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ebafile01.ebanetwork.com\UserProfiles\bsayles\Documents\"/>
    </mc:Choice>
  </mc:AlternateContent>
  <xr:revisionPtr revIDLastSave="0" documentId="10_ncr:100000_{E80A5CED-FE93-4268-8B7C-E70DF68EE97F}" xr6:coauthVersionLast="31" xr6:coauthVersionMax="38" xr10:uidLastSave="{00000000-0000-0000-0000-000000000000}"/>
  <bookViews>
    <workbookView xWindow="0" yWindow="0" windowWidth="24000" windowHeight="8220" tabRatio="766" xr2:uid="{00000000-000D-0000-FFFF-FFFF00000000}"/>
  </bookViews>
  <sheets>
    <sheet name="display" sheetId="55" r:id="rId1"/>
    <sheet name="instructions" sheetId="57" r:id="rId2"/>
    <sheet name="definitions" sheetId="58" r:id="rId3"/>
    <sheet name="data2" sheetId="62" r:id="rId4"/>
    <sheet name="calculations" sheetId="59" r:id="rId5"/>
    <sheet name="lists" sheetId="60" r:id="rId6"/>
  </sheets>
  <definedNames>
    <definedName name="CPPFV">#REF!</definedName>
    <definedName name="FFT">#REF!</definedName>
    <definedName name="maindashboard">#REF!</definedName>
    <definedName name="_xlnm.Print_Area" localSheetId="0">display!$A$1:$AF$64</definedName>
    <definedName name="_xlnm.Print_Area" localSheetId="1">instructions!$A$1:$T$33</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8" i="59" l="1"/>
  <c r="B46" i="59" s="1"/>
  <c r="Q57" i="55"/>
  <c r="O57" i="55"/>
  <c r="S45" i="55"/>
  <c r="AF52" i="55"/>
  <c r="Q47" i="55"/>
  <c r="O47" i="55"/>
  <c r="Q37" i="55"/>
  <c r="O37" i="55"/>
  <c r="Q27" i="55"/>
  <c r="O27" i="55"/>
  <c r="Q17" i="55"/>
  <c r="O17" i="55"/>
  <c r="S55" i="55"/>
  <c r="S35" i="55"/>
  <c r="S25" i="55"/>
  <c r="S15" i="55"/>
  <c r="A55" i="55"/>
  <c r="A45" i="55"/>
  <c r="A35" i="55"/>
  <c r="A25" i="55"/>
  <c r="A15" i="55"/>
  <c r="I94" i="60"/>
  <c r="I93" i="60"/>
  <c r="I92" i="60"/>
  <c r="I91" i="60"/>
  <c r="I90" i="60"/>
  <c r="I89" i="60"/>
  <c r="I88" i="60"/>
  <c r="I87" i="60"/>
  <c r="I86" i="60"/>
  <c r="I85" i="60"/>
  <c r="I84" i="60"/>
  <c r="I83" i="60"/>
  <c r="I82" i="60"/>
  <c r="I81" i="60"/>
  <c r="I80" i="60"/>
  <c r="I79" i="60"/>
  <c r="I78" i="60"/>
  <c r="I77" i="60"/>
  <c r="I76" i="60"/>
  <c r="I75" i="60"/>
  <c r="I74" i="60"/>
  <c r="I73" i="60"/>
  <c r="I72" i="60"/>
  <c r="I71" i="60"/>
  <c r="I70" i="60"/>
  <c r="I69" i="60"/>
  <c r="I68" i="60"/>
  <c r="I67" i="60"/>
  <c r="I66" i="60"/>
  <c r="I65" i="60"/>
  <c r="I64" i="60"/>
  <c r="I63" i="60"/>
  <c r="I62" i="60"/>
  <c r="I61" i="60"/>
  <c r="I60" i="60"/>
  <c r="I59" i="60"/>
  <c r="I58" i="60"/>
  <c r="I57" i="60"/>
  <c r="I56" i="60"/>
  <c r="I55" i="60"/>
  <c r="I54" i="60"/>
  <c r="I53" i="60"/>
  <c r="I52" i="60"/>
  <c r="I51" i="60"/>
  <c r="I50" i="60"/>
  <c r="I49" i="60"/>
  <c r="I48" i="60"/>
  <c r="I47" i="60"/>
  <c r="I46" i="60"/>
  <c r="I45" i="60"/>
  <c r="I44" i="60"/>
  <c r="I43" i="60"/>
  <c r="I42" i="60"/>
  <c r="I41" i="60"/>
  <c r="I40" i="60"/>
  <c r="I39" i="60"/>
  <c r="I38" i="60"/>
  <c r="I37" i="60"/>
  <c r="I36" i="60"/>
  <c r="I35" i="60"/>
  <c r="I34" i="60"/>
  <c r="I33" i="60"/>
  <c r="I32" i="60"/>
  <c r="I31" i="60"/>
  <c r="I30" i="60"/>
  <c r="I29" i="60"/>
  <c r="I28" i="60"/>
  <c r="I27" i="60"/>
  <c r="I26" i="60"/>
  <c r="I25" i="60"/>
  <c r="I24" i="60"/>
  <c r="I23" i="60"/>
  <c r="I22" i="60"/>
  <c r="I21" i="60"/>
  <c r="I20" i="60"/>
  <c r="I19" i="60"/>
  <c r="I18" i="60"/>
  <c r="I17" i="60"/>
  <c r="I16" i="60"/>
  <c r="I15" i="60"/>
  <c r="I14" i="60"/>
  <c r="I13" i="60"/>
  <c r="I12" i="60"/>
  <c r="I11" i="60"/>
  <c r="I10" i="60"/>
  <c r="I9" i="60"/>
  <c r="I8" i="60"/>
  <c r="I7" i="60"/>
  <c r="I6" i="60"/>
  <c r="I5" i="60"/>
  <c r="X3" i="59"/>
  <c r="S3" i="59"/>
  <c r="B3" i="59"/>
  <c r="B29" i="59" s="1"/>
  <c r="G3" i="59"/>
  <c r="S38" i="59"/>
  <c r="S30" i="59"/>
  <c r="S22" i="59"/>
  <c r="S6" i="59"/>
  <c r="S45" i="59"/>
  <c r="S41" i="59"/>
  <c r="S25" i="59"/>
  <c r="S17" i="59"/>
  <c r="S9" i="59"/>
  <c r="S36" i="59"/>
  <c r="S24" i="59"/>
  <c r="S20" i="59"/>
  <c r="S43" i="59"/>
  <c r="S39" i="59"/>
  <c r="S31" i="59"/>
  <c r="S15" i="59"/>
  <c r="S11" i="59"/>
  <c r="D31" i="55"/>
  <c r="A41" i="55"/>
  <c r="A37" i="55"/>
  <c r="D27" i="55"/>
  <c r="E26" i="55"/>
  <c r="D26" i="55"/>
  <c r="A36" i="55"/>
  <c r="O56" i="55"/>
  <c r="O36" i="55"/>
  <c r="O46" i="55"/>
  <c r="O16" i="55"/>
  <c r="O26" i="55"/>
  <c r="F2" i="55"/>
  <c r="S26" i="59"/>
  <c r="S10" i="59"/>
  <c r="S37" i="59"/>
  <c r="S21" i="59"/>
  <c r="S42" i="59"/>
  <c r="S28" i="59"/>
  <c r="S12" i="59"/>
  <c r="S35" i="59"/>
  <c r="S19" i="59"/>
  <c r="S44" i="59"/>
  <c r="S34" i="59"/>
  <c r="S14" i="59"/>
  <c r="S33" i="59"/>
  <c r="S13" i="59"/>
  <c r="S32" i="59"/>
  <c r="S8" i="59"/>
  <c r="S27" i="59"/>
  <c r="S7" i="59"/>
  <c r="S23" i="59"/>
  <c r="S16" i="59"/>
  <c r="S40" i="59"/>
  <c r="S29" i="59"/>
  <c r="S18" i="59"/>
  <c r="B44" i="59" l="1"/>
  <c r="S48" i="59"/>
  <c r="S49" i="59" s="1"/>
  <c r="U22" i="55" s="1"/>
  <c r="U32" i="55" s="1"/>
  <c r="U42" i="55" s="1"/>
  <c r="U52" i="55" s="1"/>
  <c r="B22" i="55"/>
  <c r="B32" i="55" s="1"/>
  <c r="B42" i="55" s="1"/>
  <c r="B52" i="55" s="1"/>
  <c r="B49" i="59"/>
  <c r="C22" i="55" s="1"/>
  <c r="C32" i="55" s="1"/>
  <c r="C42" i="55" s="1"/>
  <c r="C52" i="55" s="1"/>
  <c r="B28" i="59"/>
  <c r="B18" i="59"/>
  <c r="B39" i="59"/>
  <c r="B22" i="59"/>
  <c r="B40" i="59"/>
  <c r="B13" i="59"/>
  <c r="B31" i="59"/>
  <c r="B20" i="59"/>
  <c r="B23" i="59"/>
  <c r="B32" i="59"/>
  <c r="B25" i="59"/>
  <c r="B27" i="59"/>
  <c r="B26" i="59"/>
  <c r="B21" i="59"/>
  <c r="B24" i="59"/>
  <c r="B43" i="59"/>
  <c r="B16" i="59"/>
  <c r="B37" i="59"/>
  <c r="B30" i="59"/>
  <c r="B14" i="59"/>
  <c r="B17" i="59"/>
  <c r="B11" i="59"/>
  <c r="B35" i="59"/>
  <c r="B45" i="59"/>
  <c r="B19" i="59"/>
  <c r="B7" i="59"/>
  <c r="B42" i="59"/>
  <c r="B10" i="59"/>
  <c r="B8" i="59"/>
  <c r="B9" i="59"/>
  <c r="B34" i="59"/>
  <c r="B15" i="59"/>
  <c r="B36" i="59"/>
  <c r="B41" i="59"/>
  <c r="B6" i="59"/>
  <c r="B12" i="59"/>
  <c r="B33" i="59"/>
  <c r="B38" i="59"/>
  <c r="A48" i="59"/>
  <c r="G48" i="59" s="1"/>
  <c r="A46" i="59"/>
  <c r="R48" i="59"/>
  <c r="AC48" i="59" s="1"/>
  <c r="S46" i="59" l="1"/>
  <c r="R46" i="59" s="1"/>
  <c r="T22" i="55"/>
  <c r="T32" i="55" s="1"/>
  <c r="T42" i="55" s="1"/>
  <c r="T52" i="55" s="1"/>
  <c r="A49" i="59"/>
  <c r="D49" i="59" s="1"/>
  <c r="S50" i="59"/>
  <c r="AB48" i="59"/>
  <c r="AD48" i="59" s="1"/>
  <c r="B50" i="59"/>
  <c r="R49" i="59"/>
  <c r="X49" i="59" s="1"/>
  <c r="S51" i="59"/>
  <c r="W22" i="55" s="1"/>
  <c r="W32" i="55" s="1"/>
  <c r="W42" i="55" s="1"/>
  <c r="W52" i="55" s="1"/>
  <c r="N48" i="59"/>
  <c r="I48" i="59"/>
  <c r="B33" i="55" s="1"/>
  <c r="L48" i="59"/>
  <c r="F48" i="59"/>
  <c r="B43" i="55" s="1"/>
  <c r="S52" i="59"/>
  <c r="R51" i="59"/>
  <c r="AE51" i="59" s="1"/>
  <c r="AE48" i="59"/>
  <c r="X48" i="59"/>
  <c r="AF49" i="59"/>
  <c r="I49" i="59"/>
  <c r="D22" i="55"/>
  <c r="D32" i="55" s="1"/>
  <c r="D42" i="55" s="1"/>
  <c r="D52" i="55" s="1"/>
  <c r="B51" i="59"/>
  <c r="U48" i="59"/>
  <c r="AF48" i="59"/>
  <c r="Z48" i="59"/>
  <c r="AF46" i="59"/>
  <c r="AE46" i="59"/>
  <c r="W46" i="59"/>
  <c r="A50" i="59"/>
  <c r="D50" i="59" s="1"/>
  <c r="W49" i="59"/>
  <c r="U43" i="55" s="1"/>
  <c r="J48" i="59"/>
  <c r="T48" i="59"/>
  <c r="AB49" i="59"/>
  <c r="N46" i="59"/>
  <c r="F46" i="59"/>
  <c r="O46" i="59"/>
  <c r="K48" i="59"/>
  <c r="D48" i="59"/>
  <c r="C48" i="59"/>
  <c r="W48" i="59"/>
  <c r="Z49" i="59" l="1"/>
  <c r="U33" i="55" s="1"/>
  <c r="F49" i="59"/>
  <c r="G49" i="59"/>
  <c r="U49" i="59"/>
  <c r="L49" i="59"/>
  <c r="K49" i="59" s="1"/>
  <c r="C53" i="55" s="1"/>
  <c r="C49" i="59"/>
  <c r="O49" i="59" s="1"/>
  <c r="N49" i="59"/>
  <c r="T53" i="55"/>
  <c r="T49" i="59"/>
  <c r="V49" i="59" s="1"/>
  <c r="Y49" i="59" s="1"/>
  <c r="V22" i="55"/>
  <c r="V32" i="55" s="1"/>
  <c r="V42" i="55" s="1"/>
  <c r="V52" i="55" s="1"/>
  <c r="R50" i="59"/>
  <c r="AC49" i="59"/>
  <c r="U53" i="55" s="1"/>
  <c r="AE49" i="59"/>
  <c r="U51" i="59"/>
  <c r="AC51" i="59"/>
  <c r="T23" i="55"/>
  <c r="V48" i="59"/>
  <c r="G50" i="59"/>
  <c r="T43" i="55"/>
  <c r="AA48" i="59"/>
  <c r="X22" i="55"/>
  <c r="X32" i="55" s="1"/>
  <c r="X42" i="55" s="1"/>
  <c r="X52" i="55" s="1"/>
  <c r="S53" i="59"/>
  <c r="R52" i="59"/>
  <c r="AF52" i="59" s="1"/>
  <c r="T51" i="59"/>
  <c r="W23" i="55" s="1"/>
  <c r="B53" i="55"/>
  <c r="O48" i="59"/>
  <c r="J49" i="59"/>
  <c r="C43" i="55"/>
  <c r="T33" i="55"/>
  <c r="C50" i="59"/>
  <c r="O50" i="59" s="1"/>
  <c r="F50" i="59"/>
  <c r="N50" i="59"/>
  <c r="C33" i="55"/>
  <c r="AF51" i="59"/>
  <c r="M48" i="59"/>
  <c r="AA49" i="59"/>
  <c r="L50" i="59"/>
  <c r="K50" i="59" s="1"/>
  <c r="I50" i="59"/>
  <c r="AD49" i="59"/>
  <c r="E49" i="59"/>
  <c r="H49" i="59" s="1"/>
  <c r="E48" i="59"/>
  <c r="B23" i="55"/>
  <c r="M49" i="59"/>
  <c r="Z51" i="59"/>
  <c r="E22" i="55"/>
  <c r="E32" i="55" s="1"/>
  <c r="E42" i="55" s="1"/>
  <c r="E52" i="55" s="1"/>
  <c r="X51" i="59"/>
  <c r="W51" i="59"/>
  <c r="B52" i="59"/>
  <c r="A51" i="59"/>
  <c r="F51" i="59" s="1"/>
  <c r="AB51" i="59"/>
  <c r="W53" i="55" s="1"/>
  <c r="C23" i="55"/>
  <c r="U23" i="55" l="1"/>
  <c r="AC50" i="59"/>
  <c r="U50" i="59"/>
  <c r="X50" i="59"/>
  <c r="W50" i="59"/>
  <c r="AF50" i="59"/>
  <c r="AE50" i="59"/>
  <c r="Z50" i="59"/>
  <c r="V33" i="55" s="1"/>
  <c r="AB50" i="59"/>
  <c r="T50" i="59"/>
  <c r="D33" i="55"/>
  <c r="G51" i="59"/>
  <c r="E43" i="55" s="1"/>
  <c r="D51" i="59"/>
  <c r="N51" i="59"/>
  <c r="L51" i="59"/>
  <c r="K51" i="59" s="1"/>
  <c r="M51" i="59" s="1"/>
  <c r="H48" i="59"/>
  <c r="S54" i="59"/>
  <c r="Y22" i="55"/>
  <c r="Y32" i="55" s="1"/>
  <c r="Y42" i="55" s="1"/>
  <c r="Y52" i="55" s="1"/>
  <c r="R53" i="59"/>
  <c r="AF53" i="59" s="1"/>
  <c r="U52" i="59"/>
  <c r="J50" i="59"/>
  <c r="J62" i="59" s="1"/>
  <c r="D43" i="55"/>
  <c r="V51" i="59"/>
  <c r="AA51" i="59"/>
  <c r="W43" i="55"/>
  <c r="AD51" i="59"/>
  <c r="M50" i="59"/>
  <c r="D53" i="55"/>
  <c r="T52" i="59"/>
  <c r="AC52" i="59"/>
  <c r="D23" i="55"/>
  <c r="W33" i="55"/>
  <c r="AE52" i="59"/>
  <c r="AB52" i="59"/>
  <c r="W52" i="59"/>
  <c r="F22" i="55"/>
  <c r="F32" i="55" s="1"/>
  <c r="F42" i="55" s="1"/>
  <c r="F52" i="55" s="1"/>
  <c r="Z52" i="59"/>
  <c r="X52" i="59"/>
  <c r="B53" i="59"/>
  <c r="A52" i="59"/>
  <c r="L52" i="59" s="1"/>
  <c r="M62" i="59"/>
  <c r="I51" i="59"/>
  <c r="E33" i="55" s="1"/>
  <c r="C51" i="59"/>
  <c r="O51" i="59" s="1"/>
  <c r="Y48" i="59"/>
  <c r="E50" i="59"/>
  <c r="H50" i="59" s="1"/>
  <c r="AD50" i="59" l="1"/>
  <c r="V43" i="55"/>
  <c r="AA50" i="59"/>
  <c r="AA62" i="59" s="1"/>
  <c r="V50" i="59"/>
  <c r="V23" i="55"/>
  <c r="V53" i="55"/>
  <c r="AD62" i="59"/>
  <c r="C52" i="59"/>
  <c r="O52" i="59" s="1"/>
  <c r="I52" i="59"/>
  <c r="G52" i="59"/>
  <c r="X33" i="55"/>
  <c r="D52" i="59"/>
  <c r="N52" i="59"/>
  <c r="E51" i="59"/>
  <c r="Y51" i="59"/>
  <c r="X23" i="55"/>
  <c r="V52" i="59"/>
  <c r="Y52" i="59" s="1"/>
  <c r="Z22" i="55"/>
  <c r="Z32" i="55" s="1"/>
  <c r="Z42" i="55" s="1"/>
  <c r="Z52" i="55" s="1"/>
  <c r="S55" i="59"/>
  <c r="R54" i="59"/>
  <c r="U54" i="59" s="1"/>
  <c r="AB53" i="59"/>
  <c r="AC53" i="59"/>
  <c r="F52" i="59"/>
  <c r="E53" i="55"/>
  <c r="Z53" i="59"/>
  <c r="X53" i="59"/>
  <c r="W53" i="59"/>
  <c r="B54" i="59"/>
  <c r="G22" i="55"/>
  <c r="G32" i="55" s="1"/>
  <c r="G42" i="55" s="1"/>
  <c r="G52" i="55" s="1"/>
  <c r="A53" i="59"/>
  <c r="C53" i="59" s="1"/>
  <c r="K52" i="59"/>
  <c r="F53" i="55" s="1"/>
  <c r="X53" i="55"/>
  <c r="AD52" i="59"/>
  <c r="AE53" i="59"/>
  <c r="H62" i="59"/>
  <c r="J51" i="59"/>
  <c r="T53" i="59"/>
  <c r="E62" i="59"/>
  <c r="AA52" i="59"/>
  <c r="X43" i="55"/>
  <c r="E23" i="55"/>
  <c r="U53" i="59"/>
  <c r="AD61" i="59" l="1"/>
  <c r="Y50" i="59"/>
  <c r="Y62" i="59" s="1"/>
  <c r="V62" i="59"/>
  <c r="F43" i="55"/>
  <c r="AB54" i="59"/>
  <c r="AC54" i="59"/>
  <c r="AE54" i="59"/>
  <c r="T54" i="59"/>
  <c r="Z23" i="55" s="1"/>
  <c r="F33" i="55"/>
  <c r="J52" i="59"/>
  <c r="G53" i="59"/>
  <c r="F53" i="59"/>
  <c r="N53" i="59"/>
  <c r="D53" i="59"/>
  <c r="E53" i="59" s="1"/>
  <c r="L53" i="59"/>
  <c r="Y33" i="55"/>
  <c r="V54" i="59"/>
  <c r="O53" i="59"/>
  <c r="Y23" i="55"/>
  <c r="V53" i="59"/>
  <c r="F23" i="55"/>
  <c r="E52" i="59"/>
  <c r="H52" i="59" s="1"/>
  <c r="M52" i="59"/>
  <c r="I53" i="59"/>
  <c r="AF54" i="59"/>
  <c r="W54" i="59"/>
  <c r="Z54" i="59"/>
  <c r="X54" i="59"/>
  <c r="B55" i="59"/>
  <c r="H22" i="55"/>
  <c r="H32" i="55" s="1"/>
  <c r="H42" i="55" s="1"/>
  <c r="H52" i="55" s="1"/>
  <c r="A54" i="59"/>
  <c r="N54" i="59" s="1"/>
  <c r="AD53" i="59"/>
  <c r="Y53" i="55"/>
  <c r="AA53" i="59"/>
  <c r="AA61" i="59" s="1"/>
  <c r="Y43" i="55"/>
  <c r="R55" i="59"/>
  <c r="T55" i="59" s="1"/>
  <c r="AA22" i="55"/>
  <c r="AA32" i="55" s="1"/>
  <c r="AA42" i="55" s="1"/>
  <c r="AA52" i="55" s="1"/>
  <c r="S56" i="59"/>
  <c r="H51" i="59"/>
  <c r="AD54" i="59" l="1"/>
  <c r="Z53" i="55"/>
  <c r="G43" i="55"/>
  <c r="G33" i="55"/>
  <c r="H53" i="59"/>
  <c r="H61" i="59" s="1"/>
  <c r="E61" i="59"/>
  <c r="D54" i="59"/>
  <c r="I54" i="59"/>
  <c r="G23" i="55"/>
  <c r="L54" i="59"/>
  <c r="K54" i="59" s="1"/>
  <c r="K53" i="59"/>
  <c r="M61" i="59" s="1"/>
  <c r="Z33" i="55"/>
  <c r="AB22" i="55"/>
  <c r="AB32" i="55" s="1"/>
  <c r="AB42" i="55" s="1"/>
  <c r="AB52" i="55" s="1"/>
  <c r="S57" i="59"/>
  <c r="R56" i="59"/>
  <c r="U56" i="59" s="1"/>
  <c r="AE55" i="59"/>
  <c r="U55" i="59"/>
  <c r="AB55" i="59"/>
  <c r="AF55" i="59"/>
  <c r="AA54" i="59"/>
  <c r="Z43" i="55"/>
  <c r="C54" i="59"/>
  <c r="G54" i="59"/>
  <c r="Y53" i="59"/>
  <c r="Y61" i="59" s="1"/>
  <c r="V61" i="59"/>
  <c r="AC55" i="59"/>
  <c r="F54" i="59"/>
  <c r="Y54" i="59"/>
  <c r="J53" i="59"/>
  <c r="J61" i="59" s="1"/>
  <c r="Z55" i="59"/>
  <c r="X55" i="59"/>
  <c r="W55" i="59"/>
  <c r="B56" i="59"/>
  <c r="I22" i="55"/>
  <c r="I32" i="55" s="1"/>
  <c r="I42" i="55" s="1"/>
  <c r="I52" i="55" s="1"/>
  <c r="A55" i="59"/>
  <c r="L55" i="59" s="1"/>
  <c r="E54" i="59" l="1"/>
  <c r="AA33" i="55"/>
  <c r="M53" i="59"/>
  <c r="I55" i="59"/>
  <c r="G53" i="55"/>
  <c r="M54" i="59"/>
  <c r="H53" i="55"/>
  <c r="C55" i="59"/>
  <c r="O55" i="59" s="1"/>
  <c r="H54" i="59"/>
  <c r="W56" i="59"/>
  <c r="Z56" i="59"/>
  <c r="X56" i="59"/>
  <c r="J22" i="55"/>
  <c r="J32" i="55" s="1"/>
  <c r="J42" i="55" s="1"/>
  <c r="J52" i="55" s="1"/>
  <c r="B57" i="59"/>
  <c r="A56" i="59"/>
  <c r="G56" i="59" s="1"/>
  <c r="AA55" i="59"/>
  <c r="AA43" i="55"/>
  <c r="G55" i="59"/>
  <c r="D55" i="59"/>
  <c r="F55" i="59"/>
  <c r="AA53" i="55"/>
  <c r="AD55" i="59"/>
  <c r="N55" i="59"/>
  <c r="K55" i="59"/>
  <c r="I53" i="55" s="1"/>
  <c r="AA23" i="55"/>
  <c r="V55" i="59"/>
  <c r="Y55" i="59" s="1"/>
  <c r="AE56" i="59"/>
  <c r="AB56" i="59"/>
  <c r="H23" i="55"/>
  <c r="S58" i="59"/>
  <c r="AC22" i="55"/>
  <c r="AC32" i="55" s="1"/>
  <c r="AC42" i="55" s="1"/>
  <c r="AC52" i="55" s="1"/>
  <c r="R57" i="59"/>
  <c r="AE57" i="59" s="1"/>
  <c r="T56" i="59"/>
  <c r="AB23" i="55" s="1"/>
  <c r="AC56" i="59"/>
  <c r="J54" i="59"/>
  <c r="H43" i="55"/>
  <c r="AF56" i="59"/>
  <c r="O54" i="59"/>
  <c r="H33" i="55"/>
  <c r="AB57" i="59" l="1"/>
  <c r="AF57" i="59"/>
  <c r="U57" i="59"/>
  <c r="T57" i="59"/>
  <c r="D56" i="59"/>
  <c r="AB33" i="55"/>
  <c r="AD56" i="59"/>
  <c r="AB53" i="55"/>
  <c r="J55" i="59"/>
  <c r="I43" i="55"/>
  <c r="Z57" i="59"/>
  <c r="X57" i="59"/>
  <c r="W57" i="59"/>
  <c r="B58" i="59"/>
  <c r="A57" i="59"/>
  <c r="L57" i="59" s="1"/>
  <c r="K22" i="55"/>
  <c r="K32" i="55" s="1"/>
  <c r="K42" i="55" s="1"/>
  <c r="K52" i="55" s="1"/>
  <c r="F56" i="59"/>
  <c r="J43" i="55" s="1"/>
  <c r="N56" i="59"/>
  <c r="V56" i="59"/>
  <c r="Y56" i="59" s="1"/>
  <c r="AC57" i="59"/>
  <c r="AC23" i="55"/>
  <c r="S59" i="59"/>
  <c r="R58" i="59"/>
  <c r="AF58" i="59" s="1"/>
  <c r="AD22" i="55"/>
  <c r="AD32" i="55" s="1"/>
  <c r="AD42" i="55" s="1"/>
  <c r="AD52" i="55" s="1"/>
  <c r="AA56" i="59"/>
  <c r="AB43" i="55"/>
  <c r="L56" i="59"/>
  <c r="K56" i="59" s="1"/>
  <c r="I56" i="59"/>
  <c r="J33" i="55" s="1"/>
  <c r="M55" i="59"/>
  <c r="I23" i="55"/>
  <c r="E55" i="59"/>
  <c r="H55" i="59" s="1"/>
  <c r="C56" i="59"/>
  <c r="O56" i="59" s="1"/>
  <c r="I33" i="55"/>
  <c r="AE58" i="59" l="1"/>
  <c r="V57" i="59"/>
  <c r="U58" i="59"/>
  <c r="AB58" i="59"/>
  <c r="N57" i="59"/>
  <c r="C57" i="59"/>
  <c r="O57" i="59" s="1"/>
  <c r="I57" i="59"/>
  <c r="AC33" i="55"/>
  <c r="W58" i="59"/>
  <c r="Z58" i="59"/>
  <c r="X58" i="59"/>
  <c r="B59" i="59"/>
  <c r="L22" i="55"/>
  <c r="L32" i="55" s="1"/>
  <c r="L42" i="55" s="1"/>
  <c r="L52" i="55" s="1"/>
  <c r="A58" i="59"/>
  <c r="I58" i="59" s="1"/>
  <c r="AA57" i="59"/>
  <c r="AC43" i="55"/>
  <c r="M56" i="59"/>
  <c r="J53" i="55"/>
  <c r="AD57" i="59"/>
  <c r="AC53" i="55"/>
  <c r="T58" i="59"/>
  <c r="AC58" i="59"/>
  <c r="D57" i="59"/>
  <c r="F57" i="59"/>
  <c r="E56" i="59"/>
  <c r="H56" i="59" s="1"/>
  <c r="J23" i="55"/>
  <c r="R59" i="59"/>
  <c r="AC59" i="59" s="1"/>
  <c r="AE22" i="55"/>
  <c r="AE32" i="55" s="1"/>
  <c r="AE42" i="55" s="1"/>
  <c r="AE52" i="55" s="1"/>
  <c r="Y57" i="59"/>
  <c r="G57" i="59"/>
  <c r="K57" i="59"/>
  <c r="M57" i="59" s="1"/>
  <c r="J56" i="59"/>
  <c r="K33" i="55" l="1"/>
  <c r="AD23" i="55"/>
  <c r="T59" i="59"/>
  <c r="T60" i="59" s="1"/>
  <c r="AF23" i="55" s="1"/>
  <c r="U59" i="59"/>
  <c r="U60" i="59" s="1"/>
  <c r="V58" i="59"/>
  <c r="Y58" i="59" s="1"/>
  <c r="AC60" i="59"/>
  <c r="AB59" i="59"/>
  <c r="AB60" i="59" s="1"/>
  <c r="AF59" i="59"/>
  <c r="AF60" i="59" s="1"/>
  <c r="AD53" i="55"/>
  <c r="AD58" i="59"/>
  <c r="AD33" i="55"/>
  <c r="AE59" i="59"/>
  <c r="D58" i="59"/>
  <c r="G58" i="59"/>
  <c r="L33" i="55" s="1"/>
  <c r="Z59" i="59"/>
  <c r="X59" i="59"/>
  <c r="W59" i="59"/>
  <c r="W60" i="59" s="1"/>
  <c r="M22" i="55"/>
  <c r="M32" i="55" s="1"/>
  <c r="M42" i="55" s="1"/>
  <c r="M52" i="55" s="1"/>
  <c r="A59" i="59"/>
  <c r="F59" i="59" s="1"/>
  <c r="F58" i="59"/>
  <c r="N58" i="59"/>
  <c r="E57" i="59"/>
  <c r="H57" i="59" s="1"/>
  <c r="K23" i="55"/>
  <c r="K58" i="59"/>
  <c r="C58" i="59"/>
  <c r="O58" i="59" s="1"/>
  <c r="L58" i="59"/>
  <c r="K53" i="55"/>
  <c r="J57" i="59"/>
  <c r="K43" i="55"/>
  <c r="AE23" i="55"/>
  <c r="AA58" i="59"/>
  <c r="AD43" i="55"/>
  <c r="V60" i="59" l="1"/>
  <c r="Q19" i="55" s="1"/>
  <c r="I59" i="59"/>
  <c r="I60" i="59" s="1"/>
  <c r="Q21" i="55"/>
  <c r="V59" i="59"/>
  <c r="Y59" i="59" s="1"/>
  <c r="C59" i="59"/>
  <c r="C60" i="59" s="1"/>
  <c r="N59" i="59"/>
  <c r="O59" i="55" s="1"/>
  <c r="L59" i="59"/>
  <c r="K59" i="59" s="1"/>
  <c r="M53" i="55" s="1"/>
  <c r="F60" i="59"/>
  <c r="AA59" i="59"/>
  <c r="X60" i="59"/>
  <c r="Q41" i="55" s="1"/>
  <c r="AE43" i="55"/>
  <c r="L23" i="55"/>
  <c r="E58" i="59"/>
  <c r="H58" i="59" s="1"/>
  <c r="M58" i="59"/>
  <c r="L53" i="55"/>
  <c r="G59" i="59"/>
  <c r="D59" i="59"/>
  <c r="AE60" i="59"/>
  <c r="Q59" i="55"/>
  <c r="AE53" i="55"/>
  <c r="AD59" i="59"/>
  <c r="Z60" i="59"/>
  <c r="AE33" i="55"/>
  <c r="J58" i="59"/>
  <c r="L43" i="55"/>
  <c r="AF53" i="55"/>
  <c r="Q51" i="55"/>
  <c r="AD60" i="59"/>
  <c r="Q49" i="55" s="1"/>
  <c r="O32" i="55" l="1"/>
  <c r="N60" i="59"/>
  <c r="O59" i="59"/>
  <c r="O60" i="59" s="1"/>
  <c r="K60" i="59"/>
  <c r="L60" i="59"/>
  <c r="M59" i="59"/>
  <c r="O62" i="55"/>
  <c r="Y60" i="59"/>
  <c r="Q39" i="55" s="1"/>
  <c r="AF43" i="55"/>
  <c r="J59" i="59"/>
  <c r="G60" i="59"/>
  <c r="M33" i="55"/>
  <c r="M43" i="55"/>
  <c r="D60" i="59"/>
  <c r="O22" i="55" s="1"/>
  <c r="M23" i="55"/>
  <c r="E59" i="59"/>
  <c r="H59" i="59" s="1"/>
  <c r="AF33" i="55"/>
  <c r="AA60" i="59"/>
  <c r="Q29" i="55" s="1"/>
  <c r="Q31" i="55"/>
  <c r="N53" i="55" l="1"/>
  <c r="N23" i="55"/>
  <c r="E60" i="59"/>
  <c r="O19" i="55" s="1"/>
  <c r="O51" i="55"/>
  <c r="O52" i="55"/>
  <c r="M60" i="59"/>
  <c r="O49" i="55" s="1"/>
  <c r="O21" i="55"/>
  <c r="N33" i="55"/>
  <c r="O31" i="55"/>
  <c r="J60" i="59"/>
  <c r="O29" i="55" s="1"/>
  <c r="O42" i="55"/>
  <c r="H60" i="59"/>
  <c r="O39" i="55" s="1"/>
  <c r="N43" i="55"/>
  <c r="O41" i="55"/>
</calcChain>
</file>

<file path=xl/sharedStrings.xml><?xml version="1.0" encoding="utf-8"?>
<sst xmlns="http://schemas.openxmlformats.org/spreadsheetml/2006/main" count="15695" uniqueCount="10600">
  <si>
    <t>Utilization</t>
  </si>
  <si>
    <t>FFT</t>
  </si>
  <si>
    <t>Capacity</t>
  </si>
  <si>
    <t>Quality</t>
  </si>
  <si>
    <t>Outcomes</t>
  </si>
  <si>
    <t>Hillcrest</t>
  </si>
  <si>
    <t>PASS</t>
  </si>
  <si>
    <t>adherence to the model's systemic guidelines</t>
  </si>
  <si>
    <t>Utilization %</t>
  </si>
  <si>
    <t>Capacity %</t>
  </si>
  <si>
    <t>TF-CBT</t>
  </si>
  <si>
    <t>MST</t>
  </si>
  <si>
    <t>MST-PSB</t>
  </si>
  <si>
    <t>Marys Center</t>
  </si>
  <si>
    <t>Universal</t>
  </si>
  <si>
    <t>LAYC</t>
  </si>
  <si>
    <t>Adoptions Together</t>
  </si>
  <si>
    <t>First Home Care</t>
  </si>
  <si>
    <t>Community Connections</t>
  </si>
  <si>
    <t>Youth Villages</t>
  </si>
  <si>
    <t>Provider</t>
  </si>
  <si>
    <t>Month</t>
  </si>
  <si>
    <t>Therapists</t>
  </si>
  <si>
    <t>Therapist Cap.</t>
  </si>
  <si>
    <t>Active Cases</t>
  </si>
  <si>
    <t>Successful Discharge</t>
  </si>
  <si>
    <t>Total Discharge (not incl. cases not served)</t>
  </si>
  <si>
    <t>Designed Capacity</t>
  </si>
  <si>
    <t>Most Recent 3 Months</t>
  </si>
  <si>
    <t>Prior 3 Months</t>
  </si>
  <si>
    <t>PIECE</t>
  </si>
  <si>
    <t>Staffing</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</si>
  <si>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</si>
  <si>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</si>
  <si>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</si>
  <si>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</si>
  <si>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</si>
  <si>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</si>
  <si>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</si>
  <si>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</si>
  <si>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</si>
  <si>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</si>
  <si>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Poor (less than 75%)</t>
  </si>
  <si>
    <t>Unduplicated</t>
  </si>
  <si>
    <t>Duplicated</t>
  </si>
  <si>
    <t>Ave.</t>
  </si>
  <si>
    <t>TIP</t>
  </si>
  <si>
    <t>TFCC</t>
  </si>
  <si>
    <t>LES</t>
  </si>
  <si>
    <t>FPS</t>
  </si>
  <si>
    <t>MBI HS</t>
  </si>
  <si>
    <t>A-CRA</t>
  </si>
  <si>
    <t>Federal City</t>
  </si>
  <si>
    <t>Riverside</t>
  </si>
  <si>
    <t>Return to Main Dashboard</t>
  </si>
  <si>
    <t>Models</t>
  </si>
  <si>
    <t>All</t>
  </si>
  <si>
    <t>TST</t>
  </si>
  <si>
    <t>Model</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</si>
  <si>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</si>
  <si>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</si>
  <si>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</si>
  <si>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</si>
  <si>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</si>
  <si>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</si>
  <si>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</si>
  <si>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</si>
  <si>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</si>
  <si>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</si>
  <si>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</si>
  <si>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</si>
  <si>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</si>
  <si>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</si>
  <si>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</si>
  <si>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</si>
  <si>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</si>
  <si>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</si>
  <si>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</si>
  <si>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</si>
  <si>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</si>
  <si>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</si>
  <si>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</si>
  <si>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</si>
  <si>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</si>
  <si>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</si>
  <si>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</si>
  <si>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</si>
  <si>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</si>
  <si>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</si>
  <si>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</si>
  <si>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</si>
  <si>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</si>
  <si>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</si>
  <si>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</si>
  <si>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</si>
  <si>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</si>
  <si>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</si>
  <si>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</si>
  <si>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</si>
  <si>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</si>
  <si>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</si>
  <si>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</si>
  <si>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</si>
  <si>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</si>
  <si>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</si>
  <si>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</si>
  <si>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</si>
  <si>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</si>
  <si>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</si>
  <si>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</si>
  <si>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</si>
  <si>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</si>
  <si>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</si>
  <si>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</si>
  <si>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</si>
  <si>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</si>
  <si>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</si>
  <si>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</si>
  <si>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</si>
  <si>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</si>
  <si>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</si>
  <si>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</si>
  <si>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</si>
  <si>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</si>
  <si>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</si>
  <si>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</si>
  <si>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</si>
  <si>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</si>
  <si>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</si>
  <si>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</si>
  <si>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</si>
  <si>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</si>
  <si>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</si>
  <si>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</si>
  <si>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</si>
  <si>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</si>
  <si>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</si>
  <si>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</si>
  <si>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</si>
  <si>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</si>
  <si>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</si>
  <si>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</si>
  <si>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</si>
  <si>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</si>
  <si>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</si>
  <si>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</si>
  <si>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</si>
  <si>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</si>
  <si>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</si>
  <si>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</si>
  <si>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</si>
  <si>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</si>
  <si>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</si>
  <si>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</si>
  <si>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</si>
  <si>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</si>
  <si>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</si>
  <si>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</si>
  <si>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</si>
  <si>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</si>
  <si>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</si>
  <si>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</si>
  <si>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</si>
  <si>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</si>
  <si>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</si>
  <si>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</si>
  <si>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</si>
  <si>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</si>
  <si>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</si>
  <si>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</si>
  <si>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</si>
  <si>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</si>
  <si>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</si>
  <si>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</si>
  <si>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</si>
  <si>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</si>
  <si>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</si>
  <si>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</si>
  <si>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</si>
  <si>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</si>
  <si>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</si>
  <si>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</si>
  <si>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</si>
  <si>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</si>
  <si>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</si>
  <si>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</si>
  <si>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</si>
  <si>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</si>
  <si>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</si>
  <si>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</si>
  <si>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</si>
  <si>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</si>
  <si>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</si>
  <si>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</si>
  <si>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</si>
  <si>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</si>
  <si>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</si>
  <si>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</si>
  <si>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</si>
  <si>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</si>
  <si>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</si>
  <si>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</si>
  <si>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TogetherAll</t>
  </si>
  <si>
    <t>Community ConnectionsAll</t>
  </si>
  <si>
    <t>Community ConnectionsTF-CBT</t>
  </si>
  <si>
    <t>Community ConnectionsFFT</t>
  </si>
  <si>
    <t>Community ConnectionsTIP</t>
  </si>
  <si>
    <t>First Home CareAll</t>
  </si>
  <si>
    <t>First Home CareTF-CBT</t>
  </si>
  <si>
    <t>First Home CareFFT</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</si>
  <si>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</si>
  <si>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</si>
  <si>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</si>
  <si>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</si>
  <si>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HillcrestFFT</t>
  </si>
  <si>
    <t>HillcrestA-CRA</t>
  </si>
  <si>
    <t>LAYCAll</t>
  </si>
  <si>
    <t>LAYCCPP</t>
  </si>
  <si>
    <t>LAYCA-CRA</t>
  </si>
  <si>
    <t>PASSAll</t>
  </si>
  <si>
    <t>PASSFFT</t>
  </si>
  <si>
    <t>PASSTIP</t>
  </si>
  <si>
    <t>UniversalAll</t>
  </si>
  <si>
    <t>UniversalTF-CBT</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</si>
  <si>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</si>
  <si>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</si>
  <si>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</si>
  <si>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</si>
  <si>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</si>
  <si>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</si>
  <si>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</si>
  <si>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</si>
  <si>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</si>
  <si>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</si>
  <si>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</si>
  <si>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</si>
  <si>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</si>
  <si>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</si>
  <si>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</si>
  <si>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</si>
  <si>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</si>
  <si>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All FFT Providers</t>
  </si>
  <si>
    <t>All FFT ProvidersFFT</t>
  </si>
  <si>
    <t>All MST ProvidersMST</t>
  </si>
  <si>
    <t>All MST-PSB ProvidersMST-PSB</t>
  </si>
  <si>
    <t>All TF-CBT ProvidersTF-CBT</t>
  </si>
  <si>
    <t>All TIP ProvidersTIP</t>
  </si>
  <si>
    <t>All A-CRA ProvidersA-CRA</t>
  </si>
  <si>
    <t>All TST Providers</t>
  </si>
  <si>
    <t>All TIP Providers</t>
  </si>
  <si>
    <t>All TF-CBT Providers</t>
  </si>
  <si>
    <t>All MST-PSB Providers</t>
  </si>
  <si>
    <t>All MST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</si>
  <si>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</si>
  <si>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</si>
  <si>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</si>
  <si>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</si>
  <si>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</si>
  <si>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</si>
  <si>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</si>
  <si>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</si>
  <si>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</si>
  <si>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</si>
  <si>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</si>
  <si>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</si>
  <si>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</si>
  <si>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</si>
  <si>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</si>
  <si>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</si>
  <si>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</si>
  <si>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</si>
  <si>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</si>
  <si>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</si>
  <si>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</si>
  <si>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</si>
  <si>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</si>
  <si>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</si>
  <si>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</si>
  <si>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</si>
  <si>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</si>
  <si>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</si>
  <si>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</si>
  <si>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</si>
  <si>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</si>
  <si>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</si>
  <si>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</si>
  <si>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</si>
  <si>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</si>
  <si>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</si>
  <si>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</si>
  <si>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</si>
  <si>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</si>
  <si>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</si>
  <si>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</si>
  <si>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</si>
  <si>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</si>
  <si>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</si>
  <si>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</si>
  <si>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</si>
  <si>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Federal CityA-CRA42005</t>
  </si>
  <si>
    <t>HillcrestA-CRA42005</t>
  </si>
  <si>
    <t>LAYCA-CRA42005</t>
  </si>
  <si>
    <t>RiversideA-CRA42005</t>
  </si>
  <si>
    <t>First Home CareFFT42005</t>
  </si>
  <si>
    <t>HillcrestFFT42005</t>
  </si>
  <si>
    <t>PASSFFT42005</t>
  </si>
  <si>
    <t>Youth VillagesMST42005</t>
  </si>
  <si>
    <t>Youth VillagesMST-PSB42005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</si>
  <si>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</si>
  <si>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</si>
  <si>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</si>
  <si>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</si>
  <si>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</si>
  <si>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</si>
  <si>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</si>
  <si>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</si>
  <si>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</si>
  <si>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</si>
  <si>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</si>
  <si>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</si>
  <si>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</si>
  <si>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</si>
  <si>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</si>
  <si>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</si>
  <si>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</si>
  <si>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</si>
  <si>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</si>
  <si>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</si>
  <si>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</si>
  <si>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</si>
  <si>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</si>
  <si>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</si>
  <si>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</si>
  <si>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</si>
  <si>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A-CRA ProvidersA-CRA42005</t>
  </si>
  <si>
    <t>All FFT ProvidersFFT42005</t>
  </si>
  <si>
    <t>All MST ProvidersMST42005</t>
  </si>
  <si>
    <t>All MST-PSB ProvidersMST-PSB42005</t>
  </si>
  <si>
    <t>All TF-CBT ProvidersTF-CBT42005</t>
  </si>
  <si>
    <t>All TIP ProvidersTIP42005</t>
  </si>
  <si>
    <t>All TST ProvidersTST42005</t>
  </si>
  <si>
    <t>Dashboard User Instructions</t>
  </si>
  <si>
    <t>Display page</t>
  </si>
  <si>
    <t>All dashboards are accessed from the "display" spreadsheet.</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</si>
  <si>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</si>
  <si>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</si>
  <si>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</si>
  <si>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</si>
  <si>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</si>
  <si>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</si>
  <si>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</si>
  <si>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</si>
  <si>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</si>
  <si>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</si>
  <si>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</si>
  <si>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</si>
  <si>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</si>
  <si>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</si>
  <si>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</si>
  <si>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</si>
  <si>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</si>
  <si>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</si>
  <si>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</si>
  <si>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</si>
  <si>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</si>
  <si>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All TST ProvidersTST</t>
  </si>
  <si>
    <t>Federal CityA-CRA42064</t>
  </si>
  <si>
    <t>HillcrestA-CRA42064</t>
  </si>
  <si>
    <t>LAYCA-CRA42064</t>
  </si>
  <si>
    <t>RiversideA-CRA42064</t>
  </si>
  <si>
    <t>First Home CareFFT42064</t>
  </si>
  <si>
    <t>HillcrestFFT42064</t>
  </si>
  <si>
    <t>PASSFFT42064</t>
  </si>
  <si>
    <t>Youth VillagesMST42064</t>
  </si>
  <si>
    <t>Youth VillagesMST-PSB42064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</si>
  <si>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</si>
  <si>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</si>
  <si>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</si>
  <si>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</si>
  <si>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</si>
  <si>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</si>
  <si>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</si>
  <si>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</si>
  <si>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</si>
  <si>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</si>
  <si>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</si>
  <si>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</si>
  <si>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</si>
  <si>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</si>
  <si>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</si>
  <si>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</si>
  <si>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</si>
  <si>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</si>
  <si>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</si>
  <si>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</si>
  <si>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</si>
  <si>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</si>
  <si>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</si>
  <si>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</si>
  <si>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</si>
  <si>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</si>
  <si>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</si>
  <si>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</si>
  <si>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FFT ProvidersFFT42064</t>
  </si>
  <si>
    <t>All MST ProvidersMST42064</t>
  </si>
  <si>
    <t>All MST-PSB ProvidersMST-PSB42064</t>
  </si>
  <si>
    <t>All TF-CBT ProvidersTF-CBT42064</t>
  </si>
  <si>
    <t>All TIP ProvidersTIP42064</t>
  </si>
  <si>
    <t>All TST ProvidersTST42064</t>
  </si>
  <si>
    <t>AllAll42064</t>
  </si>
  <si>
    <t>HillcrestA-CRA42125</t>
  </si>
  <si>
    <t>LAYCA-CRA42125</t>
  </si>
  <si>
    <t>RiversideA-CRA42125</t>
  </si>
  <si>
    <t>First Home CareFFT42125</t>
  </si>
  <si>
    <t>HillcrestFFT42125</t>
  </si>
  <si>
    <t>PASSFFT42125</t>
  </si>
  <si>
    <t>Youth VillagesMST42125</t>
  </si>
  <si>
    <t>Youth VillagesMST-PSB42125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</si>
  <si>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</si>
  <si>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</si>
  <si>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</si>
  <si>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</si>
  <si>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</si>
  <si>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</si>
  <si>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</si>
  <si>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</si>
  <si>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</si>
  <si>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</si>
  <si>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</si>
  <si>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</si>
  <si>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</si>
  <si>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</si>
  <si>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</si>
  <si>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</si>
  <si>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</si>
  <si>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</si>
  <si>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</si>
  <si>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</si>
  <si>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</si>
  <si>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</si>
  <si>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</si>
  <si>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</si>
  <si>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</si>
  <si>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</si>
  <si>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</si>
  <si>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</si>
  <si>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</si>
  <si>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FFT ProvidersFFT42125</t>
  </si>
  <si>
    <t>All MST ProvidersMST42125</t>
  </si>
  <si>
    <t>All MST-PSB ProvidersMST-PSB42125</t>
  </si>
  <si>
    <t>All TF-CBT ProvidersTF-CBT42125</t>
  </si>
  <si>
    <t>All TIP ProvidersTIP42125</t>
  </si>
  <si>
    <t>All TST ProvidersTST42125</t>
  </si>
  <si>
    <t>HillcrestA-CRA42156</t>
  </si>
  <si>
    <t>LAYCA-CRA42156</t>
  </si>
  <si>
    <t>RiversideA-CRA42156</t>
  </si>
  <si>
    <t>First Home CareFFT42156</t>
  </si>
  <si>
    <t>HillcrestFFT42156</t>
  </si>
  <si>
    <t>PASSFFT42156</t>
  </si>
  <si>
    <t>Youth VillagesMST42156</t>
  </si>
  <si>
    <t>Youth VillagesMST-PSB42156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</si>
  <si>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</si>
  <si>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</si>
  <si>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</si>
  <si>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</si>
  <si>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</si>
  <si>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</si>
  <si>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</si>
  <si>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</si>
  <si>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</si>
  <si>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</si>
  <si>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</si>
  <si>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</si>
  <si>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</si>
  <si>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</si>
  <si>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</si>
  <si>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</si>
  <si>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</si>
  <si>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</si>
  <si>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</si>
  <si>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</si>
  <si>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</si>
  <si>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</si>
  <si>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</si>
  <si>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</si>
  <si>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</si>
  <si>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</si>
  <si>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</si>
  <si>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</si>
  <si>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</si>
  <si>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FFT ProvidersFFT42156</t>
  </si>
  <si>
    <t>All MST ProvidersMST42156</t>
  </si>
  <si>
    <t>All MST-PSB ProvidersMST-PSB42156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</si>
  <si>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</si>
  <si>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</si>
  <si>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</si>
  <si>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</si>
  <si>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</si>
  <si>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</si>
  <si>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</si>
  <si>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</si>
  <si>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</si>
  <si>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First Home CareFFT42186</t>
  </si>
  <si>
    <t>HillcrestFFT42186</t>
  </si>
  <si>
    <t>PASSFFT42186</t>
  </si>
  <si>
    <t>Youth VillagesMST42186</t>
  </si>
  <si>
    <t>Youth VillagesMST-PSB42186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</si>
  <si>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</si>
  <si>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</si>
  <si>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</si>
  <si>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</si>
  <si>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</si>
  <si>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</si>
  <si>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</si>
  <si>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</si>
  <si>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</si>
  <si>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</si>
  <si>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</si>
  <si>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</si>
  <si>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</si>
  <si>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</si>
  <si>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</si>
  <si>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</si>
  <si>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</si>
  <si>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</si>
  <si>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</si>
  <si>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</si>
  <si>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</si>
  <si>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</si>
  <si>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</si>
  <si>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</si>
  <si>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</si>
  <si>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</si>
  <si>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</si>
  <si>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</si>
  <si>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FFT ProvidersFFT42186</t>
  </si>
  <si>
    <t>All MST ProvidersMST42186</t>
  </si>
  <si>
    <t>All MST-PSB ProvidersMST-PSB42186</t>
  </si>
  <si>
    <t>All TF-CBT ProvidersTF-CBT42186</t>
  </si>
  <si>
    <t>All TIP ProvidersTIP42186</t>
  </si>
  <si>
    <t>All TST ProvidersTST42186</t>
  </si>
  <si>
    <t>AllAll42186</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</si>
  <si>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</si>
  <si>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</si>
  <si>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</si>
  <si>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</si>
  <si>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</si>
  <si>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</si>
  <si>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</si>
  <si>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</si>
  <si>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</si>
  <si>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</si>
  <si>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</si>
  <si>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</si>
  <si>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</si>
  <si>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</si>
  <si>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</si>
  <si>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</si>
  <si>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</si>
  <si>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</si>
  <si>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</si>
  <si>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</si>
  <si>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</si>
  <si>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</si>
  <si>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First Home CareFFT42217</t>
  </si>
  <si>
    <t>HillcrestFFT42217</t>
  </si>
  <si>
    <t>PASSFFT42217</t>
  </si>
  <si>
    <t>Youth VillagesMST42217</t>
  </si>
  <si>
    <t>Youth VillagesMST-PSB42217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</si>
  <si>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</si>
  <si>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</si>
  <si>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</si>
  <si>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</si>
  <si>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</si>
  <si>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</si>
  <si>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</si>
  <si>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</si>
  <si>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</si>
  <si>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</si>
  <si>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</si>
  <si>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</si>
  <si>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</si>
  <si>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</si>
  <si>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</si>
  <si>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</si>
  <si>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</si>
  <si>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</si>
  <si>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</si>
  <si>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</si>
  <si>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</si>
  <si>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</si>
  <si>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</si>
  <si>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</si>
  <si>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</si>
  <si>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</si>
  <si>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</si>
  <si>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</si>
  <si>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</si>
  <si>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</si>
  <si>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</si>
  <si>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</si>
  <si>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</si>
  <si>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</si>
  <si>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</si>
  <si>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</si>
  <si>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FFT ProvidersFFT42217</t>
  </si>
  <si>
    <t>All MST ProvidersMST42217</t>
  </si>
  <si>
    <t>All MST-PSB ProvidersMST-PSB42217</t>
  </si>
  <si>
    <t>All TF-CBT ProvidersTF-CBT42217</t>
  </si>
  <si>
    <t>All TIP ProvidersTIP42217</t>
  </si>
  <si>
    <t>All TST ProvidersTST42217</t>
  </si>
  <si>
    <t>AllAll42217</t>
  </si>
  <si>
    <t>FWC</t>
  </si>
  <si>
    <t>HillcrestA-CRA42248</t>
  </si>
  <si>
    <t>LAYCA-CRA42248</t>
  </si>
  <si>
    <t>RiversideA-CRA42248</t>
  </si>
  <si>
    <t>First Home CareFFT42248</t>
  </si>
  <si>
    <t>HillcrestFFT42248</t>
  </si>
  <si>
    <t>PASSFFT42248</t>
  </si>
  <si>
    <t>Youth VillagesMST42248</t>
  </si>
  <si>
    <t>Youth VillagesMST-PSB42248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</si>
  <si>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</si>
  <si>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</si>
  <si>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</si>
  <si>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</si>
  <si>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</si>
  <si>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</si>
  <si>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</si>
  <si>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</si>
  <si>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</si>
  <si>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</si>
  <si>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</si>
  <si>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</si>
  <si>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</si>
  <si>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</si>
  <si>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</si>
  <si>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</si>
  <si>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</si>
  <si>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</si>
  <si>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</si>
  <si>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</si>
  <si>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</si>
  <si>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</si>
  <si>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</si>
  <si>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</si>
  <si>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</si>
  <si>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</si>
  <si>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</si>
  <si>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</si>
  <si>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</si>
  <si>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</si>
  <si>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</si>
  <si>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</si>
  <si>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FFT ProvidersFFT42248</t>
  </si>
  <si>
    <t>All MST ProvidersMST42248</t>
  </si>
  <si>
    <t>All MST-PSB ProvidersMST-PSB42248</t>
  </si>
  <si>
    <t>All TF-CBT ProvidersTF-CBT42248</t>
  </si>
  <si>
    <t>All TIP ProvidersTIP42248</t>
  </si>
  <si>
    <t>All TST ProvidersTST42248</t>
  </si>
  <si>
    <t>AllAll42248</t>
  </si>
  <si>
    <t>Green Door</t>
  </si>
  <si>
    <t>HillcrestA-CRA42278</t>
  </si>
  <si>
    <t>LAYCA-CRA42278</t>
  </si>
  <si>
    <t>RiversideA-CRA42278</t>
  </si>
  <si>
    <t>First Home CareFFT42278</t>
  </si>
  <si>
    <t>HillcrestFFT42278</t>
  </si>
  <si>
    <t>PASSFFT42278</t>
  </si>
  <si>
    <t>Youth VillagesMST42278</t>
  </si>
  <si>
    <t>Youth VillagesMST-PSB42278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</si>
  <si>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</si>
  <si>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</si>
  <si>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</si>
  <si>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</si>
  <si>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</si>
  <si>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</si>
  <si>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</si>
  <si>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</si>
  <si>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</si>
  <si>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</si>
  <si>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</si>
  <si>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</si>
  <si>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</si>
  <si>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</si>
  <si>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</si>
  <si>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</si>
  <si>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</si>
  <si>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</si>
  <si>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</si>
  <si>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</si>
  <si>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</si>
  <si>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</si>
  <si>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</si>
  <si>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</si>
  <si>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</si>
  <si>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</si>
  <si>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</si>
  <si>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</si>
  <si>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</si>
  <si>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</si>
  <si>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</si>
  <si>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</si>
  <si>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</si>
  <si>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</si>
  <si>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</si>
  <si>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</si>
  <si>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FFT ProvidersFFT42278</t>
  </si>
  <si>
    <t>All MST ProvidersMST42278</t>
  </si>
  <si>
    <t>All MST-PSB ProvidersMST-PSB42278</t>
  </si>
  <si>
    <t>All TF-CBT ProvidersTF-CBT42278</t>
  </si>
  <si>
    <t>All TIP ProvidersTIP42278</t>
  </si>
  <si>
    <t>All TST ProvidersTST42278</t>
  </si>
  <si>
    <t>AllAll42278</t>
  </si>
  <si>
    <t>HillcrestA-CRA42309</t>
  </si>
  <si>
    <t>LAYCA-CRA42309</t>
  </si>
  <si>
    <t>RiversideA-CRA42309</t>
  </si>
  <si>
    <t>First Home CareFFT42309</t>
  </si>
  <si>
    <t>HillcrestFFT42309</t>
  </si>
  <si>
    <t>PASSFFT42309</t>
  </si>
  <si>
    <t>Youth VillagesMST42309</t>
  </si>
  <si>
    <t>Youth VillagesMST-PSB42309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</si>
  <si>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</si>
  <si>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</si>
  <si>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</si>
  <si>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</si>
  <si>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</si>
  <si>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</si>
  <si>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</si>
  <si>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</si>
  <si>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</si>
  <si>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</si>
  <si>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</si>
  <si>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</si>
  <si>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</si>
  <si>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</si>
  <si>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</si>
  <si>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</si>
  <si>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</si>
  <si>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</si>
  <si>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</si>
  <si>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</si>
  <si>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</si>
  <si>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</si>
  <si>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</si>
  <si>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</si>
  <si>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</si>
  <si>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</si>
  <si>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</si>
  <si>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</si>
  <si>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</si>
  <si>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</si>
  <si>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</si>
  <si>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</si>
  <si>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</si>
  <si>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</si>
  <si>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FFT ProvidersFFT42309</t>
  </si>
  <si>
    <t>All MST ProvidersMST42309</t>
  </si>
  <si>
    <t>All MST-PSB ProvidersMST-PSB42309</t>
  </si>
  <si>
    <t>All TF-CBT ProvidersTF-CBT42309</t>
  </si>
  <si>
    <t>All TIP ProvidersTIP42309</t>
  </si>
  <si>
    <t>All TST ProvidersTST42309</t>
  </si>
  <si>
    <t>AllAll42309</t>
  </si>
  <si>
    <t>HillcrestA-CRA42339</t>
  </si>
  <si>
    <t>LAYCA-CRA42339</t>
  </si>
  <si>
    <t>RiversideA-CRA42339</t>
  </si>
  <si>
    <t>First Home CareFFT42339</t>
  </si>
  <si>
    <t>HillcrestFFT42339</t>
  </si>
  <si>
    <t>PASSFFT42339</t>
  </si>
  <si>
    <t>Youth VillagesMST42339</t>
  </si>
  <si>
    <t>Youth VillagesMST-PSB42339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</si>
  <si>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</si>
  <si>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</si>
  <si>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</si>
  <si>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</si>
  <si>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</si>
  <si>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</si>
  <si>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</si>
  <si>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</si>
  <si>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</si>
  <si>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</si>
  <si>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</si>
  <si>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</si>
  <si>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</si>
  <si>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</si>
  <si>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</si>
  <si>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</si>
  <si>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</si>
  <si>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</si>
  <si>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</si>
  <si>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</si>
  <si>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</si>
  <si>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</si>
  <si>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</si>
  <si>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</si>
  <si>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</si>
  <si>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</si>
  <si>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</si>
  <si>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</si>
  <si>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</si>
  <si>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</si>
  <si>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</si>
  <si>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</si>
  <si>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</si>
  <si>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</si>
  <si>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FFT ProvidersFFT42339</t>
  </si>
  <si>
    <t>All MST ProvidersMST42339</t>
  </si>
  <si>
    <t>All MST-PSB ProvidersMST-PSB42339</t>
  </si>
  <si>
    <t>All TF-CBT ProvidersTF-CBT42339</t>
  </si>
  <si>
    <t>All TIP ProvidersTIP42339</t>
  </si>
  <si>
    <t>All TST ProvidersTST42339</t>
  </si>
  <si>
    <t>AllAll42339</t>
  </si>
  <si>
    <t>HillcrestA-CRA42370</t>
  </si>
  <si>
    <t>LAYCA-CRA42370</t>
  </si>
  <si>
    <t>RiversideA-CRA42370</t>
  </si>
  <si>
    <t>Federal CityA-CRA42370</t>
  </si>
  <si>
    <t>First Home CareFFT42370</t>
  </si>
  <si>
    <t>HillcrestFFT42370</t>
  </si>
  <si>
    <t>PASSFFT42370</t>
  </si>
  <si>
    <t>Youth VillagesMST42370</t>
  </si>
  <si>
    <t>Youth VillagesMST-PSB42370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</si>
  <si>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</si>
  <si>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</si>
  <si>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</si>
  <si>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</si>
  <si>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</si>
  <si>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</si>
  <si>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</si>
  <si>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</si>
  <si>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</si>
  <si>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</si>
  <si>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</si>
  <si>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</si>
  <si>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</si>
  <si>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</si>
  <si>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</si>
  <si>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</si>
  <si>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</si>
  <si>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</si>
  <si>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</si>
  <si>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</si>
  <si>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</si>
  <si>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</si>
  <si>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</si>
  <si>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</si>
  <si>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</si>
  <si>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</si>
  <si>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</si>
  <si>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</si>
  <si>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</si>
  <si>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</si>
  <si>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</si>
  <si>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</si>
  <si>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</si>
  <si>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</si>
  <si>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FFT ProvidersFFT42370</t>
  </si>
  <si>
    <t>All MST ProvidersMST42370</t>
  </si>
  <si>
    <t>All MST-PSB ProvidersMST-PSB42370</t>
  </si>
  <si>
    <t>All TF-CBT ProvidersTF-CBT42370</t>
  </si>
  <si>
    <t>All TIP ProvidersTIP42370</t>
  </si>
  <si>
    <t>All TST ProvidersTST42370</t>
  </si>
  <si>
    <t>AllAll42370</t>
  </si>
  <si>
    <t>HillcrestA-CRA42401</t>
  </si>
  <si>
    <t>LAYCA-CRA42401</t>
  </si>
  <si>
    <t>RiversideA-CRA42401</t>
  </si>
  <si>
    <t>Federal CityA-CRA42401</t>
  </si>
  <si>
    <t>First Home CareFFT42401</t>
  </si>
  <si>
    <t>HillcrestFFT42401</t>
  </si>
  <si>
    <t>PASSFFT42401</t>
  </si>
  <si>
    <t>Youth VillagesMST42401</t>
  </si>
  <si>
    <t>Youth VillagesMST-PSB42401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</si>
  <si>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</si>
  <si>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</si>
  <si>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</si>
  <si>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</si>
  <si>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</si>
  <si>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</si>
  <si>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</si>
  <si>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</si>
  <si>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</si>
  <si>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</si>
  <si>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</si>
  <si>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</si>
  <si>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</si>
  <si>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</si>
  <si>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</si>
  <si>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</si>
  <si>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</si>
  <si>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</si>
  <si>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</si>
  <si>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</si>
  <si>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</si>
  <si>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</si>
  <si>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</si>
  <si>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</si>
  <si>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</si>
  <si>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</si>
  <si>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</si>
  <si>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</si>
  <si>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</si>
  <si>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</si>
  <si>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</si>
  <si>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</si>
  <si>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</si>
  <si>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</si>
  <si>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FFT ProvidersFFT42401</t>
  </si>
  <si>
    <t>All MST ProvidersMST42401</t>
  </si>
  <si>
    <t>All MST-PSB ProvidersMST-PSB42401</t>
  </si>
  <si>
    <t>All TF-CBT ProvidersTF-CBT42401</t>
  </si>
  <si>
    <t>All TIP ProvidersTIP42401</t>
  </si>
  <si>
    <t>All TST ProvidersTST42401</t>
  </si>
  <si>
    <t>AllAll42401</t>
  </si>
  <si>
    <t>HillcrestA-CRA42430</t>
  </si>
  <si>
    <t>LAYCA-CRA42430</t>
  </si>
  <si>
    <t>RiversideA-CRA42430</t>
  </si>
  <si>
    <t>Federal CityA-CRA42430</t>
  </si>
  <si>
    <t>First Home CareFFT42430</t>
  </si>
  <si>
    <t>HillcrestFFT42430</t>
  </si>
  <si>
    <t>PASSFFT42430</t>
  </si>
  <si>
    <t>Youth VillagesMST42430</t>
  </si>
  <si>
    <t>Youth VillagesMST-PSB42430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</si>
  <si>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</si>
  <si>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</si>
  <si>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</si>
  <si>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</si>
  <si>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</si>
  <si>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</si>
  <si>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</si>
  <si>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</si>
  <si>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</si>
  <si>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</si>
  <si>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</si>
  <si>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</si>
  <si>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</si>
  <si>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</si>
  <si>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</si>
  <si>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</si>
  <si>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</si>
  <si>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</si>
  <si>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</si>
  <si>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</si>
  <si>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</si>
  <si>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</si>
  <si>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</si>
  <si>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</si>
  <si>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</si>
  <si>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</si>
  <si>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</si>
  <si>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</si>
  <si>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</si>
  <si>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</si>
  <si>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</si>
  <si>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</si>
  <si>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</si>
  <si>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</si>
  <si>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FFT ProvidersFFT42430</t>
  </si>
  <si>
    <t>All MST ProvidersMST42430</t>
  </si>
  <si>
    <t>All MST-PSB ProvidersMST-PSB42430</t>
  </si>
  <si>
    <t>All TF-CBT ProvidersTF-CBT42430</t>
  </si>
  <si>
    <t>All TIP ProvidersTIP42430</t>
  </si>
  <si>
    <t>All TST ProvidersTST42430</t>
  </si>
  <si>
    <t>AllAll42430</t>
  </si>
  <si>
    <t>HillcrestA-CRA42461</t>
  </si>
  <si>
    <t>LAYCA-CRA42461</t>
  </si>
  <si>
    <t>RiversideA-CRA42461</t>
  </si>
  <si>
    <t>Federal CityA-CRA42461</t>
  </si>
  <si>
    <t>First Home CareFFT42461</t>
  </si>
  <si>
    <t>HillcrestFFT42461</t>
  </si>
  <si>
    <t>PASSFFT42461</t>
  </si>
  <si>
    <t>Youth VillagesMST42461</t>
  </si>
  <si>
    <t>Youth VillagesMST-PSB42461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</si>
  <si>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</si>
  <si>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</si>
  <si>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</si>
  <si>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</si>
  <si>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</si>
  <si>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</si>
  <si>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</si>
  <si>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</si>
  <si>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</si>
  <si>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</si>
  <si>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</si>
  <si>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</si>
  <si>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</si>
  <si>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</si>
  <si>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</si>
  <si>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</si>
  <si>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</si>
  <si>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</si>
  <si>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</si>
  <si>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</si>
  <si>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</si>
  <si>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</si>
  <si>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</si>
  <si>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</si>
  <si>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</si>
  <si>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</si>
  <si>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</si>
  <si>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</si>
  <si>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</si>
  <si>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</si>
  <si>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</si>
  <si>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</si>
  <si>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</si>
  <si>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</si>
  <si>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</si>
  <si>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</si>
  <si>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FFT ProvidersFFT42461</t>
  </si>
  <si>
    <t>All MST ProvidersMST42461</t>
  </si>
  <si>
    <t>All MST-PSB ProvidersMST-PSB42461</t>
  </si>
  <si>
    <t>All TF-CBT ProvidersTF-CBT42461</t>
  </si>
  <si>
    <t>All TIP ProvidersTIP42461</t>
  </si>
  <si>
    <t>All TST ProvidersTST42461</t>
  </si>
  <si>
    <t>AllAll42461</t>
  </si>
  <si>
    <t>Contemporary</t>
  </si>
  <si>
    <t>HillcrestA-CRA42491</t>
  </si>
  <si>
    <t>LAYCA-CRA42491</t>
  </si>
  <si>
    <t>RiversideA-CRA42491</t>
  </si>
  <si>
    <t>Federal CityA-CRA42491</t>
  </si>
  <si>
    <t>First Home CareFFT42491</t>
  </si>
  <si>
    <t>HillcrestFFT42491</t>
  </si>
  <si>
    <t>PASSFFT42491</t>
  </si>
  <si>
    <t>Youth VillagesMST42491</t>
  </si>
  <si>
    <t>Youth VillagesMST-PSB42491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</si>
  <si>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</si>
  <si>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</si>
  <si>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</si>
  <si>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</si>
  <si>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</si>
  <si>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</si>
  <si>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</si>
  <si>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</si>
  <si>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</si>
  <si>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</si>
  <si>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</si>
  <si>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</si>
  <si>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</si>
  <si>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</si>
  <si>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</si>
  <si>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</si>
  <si>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</si>
  <si>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</si>
  <si>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</si>
  <si>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</si>
  <si>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</si>
  <si>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</si>
  <si>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</si>
  <si>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</si>
  <si>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</si>
  <si>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</si>
  <si>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</si>
  <si>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</si>
  <si>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</si>
  <si>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</si>
  <si>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</si>
  <si>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</si>
  <si>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</si>
  <si>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</si>
  <si>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FFT ProvidersFFT42491</t>
  </si>
  <si>
    <t>All MST ProvidersMST42491</t>
  </si>
  <si>
    <t>All MST-PSB ProvidersMST-PSB42491</t>
  </si>
  <si>
    <t>All TF-CBT ProvidersTF-CBT42491</t>
  </si>
  <si>
    <t>All TIP ProvidersTIP42491</t>
  </si>
  <si>
    <t>All TST ProvidersTST42491</t>
  </si>
  <si>
    <t>AllAll42491</t>
  </si>
  <si>
    <t>HillcrestA-CRA42522</t>
  </si>
  <si>
    <t>LAYCA-CRA42522</t>
  </si>
  <si>
    <t>RiversideA-CRA42522</t>
  </si>
  <si>
    <t>Federal CityA-CRA42522</t>
  </si>
  <si>
    <t>First Home CareFFT42522</t>
  </si>
  <si>
    <t>HillcrestFFT42522</t>
  </si>
  <si>
    <t>PASSFFT42522</t>
  </si>
  <si>
    <t>Youth VillagesMST42522</t>
  </si>
  <si>
    <t>Youth VillagesMST-PSB42522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</si>
  <si>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</si>
  <si>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</si>
  <si>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</si>
  <si>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</si>
  <si>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</si>
  <si>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</si>
  <si>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</si>
  <si>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</si>
  <si>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</si>
  <si>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</si>
  <si>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</si>
  <si>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</si>
  <si>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</si>
  <si>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</si>
  <si>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</si>
  <si>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</si>
  <si>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</si>
  <si>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</si>
  <si>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</si>
  <si>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</si>
  <si>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</si>
  <si>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</si>
  <si>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</si>
  <si>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</si>
  <si>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</si>
  <si>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</si>
  <si>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</si>
  <si>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</si>
  <si>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</si>
  <si>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</si>
  <si>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</si>
  <si>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</si>
  <si>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</si>
  <si>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</si>
  <si>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FFT ProvidersFFT42522</t>
  </si>
  <si>
    <t>All MST ProvidersMST42522</t>
  </si>
  <si>
    <t>All MST-PSB ProvidersMST-PSB42522</t>
  </si>
  <si>
    <t>All TF-CBT ProvidersTF-CBT42522</t>
  </si>
  <si>
    <t>All TIP ProvidersTIP42522</t>
  </si>
  <si>
    <t>All TST ProvidersTST42522</t>
  </si>
  <si>
    <t>AllAll42522</t>
  </si>
  <si>
    <t>HillcrestA-CRA42552</t>
  </si>
  <si>
    <t>LAYCA-CRA42552</t>
  </si>
  <si>
    <t>RiversideA-CRA42552</t>
  </si>
  <si>
    <t>Federal CityA-CRA42552</t>
  </si>
  <si>
    <t>First Home CareFFT42552</t>
  </si>
  <si>
    <t>HillcrestFFT42552</t>
  </si>
  <si>
    <t>PASSFFT42552</t>
  </si>
  <si>
    <t>Youth VillagesMST42552</t>
  </si>
  <si>
    <t>Youth VillagesMST-PSB42552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</si>
  <si>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</si>
  <si>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</si>
  <si>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</si>
  <si>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</si>
  <si>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</si>
  <si>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</si>
  <si>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</si>
  <si>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</si>
  <si>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</si>
  <si>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</si>
  <si>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</si>
  <si>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</si>
  <si>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</si>
  <si>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</si>
  <si>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</si>
  <si>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</si>
  <si>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</si>
  <si>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</si>
  <si>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</si>
  <si>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</si>
  <si>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</si>
  <si>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</si>
  <si>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</si>
  <si>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</si>
  <si>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</si>
  <si>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</si>
  <si>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</si>
  <si>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</si>
  <si>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</si>
  <si>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</si>
  <si>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</si>
  <si>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</si>
  <si>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</si>
  <si>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</si>
  <si>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FFT ProvidersFFT42552</t>
  </si>
  <si>
    <t>All MST ProvidersMST42552</t>
  </si>
  <si>
    <t>All MST-PSB ProvidersMST-PSB42552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</si>
  <si>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</si>
  <si>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</si>
  <si>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</si>
  <si>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</si>
  <si>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</si>
  <si>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</si>
  <si>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</si>
  <si>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</si>
  <si>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</si>
  <si>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</si>
  <si>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</si>
  <si>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</si>
  <si>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</si>
  <si>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</si>
  <si>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</si>
  <si>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</si>
  <si>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</si>
  <si>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</si>
  <si>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</si>
  <si>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</si>
  <si>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</si>
  <si>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First Home CareFFT42583</t>
  </si>
  <si>
    <t>HillcrestFFT42583</t>
  </si>
  <si>
    <t>PASSFFT42583</t>
  </si>
  <si>
    <t>Youth VillagesMST42583</t>
  </si>
  <si>
    <t>Youth VillagesMST-PSB42583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</si>
  <si>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</si>
  <si>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</si>
  <si>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</si>
  <si>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</si>
  <si>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</si>
  <si>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</si>
  <si>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</si>
  <si>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</si>
  <si>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</si>
  <si>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</si>
  <si>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</si>
  <si>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</si>
  <si>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</si>
  <si>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</si>
  <si>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</si>
  <si>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</si>
  <si>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</si>
  <si>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</si>
  <si>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</si>
  <si>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</si>
  <si>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</si>
  <si>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</si>
  <si>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</si>
  <si>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</si>
  <si>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</si>
  <si>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</si>
  <si>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</si>
  <si>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</si>
  <si>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</si>
  <si>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</si>
  <si>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</si>
  <si>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MBI HSAll42583</t>
  </si>
  <si>
    <t>MD Family ResourcesAll42583</t>
  </si>
  <si>
    <t>PASSAll42583</t>
  </si>
  <si>
    <t>RiversideAll42583</t>
  </si>
  <si>
    <t>TFCCAll42583</t>
  </si>
  <si>
    <t>UniversalAll42583</t>
  </si>
  <si>
    <t>Wayne CenterAll42583</t>
  </si>
  <si>
    <t>Youth VillagesAll42583</t>
  </si>
  <si>
    <t>All A-CRA ProvidersA-CRA42583</t>
  </si>
  <si>
    <t>All FFT ProvidersFFT42583</t>
  </si>
  <si>
    <t>All MST ProvidersMST42583</t>
  </si>
  <si>
    <t>All MST-PSB ProvidersMST-PSB42583</t>
  </si>
  <si>
    <t>All TF-CBT ProvidersTF-CBT42583</t>
  </si>
  <si>
    <t>All TIP ProvidersTIP42583</t>
  </si>
  <si>
    <t>All TST ProvidersTST42583</t>
  </si>
  <si>
    <t>AllAll42583</t>
  </si>
  <si>
    <t>Federal CityA-CRA42614</t>
  </si>
  <si>
    <t>HillcrestA-CRA42614</t>
  </si>
  <si>
    <t>LAYCA-CRA42614</t>
  </si>
  <si>
    <t>RiversideA-CRA42614</t>
  </si>
  <si>
    <t>First Home CareFFT42614</t>
  </si>
  <si>
    <t>HillcrestFFT42614</t>
  </si>
  <si>
    <t>PASSFFT42614</t>
  </si>
  <si>
    <t>Youth VillagesMST42614</t>
  </si>
  <si>
    <t>Youth VillagesMST-PSB42614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</si>
  <si>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</si>
  <si>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</si>
  <si>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</si>
  <si>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</si>
  <si>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</si>
  <si>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</si>
  <si>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</si>
  <si>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</si>
  <si>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</si>
  <si>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</si>
  <si>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</si>
  <si>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</si>
  <si>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</si>
  <si>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</si>
  <si>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</si>
  <si>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</si>
  <si>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</si>
  <si>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</si>
  <si>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</si>
  <si>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</si>
  <si>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</si>
  <si>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</si>
  <si>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</si>
  <si>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</si>
  <si>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</si>
  <si>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</si>
  <si>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</si>
  <si>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</si>
  <si>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</si>
  <si>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</si>
  <si>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</si>
  <si>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MBI HSAll42614</t>
  </si>
  <si>
    <t>MD Family ResourcesAll42614</t>
  </si>
  <si>
    <t>PASSAll42614</t>
  </si>
  <si>
    <t>RiversideAll42614</t>
  </si>
  <si>
    <t>TFCCAll42614</t>
  </si>
  <si>
    <t>UniversalAll42614</t>
  </si>
  <si>
    <t>Wayne CenterAll42614</t>
  </si>
  <si>
    <t>Youth VillagesAll42614</t>
  </si>
  <si>
    <t>All A-CRA ProvidersA-CRA42614</t>
  </si>
  <si>
    <t>All FFT ProvidersFFT42614</t>
  </si>
  <si>
    <t>All MST ProvidersMST42614</t>
  </si>
  <si>
    <t>All MST-PSB ProvidersMST-PSB42614</t>
  </si>
  <si>
    <t>All TF-CBT ProvidersTF-CBT42614</t>
  </si>
  <si>
    <t>All TIP ProvidersTIP42614</t>
  </si>
  <si>
    <t>All TST ProvidersTST42614</t>
  </si>
  <si>
    <t>AllAll42614</t>
  </si>
  <si>
    <t>Federal CityA-CRA42644</t>
  </si>
  <si>
    <t>HillcrestA-CRA42644</t>
  </si>
  <si>
    <t>LAYCA-CRA42644</t>
  </si>
  <si>
    <t>RiversideA-CRA42644</t>
  </si>
  <si>
    <t>First Home CareFFT42644</t>
  </si>
  <si>
    <t>HillcrestFFT42644</t>
  </si>
  <si>
    <t>PASSFFT42644</t>
  </si>
  <si>
    <t>Youth VillagesMST42644</t>
  </si>
  <si>
    <t>Youth VillagesMST-PSB42644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</si>
  <si>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</si>
  <si>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</si>
  <si>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</si>
  <si>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</si>
  <si>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</si>
  <si>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</si>
  <si>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</si>
  <si>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</si>
  <si>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</si>
  <si>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</si>
  <si>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</si>
  <si>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</si>
  <si>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</si>
  <si>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</si>
  <si>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</si>
  <si>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</si>
  <si>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</si>
  <si>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</si>
  <si>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</si>
  <si>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</si>
  <si>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</si>
  <si>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</si>
  <si>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</si>
  <si>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</si>
  <si>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</si>
  <si>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</si>
  <si>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</si>
  <si>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</si>
  <si>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</si>
  <si>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</si>
  <si>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</si>
  <si>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</si>
  <si>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</si>
  <si>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MBI HSAll42644</t>
  </si>
  <si>
    <t>MD Family ResourcesAll42644</t>
  </si>
  <si>
    <t>PASSAll42644</t>
  </si>
  <si>
    <t>RiversideAll42644</t>
  </si>
  <si>
    <t>TFCCAll42644</t>
  </si>
  <si>
    <t>UniversalAll42644</t>
  </si>
  <si>
    <t>Wayne CenterAll42644</t>
  </si>
  <si>
    <t>Youth VillagesAll42644</t>
  </si>
  <si>
    <t>All A-CRA ProvidersA-CRA42644</t>
  </si>
  <si>
    <t>All FFT ProvidersFFT42644</t>
  </si>
  <si>
    <t>All MST ProvidersMST42644</t>
  </si>
  <si>
    <t>All MST-PSB ProvidersMST-PSB42644</t>
  </si>
  <si>
    <t>All TF-CBT ProvidersTF-CBT42644</t>
  </si>
  <si>
    <t>All TIP ProvidersTIP42644</t>
  </si>
  <si>
    <t>All TST ProvidersTST42644</t>
  </si>
  <si>
    <t>AllAll42644</t>
  </si>
  <si>
    <t>Federal CityA-CRA42675</t>
  </si>
  <si>
    <t>HillcrestA-CRA42675</t>
  </si>
  <si>
    <t>LAYCA-CRA42675</t>
  </si>
  <si>
    <t>RiversideA-CRA42675</t>
  </si>
  <si>
    <t>First Home CareFFT42675</t>
  </si>
  <si>
    <t>HillcrestFFT42675</t>
  </si>
  <si>
    <t>PASSFFT42675</t>
  </si>
  <si>
    <t>Youth VillagesMST42675</t>
  </si>
  <si>
    <t>Youth VillagesMST-PSB42675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</si>
  <si>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</si>
  <si>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</si>
  <si>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</si>
  <si>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</si>
  <si>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</si>
  <si>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</si>
  <si>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</si>
  <si>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</si>
  <si>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</si>
  <si>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</si>
  <si>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</si>
  <si>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</si>
  <si>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</si>
  <si>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</si>
  <si>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</si>
  <si>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</si>
  <si>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</si>
  <si>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</si>
  <si>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</si>
  <si>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</si>
  <si>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</si>
  <si>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</si>
  <si>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</si>
  <si>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</si>
  <si>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</si>
  <si>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</si>
  <si>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</si>
  <si>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</si>
  <si>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</si>
  <si>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</si>
  <si>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</si>
  <si>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</si>
  <si>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MBI HSAll42675</t>
  </si>
  <si>
    <t>MD Family ResourcesAll42675</t>
  </si>
  <si>
    <t>PASSAll42675</t>
  </si>
  <si>
    <t>RiversideAll42675</t>
  </si>
  <si>
    <t>TFCCAll42675</t>
  </si>
  <si>
    <t>UniversalAll42675</t>
  </si>
  <si>
    <t>Wayne CenterAll42675</t>
  </si>
  <si>
    <t>Youth VillagesAll42675</t>
  </si>
  <si>
    <t>All A-CRA ProvidersA-CRA42675</t>
  </si>
  <si>
    <t>All FFT ProvidersFFT42675</t>
  </si>
  <si>
    <t>All MST ProvidersMST42675</t>
  </si>
  <si>
    <t>All MST-PSB ProvidersMST-PSB42675</t>
  </si>
  <si>
    <t>All TF-CBT ProvidersTF-CBT42675</t>
  </si>
  <si>
    <t>All TIP ProvidersTIP42675</t>
  </si>
  <si>
    <t>All TST ProvidersTST42675</t>
  </si>
  <si>
    <t>AllAll42675</t>
  </si>
  <si>
    <t>Federal CityA-CRA42705</t>
  </si>
  <si>
    <t>HillcrestA-CRA42705</t>
  </si>
  <si>
    <t>LAYCA-CRA42705</t>
  </si>
  <si>
    <t>RiversideA-CRA42705</t>
  </si>
  <si>
    <t>First Home CareFFT42705</t>
  </si>
  <si>
    <t>HillcrestFFT42705</t>
  </si>
  <si>
    <t>PASSFFT42705</t>
  </si>
  <si>
    <t>Youth VillagesMST42705</t>
  </si>
  <si>
    <t>Youth VillagesMST-PSB42705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</si>
  <si>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</si>
  <si>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</si>
  <si>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</si>
  <si>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</si>
  <si>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</si>
  <si>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</si>
  <si>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</si>
  <si>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</si>
  <si>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</si>
  <si>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</si>
  <si>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</si>
  <si>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</si>
  <si>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</si>
  <si>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</si>
  <si>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</si>
  <si>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</si>
  <si>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</si>
  <si>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</si>
  <si>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</si>
  <si>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</si>
  <si>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</si>
  <si>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</si>
  <si>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</si>
  <si>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</si>
  <si>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</si>
  <si>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</si>
  <si>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</si>
  <si>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</si>
  <si>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</si>
  <si>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</si>
  <si>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</si>
  <si>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</si>
  <si>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MBI HSAll42717</t>
  </si>
  <si>
    <t>MD Family ResourcesAll42718</t>
  </si>
  <si>
    <t>PASSAll42719</t>
  </si>
  <si>
    <t>RiversideAll42721</t>
  </si>
  <si>
    <t>TFCCAll42722</t>
  </si>
  <si>
    <t>UniversalAll42723</t>
  </si>
  <si>
    <t>Wayne CenterAll42724</t>
  </si>
  <si>
    <t>Youth VillagesAll42725</t>
  </si>
  <si>
    <t>All A-CRA ProvidersA-CRA42705</t>
  </si>
  <si>
    <t>AllAll42705</t>
  </si>
  <si>
    <t>All FFT ProvidersFFT42705</t>
  </si>
  <si>
    <t>All MST ProvidersMST42705</t>
  </si>
  <si>
    <t>All MST-PSB ProvidersMST-PSB42705</t>
  </si>
  <si>
    <t>All TF-CBT ProvidersTF-CBT42705</t>
  </si>
  <si>
    <t>All TIP ProvidersTIP42705</t>
  </si>
  <si>
    <t>All TST ProvidersTST42705</t>
  </si>
  <si>
    <t>Federal CityA-CRA42736</t>
  </si>
  <si>
    <t>HillcrestA-CRA42736</t>
  </si>
  <si>
    <t>LAYCA-CRA42736</t>
  </si>
  <si>
    <t>RiversideA-CRA42736</t>
  </si>
  <si>
    <t>First Home CareFFT42736</t>
  </si>
  <si>
    <t>HillcrestFFT42736</t>
  </si>
  <si>
    <t>PASSFFT42736</t>
  </si>
  <si>
    <t>Youth VillagesMST42736</t>
  </si>
  <si>
    <t>Youth VillagesMST-PSB42736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</si>
  <si>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</si>
  <si>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</si>
  <si>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</si>
  <si>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</si>
  <si>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</si>
  <si>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</si>
  <si>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</si>
  <si>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</si>
  <si>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</si>
  <si>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</si>
  <si>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</si>
  <si>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</si>
  <si>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</si>
  <si>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</si>
  <si>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</si>
  <si>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</si>
  <si>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</si>
  <si>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</si>
  <si>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</si>
  <si>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</si>
  <si>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</si>
  <si>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</si>
  <si>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</si>
  <si>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</si>
  <si>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</si>
  <si>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</si>
  <si>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</si>
  <si>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</si>
  <si>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</si>
  <si>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</si>
  <si>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</si>
  <si>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</si>
  <si>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MBI HSAll42736</t>
  </si>
  <si>
    <t>MD Family ResourcesAll42736</t>
  </si>
  <si>
    <t>PASSAll42736</t>
  </si>
  <si>
    <t>RiversideAll42736</t>
  </si>
  <si>
    <t>TFCCAll42736</t>
  </si>
  <si>
    <t>UniversalAll42736</t>
  </si>
  <si>
    <t>Wayne CenterAll42736</t>
  </si>
  <si>
    <t>Youth VillagesAll42736</t>
  </si>
  <si>
    <t>All A-CRA ProvidersA-CRA42736</t>
  </si>
  <si>
    <t>All FFT ProvidersFFT42736</t>
  </si>
  <si>
    <t>All MST ProvidersMST42736</t>
  </si>
  <si>
    <t>All MST-PSB ProvidersMST-PSB42736</t>
  </si>
  <si>
    <t>All TF-CBT ProvidersTF-CBT42736</t>
  </si>
  <si>
    <t>All TIP ProvidersTIP42736</t>
  </si>
  <si>
    <t>All TST ProvidersTST42736</t>
  </si>
  <si>
    <t>AllAll42736</t>
  </si>
  <si>
    <t>Federal CityA-CRA42767</t>
  </si>
  <si>
    <t>HillcrestA-CRA42767</t>
  </si>
  <si>
    <t>LAYCA-CRA42767</t>
  </si>
  <si>
    <t>RiversideA-CRA42767</t>
  </si>
  <si>
    <t>First Home CareFFT42767</t>
  </si>
  <si>
    <t>HillcrestFFT42767</t>
  </si>
  <si>
    <t>PASSFFT42767</t>
  </si>
  <si>
    <t>Youth VillagesMST42767</t>
  </si>
  <si>
    <t>Youth VillagesMST-PSB42767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</si>
  <si>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</si>
  <si>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</si>
  <si>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</si>
  <si>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</si>
  <si>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</si>
  <si>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</si>
  <si>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</si>
  <si>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</si>
  <si>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</si>
  <si>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</si>
  <si>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</si>
  <si>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</si>
  <si>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</si>
  <si>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</si>
  <si>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</si>
  <si>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</si>
  <si>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</si>
  <si>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</si>
  <si>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</si>
  <si>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</si>
  <si>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</si>
  <si>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</si>
  <si>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</si>
  <si>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</si>
  <si>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</si>
  <si>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</si>
  <si>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</si>
  <si>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</si>
  <si>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</si>
  <si>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</si>
  <si>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</si>
  <si>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</si>
  <si>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MBI HSAll42767</t>
  </si>
  <si>
    <t>MD Family ResourcesAll42767</t>
  </si>
  <si>
    <t>PASSAll42767</t>
  </si>
  <si>
    <t>RiversideAll42767</t>
  </si>
  <si>
    <t>TFCCAll42767</t>
  </si>
  <si>
    <t>UniversalAll42767</t>
  </si>
  <si>
    <t>Wayne CenterAll42767</t>
  </si>
  <si>
    <t>Youth VillagesAll42767</t>
  </si>
  <si>
    <t>All A-CRA ProvidersA-CRA42767</t>
  </si>
  <si>
    <t>All FFT ProvidersFFT42767</t>
  </si>
  <si>
    <t>All MST ProvidersMST42767</t>
  </si>
  <si>
    <t>All MST-PSB ProvidersMST-PSB42767</t>
  </si>
  <si>
    <t>All TF-CBT ProvidersTF-CBT42767</t>
  </si>
  <si>
    <t>All TIP ProvidersTIP42767</t>
  </si>
  <si>
    <t>All TST ProvidersTST42767</t>
  </si>
  <si>
    <t>AllAll42767</t>
  </si>
  <si>
    <t>Federal CityA-CRA42795</t>
  </si>
  <si>
    <t>HillcrestA-CRA42795</t>
  </si>
  <si>
    <t>LAYCA-CRA42795</t>
  </si>
  <si>
    <t>RiversideA-CRA42795</t>
  </si>
  <si>
    <t>First Home CareFFT42795</t>
  </si>
  <si>
    <t>HillcrestFFT42795</t>
  </si>
  <si>
    <t>PASSFFT42795</t>
  </si>
  <si>
    <t>Youth VillagesMST42795</t>
  </si>
  <si>
    <t>Youth VillagesMST-PSB42795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</si>
  <si>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</si>
  <si>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</si>
  <si>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</si>
  <si>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</si>
  <si>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</si>
  <si>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</si>
  <si>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</si>
  <si>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</si>
  <si>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</si>
  <si>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</si>
  <si>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</si>
  <si>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</si>
  <si>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</si>
  <si>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</si>
  <si>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</si>
  <si>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</si>
  <si>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</si>
  <si>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</si>
  <si>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</si>
  <si>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</si>
  <si>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</si>
  <si>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</si>
  <si>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</si>
  <si>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</si>
  <si>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</si>
  <si>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</si>
  <si>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</si>
  <si>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</si>
  <si>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</si>
  <si>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</si>
  <si>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</si>
  <si>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</si>
  <si>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MBI HSAll42795</t>
  </si>
  <si>
    <t>MD Family ResourcesAll42795</t>
  </si>
  <si>
    <t>PASSAll42795</t>
  </si>
  <si>
    <t>RiversideAll42795</t>
  </si>
  <si>
    <t>TFCCAll42795</t>
  </si>
  <si>
    <t>UniversalAll42795</t>
  </si>
  <si>
    <t>Wayne CenterAll42795</t>
  </si>
  <si>
    <t>Youth VillagesAll42795</t>
  </si>
  <si>
    <t>All A-CRA ProvidersA-CRA42795</t>
  </si>
  <si>
    <t>All FFT ProvidersFFT42795</t>
  </si>
  <si>
    <t>All MST ProvidersMST42795</t>
  </si>
  <si>
    <t>All MST-PSB ProvidersMST-PSB42795</t>
  </si>
  <si>
    <t>All TF-CBT ProvidersTF-CBT42795</t>
  </si>
  <si>
    <t>All TIP ProvidersTIP42795</t>
  </si>
  <si>
    <t>All TST ProvidersTST42795</t>
  </si>
  <si>
    <t>AllAll42795</t>
  </si>
  <si>
    <t>Federal CityA-CRA42826</t>
  </si>
  <si>
    <t>HillcrestA-CRA42826</t>
  </si>
  <si>
    <t>LAYCA-CRA42826</t>
  </si>
  <si>
    <t>RiversideA-CRA42826</t>
  </si>
  <si>
    <t>First Home CareFFT42826</t>
  </si>
  <si>
    <t>HillcrestFFT42826</t>
  </si>
  <si>
    <t>PASSFFT42826</t>
  </si>
  <si>
    <t>Youth VillagesMST42826</t>
  </si>
  <si>
    <t>Youth VillagesMST-PSB42826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</si>
  <si>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</si>
  <si>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</si>
  <si>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</si>
  <si>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</si>
  <si>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</si>
  <si>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</si>
  <si>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</si>
  <si>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</si>
  <si>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</si>
  <si>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</si>
  <si>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</si>
  <si>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</si>
  <si>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</si>
  <si>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</si>
  <si>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</si>
  <si>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</si>
  <si>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</si>
  <si>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</si>
  <si>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</si>
  <si>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</si>
  <si>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</si>
  <si>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</si>
  <si>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</si>
  <si>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</si>
  <si>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</si>
  <si>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</si>
  <si>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</si>
  <si>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</si>
  <si>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</si>
  <si>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</si>
  <si>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</si>
  <si>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</si>
  <si>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MBI HSAll42826</t>
  </si>
  <si>
    <t>MD Family ResourcesAll42826</t>
  </si>
  <si>
    <t>PASSAll42826</t>
  </si>
  <si>
    <t>RiversideAll42826</t>
  </si>
  <si>
    <t>TFCCAll42826</t>
  </si>
  <si>
    <t>UniversalAll42826</t>
  </si>
  <si>
    <t>Wayne CenterAll42826</t>
  </si>
  <si>
    <t>Youth VillagesAll42826</t>
  </si>
  <si>
    <t>All A-CRA ProvidersA-CRA42826</t>
  </si>
  <si>
    <t>All FFT ProvidersFFT42826</t>
  </si>
  <si>
    <t>All MST ProvidersMST42826</t>
  </si>
  <si>
    <t>All MST-PSB ProvidersMST-PSB42826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</si>
  <si>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</si>
  <si>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</si>
  <si>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</si>
  <si>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</si>
  <si>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</si>
  <si>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</si>
  <si>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</si>
  <si>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</si>
  <si>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</si>
  <si>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</si>
  <si>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</si>
  <si>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</si>
  <si>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</si>
  <si>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</si>
  <si>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</si>
  <si>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</si>
  <si>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</si>
  <si>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</si>
  <si>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</si>
  <si>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</si>
  <si>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</si>
  <si>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</si>
  <si>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</si>
  <si>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</si>
  <si>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</si>
  <si>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</si>
  <si>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First Home CareFFT42856</t>
  </si>
  <si>
    <t>HillcrestFFT42856</t>
  </si>
  <si>
    <t>PASSFFT42856</t>
  </si>
  <si>
    <t>Youth VillagesMST42856</t>
  </si>
  <si>
    <t>Youth VillagesMST-PSB42856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</si>
  <si>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</si>
  <si>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</si>
  <si>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</si>
  <si>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</si>
  <si>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</si>
  <si>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</si>
  <si>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</si>
  <si>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</si>
  <si>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</si>
  <si>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</si>
  <si>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</si>
  <si>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</si>
  <si>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</si>
  <si>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</si>
  <si>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</si>
  <si>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</si>
  <si>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</si>
  <si>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</si>
  <si>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</si>
  <si>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</si>
  <si>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</si>
  <si>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</si>
  <si>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</si>
  <si>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</si>
  <si>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</si>
  <si>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</si>
  <si>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</si>
  <si>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</si>
  <si>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</si>
  <si>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</si>
  <si>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</si>
  <si>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</si>
  <si>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MBI HSAll42856</t>
  </si>
  <si>
    <t>MD Family ResourcesAll42856</t>
  </si>
  <si>
    <t>PASSAll42856</t>
  </si>
  <si>
    <t>RiversideAll42856</t>
  </si>
  <si>
    <t>TFCCAll42856</t>
  </si>
  <si>
    <t>UniversalAll42856</t>
  </si>
  <si>
    <t>Wayne CenterAll42856</t>
  </si>
  <si>
    <t>Youth VillagesAll42856</t>
  </si>
  <si>
    <t>All A-CRA ProvidersA-CRA42856</t>
  </si>
  <si>
    <t>All FFT ProvidersFFT42856</t>
  </si>
  <si>
    <t>All MST ProvidersMST42856</t>
  </si>
  <si>
    <t>All MST-PSB ProvidersMST-PSB42856</t>
  </si>
  <si>
    <t>All TF-CBT ProvidersTF-CBT42856</t>
  </si>
  <si>
    <t>All TIP ProvidersTIP42856</t>
  </si>
  <si>
    <t>All TST ProvidersTST42856</t>
  </si>
  <si>
    <t>AllAll42856</t>
  </si>
  <si>
    <t>Federal CityA-CRA42887</t>
  </si>
  <si>
    <t>HillcrestA-CRA42887</t>
  </si>
  <si>
    <t>LAYCA-CRA42887</t>
  </si>
  <si>
    <t>RiversideA-CRA42887</t>
  </si>
  <si>
    <t>First Home CareFFT42887</t>
  </si>
  <si>
    <t>HillcrestFFT42887</t>
  </si>
  <si>
    <t>PASSFFT42887</t>
  </si>
  <si>
    <t>Youth VillagesMST42887</t>
  </si>
  <si>
    <t>Youth VillagesMST-PSB42887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</si>
  <si>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</si>
  <si>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</si>
  <si>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</si>
  <si>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</si>
  <si>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</si>
  <si>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</si>
  <si>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</si>
  <si>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</si>
  <si>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</si>
  <si>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</si>
  <si>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</si>
  <si>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</si>
  <si>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</si>
  <si>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</si>
  <si>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</si>
  <si>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</si>
  <si>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</si>
  <si>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</si>
  <si>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</si>
  <si>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</si>
  <si>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</si>
  <si>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</si>
  <si>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</si>
  <si>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</si>
  <si>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</si>
  <si>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</si>
  <si>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</si>
  <si>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</si>
  <si>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</si>
  <si>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</si>
  <si>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</si>
  <si>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</si>
  <si>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MBI HSAll42887</t>
  </si>
  <si>
    <t>MD Family ResourcesAll42887</t>
  </si>
  <si>
    <t>PASSAll42887</t>
  </si>
  <si>
    <t>RiversideAll42887</t>
  </si>
  <si>
    <t>TFCCAll42887</t>
  </si>
  <si>
    <t>UniversalAll42887</t>
  </si>
  <si>
    <t>Wayne CenterAll42887</t>
  </si>
  <si>
    <t>Youth VillagesAll42887</t>
  </si>
  <si>
    <t>All A-CRA ProvidersA-CRA42887</t>
  </si>
  <si>
    <t>All FFT ProvidersFFT42887</t>
  </si>
  <si>
    <t>All MST ProvidersMST42887</t>
  </si>
  <si>
    <t>All MST-PSB ProvidersMST-PSB42887</t>
  </si>
  <si>
    <t>All TF-CBT ProvidersTF-CBT42887</t>
  </si>
  <si>
    <t>All TIP ProvidersTIP42887</t>
  </si>
  <si>
    <t>All TST ProvidersTST42887</t>
  </si>
  <si>
    <t>AllAll42887</t>
  </si>
  <si>
    <t>Federal CityA-CRA42917</t>
  </si>
  <si>
    <t>HillcrestA-CRA42917</t>
  </si>
  <si>
    <t>LAYCA-CRA42917</t>
  </si>
  <si>
    <t>RiversideA-CRA42917</t>
  </si>
  <si>
    <t>First Home CareFFT42917</t>
  </si>
  <si>
    <t>HillcrestFFT42917</t>
  </si>
  <si>
    <t>PASSFFT42917</t>
  </si>
  <si>
    <t>Youth VillagesMST42917</t>
  </si>
  <si>
    <t>Youth VillagesMST-PSB42917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</si>
  <si>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</si>
  <si>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</si>
  <si>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</si>
  <si>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</si>
  <si>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</si>
  <si>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</si>
  <si>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</si>
  <si>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</si>
  <si>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</si>
  <si>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</si>
  <si>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</si>
  <si>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</si>
  <si>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</si>
  <si>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</si>
  <si>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</si>
  <si>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</si>
  <si>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</si>
  <si>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</si>
  <si>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</si>
  <si>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</si>
  <si>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</si>
  <si>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</si>
  <si>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</si>
  <si>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</si>
  <si>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</si>
  <si>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</si>
  <si>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</si>
  <si>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</si>
  <si>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</si>
  <si>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</si>
  <si>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</si>
  <si>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</si>
  <si>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MBI HSAll42917</t>
  </si>
  <si>
    <t>MD Family ResourcesAll42917</t>
  </si>
  <si>
    <t>PASSAll42917</t>
  </si>
  <si>
    <t>RiversideAll42917</t>
  </si>
  <si>
    <t>TFCCAll42917</t>
  </si>
  <si>
    <t>UniversalAll42917</t>
  </si>
  <si>
    <t>Wayne CenterAll42917</t>
  </si>
  <si>
    <t>Youth VillagesAll42917</t>
  </si>
  <si>
    <t>All A-CRA ProvidersA-CRA42917</t>
  </si>
  <si>
    <t>All FFT ProvidersFFT42917</t>
  </si>
  <si>
    <t>All MST ProvidersMST42917</t>
  </si>
  <si>
    <t>All MST-PSB ProvidersMST-PSB42917</t>
  </si>
  <si>
    <t>All TF-CBT ProvidersTF-CBT42917</t>
  </si>
  <si>
    <t>All TIP ProvidersTIP42917</t>
  </si>
  <si>
    <t>All TST ProvidersTST42917</t>
  </si>
  <si>
    <t>AllAll42917</t>
  </si>
  <si>
    <t>Federal CityA-CRA42948</t>
  </si>
  <si>
    <t>HillcrestA-CRA42948</t>
  </si>
  <si>
    <t>LAYCA-CRA42948</t>
  </si>
  <si>
    <t>RiversideA-CRA42948</t>
  </si>
  <si>
    <t>First Home CareFFT42948</t>
  </si>
  <si>
    <t>HillcrestFFT42948</t>
  </si>
  <si>
    <t>PASSFFT42948</t>
  </si>
  <si>
    <t>Youth VillagesMST42948</t>
  </si>
  <si>
    <t>Youth VillagesMST-PSB42948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</si>
  <si>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</si>
  <si>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</si>
  <si>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</si>
  <si>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</si>
  <si>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</si>
  <si>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</si>
  <si>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</si>
  <si>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</si>
  <si>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</si>
  <si>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</si>
  <si>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</si>
  <si>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</si>
  <si>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</si>
  <si>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</si>
  <si>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</si>
  <si>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</si>
  <si>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</si>
  <si>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</si>
  <si>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</si>
  <si>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</si>
  <si>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</si>
  <si>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</si>
  <si>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</si>
  <si>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</si>
  <si>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</si>
  <si>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</si>
  <si>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</si>
  <si>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</si>
  <si>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</si>
  <si>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</si>
  <si>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</si>
  <si>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</si>
  <si>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MBI HSAll42948</t>
  </si>
  <si>
    <t>MD Family ResourcesAll42948</t>
  </si>
  <si>
    <t>PASSAll42948</t>
  </si>
  <si>
    <t>RiversideAll42948</t>
  </si>
  <si>
    <t>TFCCAll42948</t>
  </si>
  <si>
    <t>UniversalAll42948</t>
  </si>
  <si>
    <t>Wayne CenterAll42948</t>
  </si>
  <si>
    <t>Youth VillagesAll42948</t>
  </si>
  <si>
    <t>All A-CRA ProvidersA-CRA42948</t>
  </si>
  <si>
    <t>All FFT ProvidersFFT42948</t>
  </si>
  <si>
    <t>All MST ProvidersMST42948</t>
  </si>
  <si>
    <t>All MST-PSB ProvidersMST-PSB42948</t>
  </si>
  <si>
    <t>All TF-CBT ProvidersTF-CBT42948</t>
  </si>
  <si>
    <t>All TIP ProvidersTIP42948</t>
  </si>
  <si>
    <t>All TST ProvidersTST42948</t>
  </si>
  <si>
    <t>AllAll42948</t>
  </si>
  <si>
    <t>Federal CityA-CRA42979</t>
  </si>
  <si>
    <t>HillcrestA-CRA42979</t>
  </si>
  <si>
    <t>LAYCA-CRA42979</t>
  </si>
  <si>
    <t>RiversideA-CRA42979</t>
  </si>
  <si>
    <t>First Home CareFFT42979</t>
  </si>
  <si>
    <t>HillcrestFFT42979</t>
  </si>
  <si>
    <t>PASSFFT42979</t>
  </si>
  <si>
    <t>Youth VillagesMST42979</t>
  </si>
  <si>
    <t>Youth VillagesMST-PSB42979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</si>
  <si>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</si>
  <si>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</si>
  <si>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</si>
  <si>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</si>
  <si>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</si>
  <si>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</si>
  <si>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</si>
  <si>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</si>
  <si>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</si>
  <si>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</si>
  <si>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</si>
  <si>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</si>
  <si>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</si>
  <si>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</si>
  <si>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</si>
  <si>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</si>
  <si>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</si>
  <si>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</si>
  <si>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</si>
  <si>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</si>
  <si>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</si>
  <si>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</si>
  <si>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</si>
  <si>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</si>
  <si>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</si>
  <si>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</si>
  <si>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</si>
  <si>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</si>
  <si>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</si>
  <si>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</si>
  <si>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</si>
  <si>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</si>
  <si>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MBI HSAll42979</t>
  </si>
  <si>
    <t>MD Family ResourcesAll42979</t>
  </si>
  <si>
    <t>PASSAll42979</t>
  </si>
  <si>
    <t>RiversideAll42979</t>
  </si>
  <si>
    <t>TFCCAll42979</t>
  </si>
  <si>
    <t>UniversalAll42979</t>
  </si>
  <si>
    <t>Wayne CenterAll42979</t>
  </si>
  <si>
    <t>Youth VillagesAll42979</t>
  </si>
  <si>
    <t>All A-CRA ProvidersA-CRA42979</t>
  </si>
  <si>
    <t>All FFT ProvidersFFT42979</t>
  </si>
  <si>
    <t>All MST ProvidersMST42979</t>
  </si>
  <si>
    <t>All MST-PSB ProvidersMST-PSB42979</t>
  </si>
  <si>
    <t>All TF-CBT ProvidersTF-CBT42979</t>
  </si>
  <si>
    <t>All TIP ProvidersTIP42979</t>
  </si>
  <si>
    <t>All TST ProvidersTST42979</t>
  </si>
  <si>
    <t>AllAll42979</t>
  </si>
  <si>
    <t>Staffing Data</t>
  </si>
  <si>
    <t>Capacity Data</t>
  </si>
  <si>
    <t>Utilization Data</t>
  </si>
  <si>
    <t>Outcomes Data</t>
  </si>
  <si>
    <t>Ave</t>
  </si>
  <si>
    <t>Quick Links</t>
  </si>
  <si>
    <t>Instructions</t>
  </si>
  <si>
    <t>Category Color Coding</t>
  </si>
  <si>
    <t>Currently Approved Adherence %</t>
  </si>
  <si>
    <t>Federal CityA-CRA43009</t>
  </si>
  <si>
    <t>HillcrestA-CRA43009</t>
  </si>
  <si>
    <t>LAYCA-CRA43009</t>
  </si>
  <si>
    <t>RiversideA-CRA43009</t>
  </si>
  <si>
    <t>First Home CareFFT43009</t>
  </si>
  <si>
    <t>HillcrestFFT43009</t>
  </si>
  <si>
    <t>PASSFFT43009</t>
  </si>
  <si>
    <t>Youth VillagesMST43009</t>
  </si>
  <si>
    <t>Youth VillagesMST-PSB43009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</si>
  <si>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</si>
  <si>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</si>
  <si>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</si>
  <si>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</si>
  <si>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</si>
  <si>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</si>
  <si>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</si>
  <si>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</si>
  <si>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</si>
  <si>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</si>
  <si>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</si>
  <si>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</si>
  <si>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</si>
  <si>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</si>
  <si>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</si>
  <si>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</si>
  <si>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</si>
  <si>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</si>
  <si>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</si>
  <si>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</si>
  <si>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</si>
  <si>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</si>
  <si>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</si>
  <si>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</si>
  <si>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</si>
  <si>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</si>
  <si>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</si>
  <si>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</si>
  <si>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</si>
  <si>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</si>
  <si>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</si>
  <si>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</si>
  <si>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MBI HSAll43009</t>
  </si>
  <si>
    <t>MD Family ResourcesAll43009</t>
  </si>
  <si>
    <t>PASSAll43009</t>
  </si>
  <si>
    <t>RiversideAll43009</t>
  </si>
  <si>
    <t>TFCCAll43009</t>
  </si>
  <si>
    <t>UniversalAll43009</t>
  </si>
  <si>
    <t>Wayne CenterAll43009</t>
  </si>
  <si>
    <t>Youth VillagesAll43009</t>
  </si>
  <si>
    <t>All A-CRA ProvidersA-CRA43009</t>
  </si>
  <si>
    <t>All FFT ProvidersFFT43009</t>
  </si>
  <si>
    <t>All MST ProvidersMST43009</t>
  </si>
  <si>
    <t>All MST-PSB ProvidersMST-PSB43009</t>
  </si>
  <si>
    <t>All TF-CBT ProvidersTF-CBT43009</t>
  </si>
  <si>
    <t>All TIP ProvidersTIP43009</t>
  </si>
  <si>
    <t>All TST ProvidersTST43009</t>
  </si>
  <si>
    <t>AllAll43009</t>
  </si>
  <si>
    <t>Federal CityA-CRA43040</t>
  </si>
  <si>
    <t>HillcrestA-CRA43040</t>
  </si>
  <si>
    <t>LAYCA-CRA43040</t>
  </si>
  <si>
    <t>RiversideA-CRA43040</t>
  </si>
  <si>
    <t>First Home CareFFT43040</t>
  </si>
  <si>
    <t>HillcrestFFT43040</t>
  </si>
  <si>
    <t>PASSFFT43040</t>
  </si>
  <si>
    <t>Youth VillagesMST43040</t>
  </si>
  <si>
    <t>Youth VillagesMST-PSB43040</t>
  </si>
  <si>
    <t>Community ConnectionsTF-CBT43040</t>
  </si>
  <si>
    <t>First Home CareTF-CBT43040</t>
  </si>
  <si>
    <t>HillcrestTF-CBT43040</t>
  </si>
  <si>
    <t>MD Family ResourcesTF-CBT43040</t>
  </si>
  <si>
    <t>UniversalTF-CBT43040</t>
  </si>
  <si>
    <t>Community ConnectionsTIP43040</t>
  </si>
  <si>
    <t>ContemporaryTIP43040</t>
  </si>
  <si>
    <t>FPSTIP43040</t>
  </si>
  <si>
    <t>Green DoorTIP43040</t>
  </si>
  <si>
    <t>LESTIP43040</t>
  </si>
  <si>
    <t>MBI HSTIP43040</t>
  </si>
  <si>
    <t>PASSTIP43040</t>
  </si>
  <si>
    <t>TFCCTIP43040</t>
  </si>
  <si>
    <t>UniversalTIP43040</t>
  </si>
  <si>
    <t>Wayne CenterTIP43040</t>
  </si>
  <si>
    <t>Adoptions TogetherTST43040</t>
  </si>
  <si>
    <t>ContemporaryTST43040</t>
  </si>
  <si>
    <t>Family MattersTST43040</t>
  </si>
  <si>
    <t>First Home CareTST43040</t>
  </si>
  <si>
    <t>HillcrestTST43040</t>
  </si>
  <si>
    <t>MD Family ResourcesTST43040</t>
  </si>
  <si>
    <t>Adoptions TogetherAll43040</t>
  </si>
  <si>
    <t>Community ConnectionsAll43040</t>
  </si>
  <si>
    <t>ContemporaryAll43040</t>
  </si>
  <si>
    <t>Family MattersAll43040</t>
  </si>
  <si>
    <t>Federal CityAll43040</t>
  </si>
  <si>
    <t>First Home CareAll43040</t>
  </si>
  <si>
    <t>FPSAll43040</t>
  </si>
  <si>
    <t>Green DoorAll43040</t>
  </si>
  <si>
    <t>HillcrestAll43040</t>
  </si>
  <si>
    <t>LAYCAll43040</t>
  </si>
  <si>
    <t>LESAll43040</t>
  </si>
  <si>
    <t>MBI HSAll43040</t>
  </si>
  <si>
    <t>MD Family ResourcesAll43040</t>
  </si>
  <si>
    <t>PASSAll43040</t>
  </si>
  <si>
    <t>RiversideAll43040</t>
  </si>
  <si>
    <t>TFCCAll43040</t>
  </si>
  <si>
    <t>UniversalAll43040</t>
  </si>
  <si>
    <t>Wayne CenterAll43040</t>
  </si>
  <si>
    <t>Youth VillagesAll43040</t>
  </si>
  <si>
    <t>All A-CRA ProvidersA-CRA43040</t>
  </si>
  <si>
    <t>All FFT ProvidersFFT43040</t>
  </si>
  <si>
    <t>All MST ProvidersMST43040</t>
  </si>
  <si>
    <t>All MST-PSB ProvidersMST-PSB43040</t>
  </si>
  <si>
    <t>All TF-CBT ProvidersTF-CBT43040</t>
  </si>
  <si>
    <t>All TIP ProvidersTIP43040</t>
  </si>
  <si>
    <t>All TST ProvidersTST43040</t>
  </si>
  <si>
    <t>AllAll43040</t>
  </si>
  <si>
    <t>Federal CityA-CRA43070</t>
  </si>
  <si>
    <t>HillcrestA-CRA43070</t>
  </si>
  <si>
    <t>LAYCA-CRA43070</t>
  </si>
  <si>
    <t>RiversideA-CRA43070</t>
  </si>
  <si>
    <t>First Home CareFFT43070</t>
  </si>
  <si>
    <t>HillcrestFFT43070</t>
  </si>
  <si>
    <t>PASSFFT43070</t>
  </si>
  <si>
    <t>Youth VillagesMST43070</t>
  </si>
  <si>
    <t>Youth VillagesMST-PSB43070</t>
  </si>
  <si>
    <t>Community ConnectionsTF-CBT43070</t>
  </si>
  <si>
    <t>First Home CareTF-CBT43070</t>
  </si>
  <si>
    <t>HillcrestTF-CBT43070</t>
  </si>
  <si>
    <t>MD Family ResourcesTF-CBT43070</t>
  </si>
  <si>
    <t>UniversalTF-CBT43070</t>
  </si>
  <si>
    <t>Community ConnectionsTIP43070</t>
  </si>
  <si>
    <t>ContemporaryTIP43070</t>
  </si>
  <si>
    <t>FPSTIP43070</t>
  </si>
  <si>
    <t>Green DoorTIP43070</t>
  </si>
  <si>
    <t>LESTIP43070</t>
  </si>
  <si>
    <t>MBI HSTIP43070</t>
  </si>
  <si>
    <t>PASSTIP43070</t>
  </si>
  <si>
    <t>TFCCTIP43070</t>
  </si>
  <si>
    <t>UniversalTIP43070</t>
  </si>
  <si>
    <t>Wayne CenterTIP43070</t>
  </si>
  <si>
    <t>Adoptions TogetherTST43070</t>
  </si>
  <si>
    <t>ContemporaryTST43070</t>
  </si>
  <si>
    <t>Family MattersTST43070</t>
  </si>
  <si>
    <t>First Home CareTST43070</t>
  </si>
  <si>
    <t>HillcrestTST43070</t>
  </si>
  <si>
    <t>MD Family ResourcesTST43070</t>
  </si>
  <si>
    <t>Adoptions TogetherAll43070</t>
  </si>
  <si>
    <t>Community ConnectionsAll43070</t>
  </si>
  <si>
    <t>ContemporaryAll43070</t>
  </si>
  <si>
    <t>Family MattersAll43070</t>
  </si>
  <si>
    <t>Federal CityAll43070</t>
  </si>
  <si>
    <t>First Home CareAll43070</t>
  </si>
  <si>
    <t>FPSAll43070</t>
  </si>
  <si>
    <t>Green DoorAll43070</t>
  </si>
  <si>
    <t>HillcrestAll43070</t>
  </si>
  <si>
    <t>LAYCAll43070</t>
  </si>
  <si>
    <t>LESAll43070</t>
  </si>
  <si>
    <t>MBI HSAll43070</t>
  </si>
  <si>
    <t>MD Family ResourcesAll43070</t>
  </si>
  <si>
    <t>PASSAll43070</t>
  </si>
  <si>
    <t>RiversideAll43070</t>
  </si>
  <si>
    <t>TFCCAll43070</t>
  </si>
  <si>
    <t>UniversalAll43070</t>
  </si>
  <si>
    <t>Wayne CenterAll43070</t>
  </si>
  <si>
    <t>Youth VillagesAll43070</t>
  </si>
  <si>
    <t>All A-CRA ProvidersA-CRA43070</t>
  </si>
  <si>
    <t>All FFT ProvidersFFT43070</t>
  </si>
  <si>
    <t>All MST ProvidersMST43070</t>
  </si>
  <si>
    <t>All MST-PSB ProvidersMST-PSB43070</t>
  </si>
  <si>
    <t>All TF-CBT ProvidersTF-CBT43070</t>
  </si>
  <si>
    <t>All TIP ProvidersTIP43070</t>
  </si>
  <si>
    <t>All TST ProvidersTST43070</t>
  </si>
  <si>
    <t>AllAll43070</t>
  </si>
  <si>
    <t>Foundations for Home &amp; Community</t>
  </si>
  <si>
    <t>Foundations for Home &amp; CommunityFFT</t>
  </si>
  <si>
    <t>Foundations for Home &amp; CommunityTF-CBT</t>
  </si>
  <si>
    <t>Foundations for Home &amp; CommunityTST</t>
  </si>
  <si>
    <t>Foundations for Home &amp; CommunityAll</t>
  </si>
  <si>
    <t>Federal CityA-CRA43101</t>
  </si>
  <si>
    <t>HillcrestA-CRA43101</t>
  </si>
  <si>
    <t>LAYCA-CRA43101</t>
  </si>
  <si>
    <t>RiversideA-CRA43101</t>
  </si>
  <si>
    <t>First Home CareFFT43101</t>
  </si>
  <si>
    <t>Foundations for Home &amp; CommunityFFT43101</t>
  </si>
  <si>
    <t>HillcrestFFT43101</t>
  </si>
  <si>
    <t>PASSFFT43101</t>
  </si>
  <si>
    <t>Youth VillagesMST43101</t>
  </si>
  <si>
    <t>Youth VillagesMST-PSB43101</t>
  </si>
  <si>
    <t>Community ConnectionsTF-CBT43101</t>
  </si>
  <si>
    <t>First Home CareTF-CBT43101</t>
  </si>
  <si>
    <t>Foundations for Home &amp; CommunityTF-CBT43101</t>
  </si>
  <si>
    <t>HillcrestTF-CBT43101</t>
  </si>
  <si>
    <t>MD Family ResourcesTF-CBT43101</t>
  </si>
  <si>
    <t>UniversalTF-CBT43101</t>
  </si>
  <si>
    <t>Community ConnectionsTIP43101</t>
  </si>
  <si>
    <t>ContemporaryTIP43101</t>
  </si>
  <si>
    <t>FPSTIP43101</t>
  </si>
  <si>
    <t>Green DoorTIP43101</t>
  </si>
  <si>
    <t>LESTIP43101</t>
  </si>
  <si>
    <t>MBI HSTIP43101</t>
  </si>
  <si>
    <t>PASSTIP43101</t>
  </si>
  <si>
    <t>TFCCTIP43101</t>
  </si>
  <si>
    <t>UniversalTIP43101</t>
  </si>
  <si>
    <t>Wayne CenterTIP43101</t>
  </si>
  <si>
    <t>Adoptions TogetherTST43101</t>
  </si>
  <si>
    <t>ContemporaryTST43101</t>
  </si>
  <si>
    <t>Family MattersTST43101</t>
  </si>
  <si>
    <t>First Home CareTST43101</t>
  </si>
  <si>
    <t>Foundations for Home &amp; CommunityTST43101</t>
  </si>
  <si>
    <t>HillcrestTST43101</t>
  </si>
  <si>
    <t>MD Family ResourcesTST43101</t>
  </si>
  <si>
    <t>Adoptions TogetherAll43101</t>
  </si>
  <si>
    <t>Community ConnectionsAll43101</t>
  </si>
  <si>
    <t>ContemporaryAll43101</t>
  </si>
  <si>
    <t>Family MattersAll43101</t>
  </si>
  <si>
    <t>Federal CityAll43101</t>
  </si>
  <si>
    <t>First Home CareAll43101</t>
  </si>
  <si>
    <t>Foundations for Home &amp; CommunityAll43101</t>
  </si>
  <si>
    <t>FPSAll43101</t>
  </si>
  <si>
    <t>Green DoorAll43101</t>
  </si>
  <si>
    <t>HillcrestAll43101</t>
  </si>
  <si>
    <t>LAYCAll43101</t>
  </si>
  <si>
    <t>LESAll43101</t>
  </si>
  <si>
    <t>MBI HSAll43101</t>
  </si>
  <si>
    <t>MD Family ResourcesAll43101</t>
  </si>
  <si>
    <t>PASSAll43101</t>
  </si>
  <si>
    <t>RiversideAll43101</t>
  </si>
  <si>
    <t>TFCCAll43101</t>
  </si>
  <si>
    <t>UniversalAll43101</t>
  </si>
  <si>
    <t>Wayne CenterAll43101</t>
  </si>
  <si>
    <t>Youth VillagesAll43101</t>
  </si>
  <si>
    <t>All A-CRA ProvidersA-CRA43101</t>
  </si>
  <si>
    <t>All FFT ProvidersFFT43101</t>
  </si>
  <si>
    <t>All MST ProvidersMST43101</t>
  </si>
  <si>
    <t>All MST-PSB ProvidersMST-PSB43101</t>
  </si>
  <si>
    <t>All TF-CBT ProvidersTF-CBT43101</t>
  </si>
  <si>
    <t>All TIP ProvidersTIP43101</t>
  </si>
  <si>
    <t>All TST ProvidersTST43101</t>
  </si>
  <si>
    <t>AllAll43101</t>
  </si>
  <si>
    <t>Federal CityA-CRA43132</t>
  </si>
  <si>
    <t>HillcrestA-CRA43132</t>
  </si>
  <si>
    <t>LAYCA-CRA43132</t>
  </si>
  <si>
    <t>RiversideA-CRA43132</t>
  </si>
  <si>
    <t>First Home CareFFT43132</t>
  </si>
  <si>
    <t>Foundations for Home &amp; CommunityFFT43132</t>
  </si>
  <si>
    <t>HillcrestFFT43132</t>
  </si>
  <si>
    <t>PASSFFT43132</t>
  </si>
  <si>
    <t>Youth VillagesMST43132</t>
  </si>
  <si>
    <t>Youth VillagesMST-PSB43132</t>
  </si>
  <si>
    <t>Community ConnectionsTF-CBT43132</t>
  </si>
  <si>
    <t>First Home CareTF-CBT43132</t>
  </si>
  <si>
    <t>Foundations for Home &amp; CommunityTF-CBT43132</t>
  </si>
  <si>
    <t>HillcrestTF-CBT43132</t>
  </si>
  <si>
    <t>MD Family ResourcesTF-CBT43132</t>
  </si>
  <si>
    <t>UniversalTF-CBT43132</t>
  </si>
  <si>
    <t>Community ConnectionsTIP43132</t>
  </si>
  <si>
    <t>ContemporaryTIP43132</t>
  </si>
  <si>
    <t>FPSTIP43132</t>
  </si>
  <si>
    <t>Green DoorTIP43132</t>
  </si>
  <si>
    <t>LESTIP43132</t>
  </si>
  <si>
    <t>MBI HSTIP43132</t>
  </si>
  <si>
    <t>PASSTIP43132</t>
  </si>
  <si>
    <t>TFCCTIP43132</t>
  </si>
  <si>
    <t>UniversalTIP43132</t>
  </si>
  <si>
    <t>Wayne CenterTIP43132</t>
  </si>
  <si>
    <t>Adoptions TogetherTST43132</t>
  </si>
  <si>
    <t>ContemporaryTST43132</t>
  </si>
  <si>
    <t>Family MattersTST43132</t>
  </si>
  <si>
    <t>First Home CareTST43132</t>
  </si>
  <si>
    <t>Foundations for Home &amp; CommunityTST43132</t>
  </si>
  <si>
    <t>HillcrestTST43132</t>
  </si>
  <si>
    <t>MD Family ResourcesTST43132</t>
  </si>
  <si>
    <t>Adoptions TogetherAll43132</t>
  </si>
  <si>
    <t>Community ConnectionsAll43132</t>
  </si>
  <si>
    <t>ContemporaryAll43132</t>
  </si>
  <si>
    <t>Family MattersAll43132</t>
  </si>
  <si>
    <t>Federal CityAll43132</t>
  </si>
  <si>
    <t>First Home CareAll43132</t>
  </si>
  <si>
    <t>Foundations for Home &amp; CommunityAll43132</t>
  </si>
  <si>
    <t>FPSAll43132</t>
  </si>
  <si>
    <t>Green DoorAll43132</t>
  </si>
  <si>
    <t>HillcrestAll43132</t>
  </si>
  <si>
    <t>LAYCAll43132</t>
  </si>
  <si>
    <t>LESAll43132</t>
  </si>
  <si>
    <t>MBI HSAll43132</t>
  </si>
  <si>
    <t>MD Family ResourcesAll43132</t>
  </si>
  <si>
    <t>PASSAll43132</t>
  </si>
  <si>
    <t>RiversideAll43132</t>
  </si>
  <si>
    <t>TFCCAll43132</t>
  </si>
  <si>
    <t>UniversalAll43132</t>
  </si>
  <si>
    <t>Wayne CenterAll43132</t>
  </si>
  <si>
    <t>Youth VillagesAll43132</t>
  </si>
  <si>
    <t>All A-CRA ProvidersA-CRA43132</t>
  </si>
  <si>
    <t>All FFT ProvidersFFT43132</t>
  </si>
  <si>
    <t>All MST ProvidersMST43132</t>
  </si>
  <si>
    <t>All MST-PSB ProvidersMST-PSB43132</t>
  </si>
  <si>
    <t>All TF-CBT ProvidersTF-CBT43132</t>
  </si>
  <si>
    <t>All TIP ProvidersTIP43132</t>
  </si>
  <si>
    <t>All TST ProvidersTST43132</t>
  </si>
  <si>
    <t>AllAll43132</t>
  </si>
  <si>
    <t>Federal CityA-CRA43160</t>
  </si>
  <si>
    <t>HillcrestA-CRA43160</t>
  </si>
  <si>
    <t>LAYCA-CRA43160</t>
  </si>
  <si>
    <t>RiversideA-CRA43160</t>
  </si>
  <si>
    <t>First Home CareFFT43160</t>
  </si>
  <si>
    <t>Foundations for Home &amp; CommunityFFT43160</t>
  </si>
  <si>
    <t>HillcrestFFT43160</t>
  </si>
  <si>
    <t>PASSFFT43160</t>
  </si>
  <si>
    <t>Youth VillagesMST43160</t>
  </si>
  <si>
    <t>Youth VillagesMST-PSB43160</t>
  </si>
  <si>
    <t>Community ConnectionsTF-CBT43160</t>
  </si>
  <si>
    <t>First Home CareTF-CBT43160</t>
  </si>
  <si>
    <t>Foundations for Home &amp; CommunityTF-CBT43160</t>
  </si>
  <si>
    <t>HillcrestTF-CBT43160</t>
  </si>
  <si>
    <t>MD Family ResourcesTF-CBT43160</t>
  </si>
  <si>
    <t>UniversalTF-CBT43160</t>
  </si>
  <si>
    <t>Community ConnectionsTIP43160</t>
  </si>
  <si>
    <t>ContemporaryTIP43160</t>
  </si>
  <si>
    <t>FPSTIP43160</t>
  </si>
  <si>
    <t>Green DoorTIP43160</t>
  </si>
  <si>
    <t>LESTIP43160</t>
  </si>
  <si>
    <t>MBI HSTIP43160</t>
  </si>
  <si>
    <t>PASSTIP43160</t>
  </si>
  <si>
    <t>TFCCTIP43160</t>
  </si>
  <si>
    <t>UniversalTIP43160</t>
  </si>
  <si>
    <t>Wayne CenterTIP43160</t>
  </si>
  <si>
    <t>Adoptions TogetherTST43160</t>
  </si>
  <si>
    <t>ContemporaryTST43160</t>
  </si>
  <si>
    <t>Family MattersTST43160</t>
  </si>
  <si>
    <t>First Home CareTST43160</t>
  </si>
  <si>
    <t>Foundations for Home &amp; CommunityTST43160</t>
  </si>
  <si>
    <t>HillcrestTST43160</t>
  </si>
  <si>
    <t>MD Family ResourcesTST43160</t>
  </si>
  <si>
    <t>Adoptions TogetherAll43160</t>
  </si>
  <si>
    <t>Community ConnectionsAll43160</t>
  </si>
  <si>
    <t>ContemporaryAll43160</t>
  </si>
  <si>
    <t>Family MattersAll43160</t>
  </si>
  <si>
    <t>Federal CityAll43160</t>
  </si>
  <si>
    <t>First Home CareAll43160</t>
  </si>
  <si>
    <t>Foundations for Home &amp; CommunityAll43160</t>
  </si>
  <si>
    <t>FPSAll43160</t>
  </si>
  <si>
    <t>Green DoorAll43160</t>
  </si>
  <si>
    <t>HillcrestAll43160</t>
  </si>
  <si>
    <t>LAYCAll43160</t>
  </si>
  <si>
    <t>LESAll43160</t>
  </si>
  <si>
    <t>MBI HSAll43160</t>
  </si>
  <si>
    <t>MD Family ResourcesAll43160</t>
  </si>
  <si>
    <t>PASSAll43160</t>
  </si>
  <si>
    <t>RiversideAll43160</t>
  </si>
  <si>
    <t>TFCCAll43160</t>
  </si>
  <si>
    <t>UniversalAll43160</t>
  </si>
  <si>
    <t>Wayne CenterAll43160</t>
  </si>
  <si>
    <t>Youth VillagesAll43160</t>
  </si>
  <si>
    <t>All A-CRA ProvidersA-CRA43160</t>
  </si>
  <si>
    <t>All FFT ProvidersFFT43160</t>
  </si>
  <si>
    <t>All MST ProvidersMST43160</t>
  </si>
  <si>
    <t>All MST-PSB ProvidersMST-PSB43160</t>
  </si>
  <si>
    <t>All TF-CBT ProvidersTF-CBT43160</t>
  </si>
  <si>
    <t>All TIP ProvidersTIP43160</t>
  </si>
  <si>
    <t>All TST ProvidersTST43160</t>
  </si>
  <si>
    <t>AllAll43160</t>
  </si>
  <si>
    <t>Disclaimer</t>
  </si>
  <si>
    <t>Youth Seen</t>
  </si>
  <si>
    <t>z</t>
  </si>
  <si>
    <t>Time Frame:</t>
  </si>
  <si>
    <t>Primary Selection</t>
  </si>
  <si>
    <t>Comparative Selection</t>
  </si>
  <si>
    <t>Providers</t>
  </si>
  <si>
    <t>Lists</t>
  </si>
  <si>
    <t>A-CRA21</t>
  </si>
  <si>
    <t>A-CRA22</t>
  </si>
  <si>
    <t>A-CRA23</t>
  </si>
  <si>
    <t>A-CRA24</t>
  </si>
  <si>
    <t>A-CRA25</t>
  </si>
  <si>
    <t>A-CRA26</t>
  </si>
  <si>
    <t>A-CRA27</t>
  </si>
  <si>
    <t>A-CRA28</t>
  </si>
  <si>
    <t>A-CRA29</t>
  </si>
  <si>
    <t>A-CRA30</t>
  </si>
  <si>
    <t>FFT21</t>
  </si>
  <si>
    <t>FFT22</t>
  </si>
  <si>
    <t>FFT23</t>
  </si>
  <si>
    <t>FFT24</t>
  </si>
  <si>
    <t>FFT25</t>
  </si>
  <si>
    <t>FFT26</t>
  </si>
  <si>
    <t>FFT27</t>
  </si>
  <si>
    <t>FFT28</t>
  </si>
  <si>
    <t>FFT29</t>
  </si>
  <si>
    <t>FFT30</t>
  </si>
  <si>
    <t>MST21</t>
  </si>
  <si>
    <t>MST22</t>
  </si>
  <si>
    <t>MST23</t>
  </si>
  <si>
    <t>MST24</t>
  </si>
  <si>
    <t>MST25</t>
  </si>
  <si>
    <t>MST26</t>
  </si>
  <si>
    <t>MST27</t>
  </si>
  <si>
    <t>MST28</t>
  </si>
  <si>
    <t>MST29</t>
  </si>
  <si>
    <t>MST30</t>
  </si>
  <si>
    <t>MST-PSB21</t>
  </si>
  <si>
    <t>MST-PSB22</t>
  </si>
  <si>
    <t>MST-PSB23</t>
  </si>
  <si>
    <t>MST-PSB24</t>
  </si>
  <si>
    <t>MST-PSB25</t>
  </si>
  <si>
    <t>MST-PSB26</t>
  </si>
  <si>
    <t>MST-PSB27</t>
  </si>
  <si>
    <t>MST-PSB28</t>
  </si>
  <si>
    <t>MST-PSB29</t>
  </si>
  <si>
    <t>MST-PSB30</t>
  </si>
  <si>
    <t>TF-CBT21</t>
  </si>
  <si>
    <t>TF-CBT22</t>
  </si>
  <si>
    <t>TF-CBT23</t>
  </si>
  <si>
    <t>TF-CBT24</t>
  </si>
  <si>
    <t>TF-CBT25</t>
  </si>
  <si>
    <t>TF-CBT26</t>
  </si>
  <si>
    <t>TF-CBT27</t>
  </si>
  <si>
    <t>TF-CBT28</t>
  </si>
  <si>
    <t>TF-CBT29</t>
  </si>
  <si>
    <t>TF-CBT30</t>
  </si>
  <si>
    <t>TIP21</t>
  </si>
  <si>
    <t>TIP22</t>
  </si>
  <si>
    <t>TIP23</t>
  </si>
  <si>
    <t>TIP24</t>
  </si>
  <si>
    <t>TIP25</t>
  </si>
  <si>
    <t>TIP26</t>
  </si>
  <si>
    <t>TIP27</t>
  </si>
  <si>
    <t>TIP28</t>
  </si>
  <si>
    <t>TIP29</t>
  </si>
  <si>
    <t>TIP30</t>
  </si>
  <si>
    <t>TST21</t>
  </si>
  <si>
    <t>TST22</t>
  </si>
  <si>
    <t>TST23</t>
  </si>
  <si>
    <t>TST24</t>
  </si>
  <si>
    <t>TST25</t>
  </si>
  <si>
    <t>TST26</t>
  </si>
  <si>
    <t>TST27</t>
  </si>
  <si>
    <t>TST28</t>
  </si>
  <si>
    <t>TST29</t>
  </si>
  <si>
    <t>TST30</t>
  </si>
  <si>
    <t>#</t>
  </si>
  <si>
    <t>Selected Provider List</t>
  </si>
  <si>
    <t>Dates</t>
  </si>
  <si>
    <t>Oct-18</t>
  </si>
  <si>
    <t>Dec-18</t>
  </si>
  <si>
    <t>Jan-19</t>
  </si>
  <si>
    <t>Feb-19</t>
  </si>
  <si>
    <t>Mar-19</t>
  </si>
  <si>
    <t>Apr-19</t>
  </si>
  <si>
    <t>May-19</t>
  </si>
  <si>
    <t>Jun-19</t>
  </si>
  <si>
    <t>Jul-19</t>
  </si>
  <si>
    <t>Aug-19</t>
  </si>
  <si>
    <t>Sep-19</t>
  </si>
  <si>
    <t>Nov-18</t>
  </si>
  <si>
    <t>UniqueID</t>
  </si>
  <si>
    <t># of Therp.</t>
  </si>
  <si>
    <t>Therp. Cap.</t>
  </si>
  <si>
    <t>Staff %</t>
  </si>
  <si>
    <t>Util. %</t>
  </si>
  <si>
    <t>Design. Cap.</t>
  </si>
  <si>
    <t>Current Cap.</t>
  </si>
  <si>
    <t>New Cases</t>
  </si>
  <si>
    <t>Carryover Cases</t>
  </si>
  <si>
    <t>Suc. Disch.</t>
  </si>
  <si>
    <t>Total Disch. *</t>
  </si>
  <si>
    <t>* - does not include administrative discharges</t>
  </si>
  <si>
    <t>12 Month Ave.</t>
  </si>
  <si>
    <t>Model/Provider Combo</t>
  </si>
  <si>
    <t>Model/Provider/Month/Yr Combo</t>
  </si>
  <si>
    <t>Model/Provider/Month/Yr Text Combo</t>
  </si>
  <si>
    <t>All1</t>
  </si>
  <si>
    <t>All2</t>
  </si>
  <si>
    <t>All3</t>
  </si>
  <si>
    <t>All4</t>
  </si>
  <si>
    <t>All5</t>
  </si>
  <si>
    <t>All6</t>
  </si>
  <si>
    <t>All7</t>
  </si>
  <si>
    <t>All8</t>
  </si>
  <si>
    <t>All9</t>
  </si>
  <si>
    <t>All10</t>
  </si>
  <si>
    <t>All11</t>
  </si>
  <si>
    <t>All12</t>
  </si>
  <si>
    <t>All13</t>
  </si>
  <si>
    <t>All14</t>
  </si>
  <si>
    <t>All15</t>
  </si>
  <si>
    <t>All16</t>
  </si>
  <si>
    <t>All17</t>
  </si>
  <si>
    <t>All18</t>
  </si>
  <si>
    <t>All19</t>
  </si>
  <si>
    <t>All20</t>
  </si>
  <si>
    <t>All21</t>
  </si>
  <si>
    <t>All22</t>
  </si>
  <si>
    <t>All23</t>
  </si>
  <si>
    <t>All24</t>
  </si>
  <si>
    <t>All25</t>
  </si>
  <si>
    <t>All26</t>
  </si>
  <si>
    <t>All27</t>
  </si>
  <si>
    <t>All28</t>
  </si>
  <si>
    <t>All29</t>
  </si>
  <si>
    <t>All30</t>
  </si>
  <si>
    <t>DC Seed1</t>
  </si>
  <si>
    <t>DC Seed2</t>
  </si>
  <si>
    <t>DC Seed3</t>
  </si>
  <si>
    <t>DC Seed4</t>
  </si>
  <si>
    <t>DC Seed5</t>
  </si>
  <si>
    <t>DC Seed6</t>
  </si>
  <si>
    <t>DC Seed7</t>
  </si>
  <si>
    <t>DC Seed8</t>
  </si>
  <si>
    <t>DC Seed9</t>
  </si>
  <si>
    <t>DC Seed10</t>
  </si>
  <si>
    <t>DC Seed11</t>
  </si>
  <si>
    <t>DC Seed12</t>
  </si>
  <si>
    <t>DC Seed13</t>
  </si>
  <si>
    <t>DC Seed14</t>
  </si>
  <si>
    <t>DC Seed15</t>
  </si>
  <si>
    <t>DC Seed16</t>
  </si>
  <si>
    <t>DC Seed17</t>
  </si>
  <si>
    <t>DC Seed18</t>
  </si>
  <si>
    <t>DC Seed19</t>
  </si>
  <si>
    <t>DC Seed20</t>
  </si>
  <si>
    <t>DC Seed21</t>
  </si>
  <si>
    <t>DC Seed22</t>
  </si>
  <si>
    <t>DC Seed23</t>
  </si>
  <si>
    <t>DC Seed24</t>
  </si>
  <si>
    <t>DC Seed25</t>
  </si>
  <si>
    <t>DC Seed26</t>
  </si>
  <si>
    <t>DC Seed27</t>
  </si>
  <si>
    <t>DC Seed28</t>
  </si>
  <si>
    <t>DC Seed29</t>
  </si>
  <si>
    <t>DC Seed30</t>
  </si>
  <si>
    <t>All DC Seed Providers</t>
  </si>
  <si>
    <t>Model / Pgm</t>
  </si>
  <si>
    <t>CPP-FV DC Seed</t>
  </si>
  <si>
    <t>All CPP-FV DC Seed ProvidersCPP-FV DC Seed</t>
  </si>
  <si>
    <t>CPP-FV DC Seed1</t>
  </si>
  <si>
    <t>CPP-FV DC Seed2</t>
  </si>
  <si>
    <t>CPP-FV DC Seed3</t>
  </si>
  <si>
    <t>CPP-FV DC Seed4</t>
  </si>
  <si>
    <t>CPP-FV DC Seed5</t>
  </si>
  <si>
    <t>CPP-FV DC Seed6</t>
  </si>
  <si>
    <t>CPP-FV DC Seed7</t>
  </si>
  <si>
    <t>CPP-FV DC Seed8</t>
  </si>
  <si>
    <t>CPP-FV DC Seed9</t>
  </si>
  <si>
    <t>CPP-FV DC Seed10</t>
  </si>
  <si>
    <t>CPP-FV DC Seed11</t>
  </si>
  <si>
    <t>CPP-FV DC Seed12</t>
  </si>
  <si>
    <t>CPP-FV DC Seed13</t>
  </si>
  <si>
    <t>CPP-FV DC Seed14</t>
  </si>
  <si>
    <t>CPP-FV DC Seed15</t>
  </si>
  <si>
    <t>CPP-FV DC Seed16</t>
  </si>
  <si>
    <t>CPP-FV DC Seed17</t>
  </si>
  <si>
    <t>CPP-FV DC Seed18</t>
  </si>
  <si>
    <t>CPP-FV DC Seed19</t>
  </si>
  <si>
    <t>CPP-FV DC Seed20</t>
  </si>
  <si>
    <t>CPP-FV DC Seed21</t>
  </si>
  <si>
    <t>CPP-FV DC Seed22</t>
  </si>
  <si>
    <t>CPP-FV DC Seed23</t>
  </si>
  <si>
    <t>CPP-FV DC Seed24</t>
  </si>
  <si>
    <t>CPP-FV DC Seed25</t>
  </si>
  <si>
    <t>CPP-FV DC Seed26</t>
  </si>
  <si>
    <t>CPP-FV DC Seed27</t>
  </si>
  <si>
    <t>CPP-FV DC Seed28</t>
  </si>
  <si>
    <t>CPP-FV DC Seed29</t>
  </si>
  <si>
    <t>CPP-FV DC Seed30</t>
  </si>
  <si>
    <t>All CPP-FV DC Seed Providers</t>
  </si>
  <si>
    <t>All CPP-FV DC Seed ProvidersCPP-FV DC Seed43160</t>
  </si>
  <si>
    <t>All CPP-FV DC Seed ProvidersCPP-FV DC SeedMar-18</t>
  </si>
  <si>
    <t>All PCIT DC Seed ProvidersPCIT DC Seed</t>
  </si>
  <si>
    <t>All PCIT DC Seed ProvidersPCIT DC Seed43160</t>
  </si>
  <si>
    <t>All PCIT DC Seed Providers</t>
  </si>
  <si>
    <t>PCIT DC Seed1</t>
  </si>
  <si>
    <t>PCIT DC Seed2</t>
  </si>
  <si>
    <t>PCIT DC Seed3</t>
  </si>
  <si>
    <t>PCIT DC Seed4</t>
  </si>
  <si>
    <t>PCIT DC Seed5</t>
  </si>
  <si>
    <t>PCIT DC Seed6</t>
  </si>
  <si>
    <t>PCIT DC Seed7</t>
  </si>
  <si>
    <t>PCIT DC Seed8</t>
  </si>
  <si>
    <t>PCIT DC Seed9</t>
  </si>
  <si>
    <t>PCIT DC Seed10</t>
  </si>
  <si>
    <t>PCIT DC Seed11</t>
  </si>
  <si>
    <t>PCIT DC Seed12</t>
  </si>
  <si>
    <t>PCIT DC Seed13</t>
  </si>
  <si>
    <t>PCIT DC Seed14</t>
  </si>
  <si>
    <t>PCIT DC Seed15</t>
  </si>
  <si>
    <t>PCIT DC Seed16</t>
  </si>
  <si>
    <t>PCIT DC Seed17</t>
  </si>
  <si>
    <t>PCIT DC Seed18</t>
  </si>
  <si>
    <t>PCIT DC Seed19</t>
  </si>
  <si>
    <t>PCIT DC Seed20</t>
  </si>
  <si>
    <t>PCIT DC Seed21</t>
  </si>
  <si>
    <t>PCIT DC Seed22</t>
  </si>
  <si>
    <t>PCIT DC Seed23</t>
  </si>
  <si>
    <t>PCIT DC Seed24</t>
  </si>
  <si>
    <t>PCIT DC Seed25</t>
  </si>
  <si>
    <t>PCIT DC Seed26</t>
  </si>
  <si>
    <t>PCIT DC Seed27</t>
  </si>
  <si>
    <t>PCIT DC Seed28</t>
  </si>
  <si>
    <t>PCIT DC Seed29</t>
  </si>
  <si>
    <t>PCIT DC Seed30</t>
  </si>
  <si>
    <t>PCIT DC Seed</t>
  </si>
  <si>
    <t>All DC Seed ProvidersDC Seed</t>
  </si>
  <si>
    <t>All DC Seed ProvidersDC Seed43160</t>
  </si>
  <si>
    <t>All CPP-FV (FF &amp; DCS) ProvidersCPP-FV (FF &amp; DCS)</t>
  </si>
  <si>
    <t>All CPP-FV (FF &amp; DCS) ProvidersCPP-FV (FF &amp; DCS)43160</t>
  </si>
  <si>
    <t>CPP-FV (FF &amp; DCS)</t>
  </si>
  <si>
    <t>CPP-FV (FF &amp; DCS)1</t>
  </si>
  <si>
    <t>CPP-FV (FF &amp; DCS)2</t>
  </si>
  <si>
    <t>CPP-FV (FF &amp; DCS)3</t>
  </si>
  <si>
    <t>CPP-FV (FF &amp; DCS)4</t>
  </si>
  <si>
    <t>CPP-FV (FF &amp; DCS)5</t>
  </si>
  <si>
    <t>CPP-FV (FF &amp; DCS)6</t>
  </si>
  <si>
    <t>CPP-FV (FF &amp; DCS)7</t>
  </si>
  <si>
    <t>CPP-FV (FF &amp; DCS)8</t>
  </si>
  <si>
    <t>CPP-FV (FF &amp; DCS)9</t>
  </si>
  <si>
    <t>CPP-FV (FF &amp; DCS)10</t>
  </si>
  <si>
    <t>CPP-FV (FF &amp; DCS)11</t>
  </si>
  <si>
    <t>CPP-FV (FF &amp; DCS)12</t>
  </si>
  <si>
    <t>CPP-FV (FF &amp; DCS)13</t>
  </si>
  <si>
    <t>CPP-FV (FF &amp; DCS)14</t>
  </si>
  <si>
    <t>CPP-FV (FF &amp; DCS)15</t>
  </si>
  <si>
    <t>CPP-FV (FF &amp; DCS)16</t>
  </si>
  <si>
    <t>CPP-FV (FF &amp; DCS)17</t>
  </si>
  <si>
    <t>CPP-FV (FF &amp; DCS)18</t>
  </si>
  <si>
    <t>CPP-FV (FF &amp; DCS)19</t>
  </si>
  <si>
    <t>CPP-FV (FF &amp; DCS)20</t>
  </si>
  <si>
    <t>CPP-FV (FF &amp; DCS)21</t>
  </si>
  <si>
    <t>CPP-FV (FF &amp; DCS)22</t>
  </si>
  <si>
    <t>CPP-FV (FF &amp; DCS)23</t>
  </si>
  <si>
    <t>CPP-FV (FF &amp; DCS)24</t>
  </si>
  <si>
    <t>CPP-FV (FF &amp; DCS)25</t>
  </si>
  <si>
    <t>CPP-FV (FF &amp; DCS)26</t>
  </si>
  <si>
    <t>CPP-FV (FF &amp; DCS)27</t>
  </si>
  <si>
    <t>CPP-FV (FF &amp; DCS)28</t>
  </si>
  <si>
    <t>CPP-FV (FF &amp; DCS)29</t>
  </si>
  <si>
    <t>CPP-FV (FF &amp; DCS)30</t>
  </si>
  <si>
    <t>All CPP-FV (FF &amp; DCS) Providers</t>
  </si>
  <si>
    <t>DC Families First / DC SEED Activity Dashboard</t>
  </si>
  <si>
    <t>Adoptions TogetherCPP-FV (FF)</t>
  </si>
  <si>
    <t>All CPP-FV (FF) ProvidersCPP-FV (FF)</t>
  </si>
  <si>
    <t>PIECECPP-FV (FF)</t>
  </si>
  <si>
    <t>Adoptions TogetherCPP-FV (FF)42005</t>
  </si>
  <si>
    <t>All CPP-FV (FF) ProvidersCPP-FV (FF)42005</t>
  </si>
  <si>
    <t>Adoptions TogetherCPP-FV (FF)42064</t>
  </si>
  <si>
    <t>All CPP-FV (FF) ProvidersCPP-FV (FF)42064</t>
  </si>
  <si>
    <t>Adoptions TogetherCPP-FV (FF)42125</t>
  </si>
  <si>
    <t>All CPP-FV (FF) ProvidersCPP-FV (FF)42125</t>
  </si>
  <si>
    <t>Adoptions TogetherCPP-FV (FF)42156</t>
  </si>
  <si>
    <t>All CPP-FV (FF) ProvidersCPP-FV (FF)42156</t>
  </si>
  <si>
    <t>Adoptions TogetherCPP-FV (FF)42186</t>
  </si>
  <si>
    <t>All CPP-FV (FF) ProvidersCPP-FV (FF)42186</t>
  </si>
  <si>
    <t>Adoptions TogetherCPP-FV (FF)42217</t>
  </si>
  <si>
    <t>All CPP-FV (FF) ProvidersCPP-FV (FF)42217</t>
  </si>
  <si>
    <t>Adoptions TogetherCPP-FV (FF)42248</t>
  </si>
  <si>
    <t>All CPP-FV (FF) ProvidersCPP-FV (FF)42248</t>
  </si>
  <si>
    <t>Adoptions TogetherCPP-FV (FF)42278</t>
  </si>
  <si>
    <t>All CPP-FV (FF) ProvidersCPP-FV (FF)42278</t>
  </si>
  <si>
    <t>Adoptions TogetherCPP-FV (FF)42309</t>
  </si>
  <si>
    <t>All CPP-FV (FF) ProvidersCPP-FV (FF)42309</t>
  </si>
  <si>
    <t>Adoptions TogetherCPP-FV (FF)42339</t>
  </si>
  <si>
    <t>All CPP-FV (FF) ProvidersCPP-FV (FF)42339</t>
  </si>
  <si>
    <t>Adoptions TogetherCPP-FV (FF)42370</t>
  </si>
  <si>
    <t>All CPP-FV (FF) ProvidersCPP-FV (FF)42370</t>
  </si>
  <si>
    <t>Adoptions TogetherCPP-FV (FF)42401</t>
  </si>
  <si>
    <t>All CPP-FV (FF) ProvidersCPP-FV (FF)42401</t>
  </si>
  <si>
    <t>Adoptions TogetherCPP-FV (FF)42430</t>
  </si>
  <si>
    <t>All CPP-FV (FF) ProvidersCPP-FV (FF)42430</t>
  </si>
  <si>
    <t>Adoptions TogetherCPP-FV (FF)42461</t>
  </si>
  <si>
    <t>All CPP-FV (FF) ProvidersCPP-FV (FF)42461</t>
  </si>
  <si>
    <t>Adoptions TogetherCPP-FV (FF)42491</t>
  </si>
  <si>
    <t>All CPP-FV (FF) ProvidersCPP-FV (FF)42491</t>
  </si>
  <si>
    <t>Adoptions TogetherCPP-FV (FF)42522</t>
  </si>
  <si>
    <t>All CPP-FV (FF) ProvidersCPP-FV (FF)42522</t>
  </si>
  <si>
    <t>Adoptions TogetherCPP-FV (FF)42552</t>
  </si>
  <si>
    <t>All CPP-FV (FF) ProvidersCPP-FV (FF)42552</t>
  </si>
  <si>
    <t>Adoptions TogetherCPP-FV (FF)42583</t>
  </si>
  <si>
    <t>All CPP-FV (FF) ProvidersCPP-FV (FF)42583</t>
  </si>
  <si>
    <t>Adoptions TogetherCPP-FV (FF)42614</t>
  </si>
  <si>
    <t>All CPP-FV (FF) ProvidersCPP-FV (FF)42614</t>
  </si>
  <si>
    <t>Adoptions TogetherCPP-FV (FF)42644</t>
  </si>
  <si>
    <t>All CPP-FV (FF) ProvidersCPP-FV (FF)42644</t>
  </si>
  <si>
    <t>Adoptions TogetherCPP-FV (FF)42675</t>
  </si>
  <si>
    <t>All CPP-FV (FF) ProvidersCPP-FV (FF)42675</t>
  </si>
  <si>
    <t>Adoptions TogetherCPP-FV (FF)42705</t>
  </si>
  <si>
    <t>All CPP-FV (FF) ProvidersCPP-FV (FF)42705</t>
  </si>
  <si>
    <t>Adoptions TogetherCPP-FV (FF)42736</t>
  </si>
  <si>
    <t>All CPP-FV (FF) ProvidersCPP-FV (FF)42736</t>
  </si>
  <si>
    <t>Adoptions TogetherCPP-FV (FF)42767</t>
  </si>
  <si>
    <t>All CPP-FV (FF) ProvidersCPP-FV (FF)42767</t>
  </si>
  <si>
    <t>Adoptions TogetherCPP-FV (FF)42795</t>
  </si>
  <si>
    <t>All CPP-FV (FF) ProvidersCPP-FV (FF)42795</t>
  </si>
  <si>
    <t>Adoptions TogetherCPP-FV (FF)42826</t>
  </si>
  <si>
    <t>All CPP-FV (FF) ProvidersCPP-FV (FF)42826</t>
  </si>
  <si>
    <t>Adoptions TogetherCPP-FV (FF)42856</t>
  </si>
  <si>
    <t>All CPP-FV (FF) ProvidersCPP-FV (FF)42856</t>
  </si>
  <si>
    <t>Adoptions TogetherCPP-FV (FF)42887</t>
  </si>
  <si>
    <t>All CPP-FV (FF) ProvidersCPP-FV (FF)42887</t>
  </si>
  <si>
    <t>Adoptions TogetherCPP-FV (FF)42917</t>
  </si>
  <si>
    <t>All CPP-FV (FF) ProvidersCPP-FV (FF)42917</t>
  </si>
  <si>
    <t>Adoptions TogetherCPP-FV (FF)42948</t>
  </si>
  <si>
    <t>All CPP-FV (FF) ProvidersCPP-FV (FF)42948</t>
  </si>
  <si>
    <t>Adoptions TogetherCPP-FV (FF)42979</t>
  </si>
  <si>
    <t>All CPP-FV (FF) ProvidersCPP-FV (FF)42979</t>
  </si>
  <si>
    <t>Adoptions TogetherCPP-FV (FF)43009</t>
  </si>
  <si>
    <t>All CPP-FV (FF) ProvidersCPP-FV (FF)43009</t>
  </si>
  <si>
    <t>Adoptions TogetherCPP-FV (FF)43040</t>
  </si>
  <si>
    <t>All CPP-FV (FF) ProvidersCPP-FV (FF)43040</t>
  </si>
  <si>
    <t>Adoptions TogetherCPP-FV (FF)43070</t>
  </si>
  <si>
    <t>All CPP-FV (FF) ProvidersCPP-FV (FF)43070</t>
  </si>
  <si>
    <t>Adoptions TogetherCPP-FV (FF)43101</t>
  </si>
  <si>
    <t>All CPP-FV (FF) ProvidersCPP-FV (FF)43101</t>
  </si>
  <si>
    <t>Adoptions TogetherCPP-FV (FF)43132</t>
  </si>
  <si>
    <t>All CPP-FV (FF) ProvidersCPP-FV (FF)43132</t>
  </si>
  <si>
    <t>Adoptions TogetherCPP-FV (FF)43160</t>
  </si>
  <si>
    <t>PIECECPP-FV (FF)43160</t>
  </si>
  <si>
    <t>All CPP-FV (FF) ProvidersCPP-FV (FF)43160</t>
  </si>
  <si>
    <t>CPP-FV (FF)</t>
  </si>
  <si>
    <t>CPP-FV (FF)1</t>
  </si>
  <si>
    <t>CPP-FV (FF)2</t>
  </si>
  <si>
    <t>CPP-FV (FF)3</t>
  </si>
  <si>
    <t>CPP-FV (FF)4</t>
  </si>
  <si>
    <t>CPP-FV (FF)5</t>
  </si>
  <si>
    <t>CPP-FV (FF)6</t>
  </si>
  <si>
    <t>CPP-FV (FF)7</t>
  </si>
  <si>
    <t>CPP-FV (FF)8</t>
  </si>
  <si>
    <t>CPP-FV (FF)9</t>
  </si>
  <si>
    <t>CPP-FV (FF)10</t>
  </si>
  <si>
    <t>CPP-FV (FF)11</t>
  </si>
  <si>
    <t>CPP-FV (FF)12</t>
  </si>
  <si>
    <t>CPP-FV (FF)13</t>
  </si>
  <si>
    <t>CPP-FV (FF)14</t>
  </si>
  <si>
    <t>CPP-FV (FF)15</t>
  </si>
  <si>
    <t>CPP-FV (FF)16</t>
  </si>
  <si>
    <t>CPP-FV (FF)17</t>
  </si>
  <si>
    <t>CPP-FV (FF)18</t>
  </si>
  <si>
    <t>CPP-FV (FF)19</t>
  </si>
  <si>
    <t>CPP-FV (FF)20</t>
  </si>
  <si>
    <t>CPP-FV (FF)21</t>
  </si>
  <si>
    <t>CPP-FV (FF)22</t>
  </si>
  <si>
    <t>CPP-FV (FF)23</t>
  </si>
  <si>
    <t>CPP-FV (FF)24</t>
  </si>
  <si>
    <t>CPP-FV (FF)25</t>
  </si>
  <si>
    <t>CPP-FV (FF)26</t>
  </si>
  <si>
    <t>CPP-FV (FF)27</t>
  </si>
  <si>
    <t>CPP-FV (FF)28</t>
  </si>
  <si>
    <t>CPP-FV (FF)29</t>
  </si>
  <si>
    <t>CPP-FV (FF)30</t>
  </si>
  <si>
    <t>All CPP-FV (FF) Providers</t>
  </si>
  <si>
    <t>PCIT (FF &amp; DCS)</t>
  </si>
  <si>
    <t>PCIT (FF)</t>
  </si>
  <si>
    <t>PCIT (FF)1</t>
  </si>
  <si>
    <t>PCIT (FF)2</t>
  </si>
  <si>
    <t>PCIT (FF)3</t>
  </si>
  <si>
    <t>PCIT (FF)4</t>
  </si>
  <si>
    <t>PCIT (FF)5</t>
  </si>
  <si>
    <t>PCIT (FF)6</t>
  </si>
  <si>
    <t>PCIT (FF)7</t>
  </si>
  <si>
    <t>PCIT (FF)8</t>
  </si>
  <si>
    <t>PCIT (FF)9</t>
  </si>
  <si>
    <t>PCIT (FF)10</t>
  </si>
  <si>
    <t>PCIT (FF)11</t>
  </si>
  <si>
    <t>PCIT (FF)12</t>
  </si>
  <si>
    <t>PCIT (FF)13</t>
  </si>
  <si>
    <t>PCIT (FF)14</t>
  </si>
  <si>
    <t>PCIT (FF)15</t>
  </si>
  <si>
    <t>PCIT (FF)16</t>
  </si>
  <si>
    <t>PCIT (FF)17</t>
  </si>
  <si>
    <t>PCIT (FF)18</t>
  </si>
  <si>
    <t>PCIT (FF)19</t>
  </si>
  <si>
    <t>PCIT (FF)20</t>
  </si>
  <si>
    <t>PCIT (FF)21</t>
  </si>
  <si>
    <t>PCIT (FF)22</t>
  </si>
  <si>
    <t>PCIT (FF)23</t>
  </si>
  <si>
    <t>PCIT (FF)24</t>
  </si>
  <si>
    <t>PCIT (FF)25</t>
  </si>
  <si>
    <t>PCIT (FF)26</t>
  </si>
  <si>
    <t>PCIT (FF)27</t>
  </si>
  <si>
    <t>PCIT (FF)28</t>
  </si>
  <si>
    <t>PCIT (FF)29</t>
  </si>
  <si>
    <t>PCIT (FF)30</t>
  </si>
  <si>
    <t>PCIT (FF &amp; DCS)1</t>
  </si>
  <si>
    <t>PCIT (FF &amp; DCS)2</t>
  </si>
  <si>
    <t>PCIT (FF &amp; DCS)3</t>
  </si>
  <si>
    <t>PCIT (FF &amp; DCS)4</t>
  </si>
  <si>
    <t>PCIT (FF &amp; DCS)5</t>
  </si>
  <si>
    <t>PCIT (FF &amp; DCS)6</t>
  </si>
  <si>
    <t>PCIT (FF &amp; DCS)7</t>
  </si>
  <si>
    <t>PCIT (FF &amp; DCS)8</t>
  </si>
  <si>
    <t>PCIT (FF &amp; DCS)9</t>
  </si>
  <si>
    <t>PCIT (FF &amp; DCS)10</t>
  </si>
  <si>
    <t>PCIT (FF &amp; DCS)11</t>
  </si>
  <si>
    <t>PCIT (FF &amp; DCS)12</t>
  </si>
  <si>
    <t>PCIT (FF &amp; DCS)13</t>
  </si>
  <si>
    <t>PCIT (FF &amp; DCS)14</t>
  </si>
  <si>
    <t>PCIT (FF &amp; DCS)15</t>
  </si>
  <si>
    <t>PCIT (FF &amp; DCS)16</t>
  </si>
  <si>
    <t>PCIT (FF &amp; DCS)17</t>
  </si>
  <si>
    <t>PCIT (FF &amp; DCS)18</t>
  </si>
  <si>
    <t>PCIT (FF &amp; DCS)19</t>
  </si>
  <si>
    <t>PCIT (FF &amp; DCS)20</t>
  </si>
  <si>
    <t>PCIT (FF &amp; DCS)21</t>
  </si>
  <si>
    <t>PCIT (FF &amp; DCS)22</t>
  </si>
  <si>
    <t>PCIT (FF &amp; DCS)23</t>
  </si>
  <si>
    <t>PCIT (FF &amp; DCS)24</t>
  </si>
  <si>
    <t>PCIT (FF &amp; DCS)25</t>
  </si>
  <si>
    <t>PCIT (FF &amp; DCS)26</t>
  </si>
  <si>
    <t>PCIT (FF &amp; DCS)27</t>
  </si>
  <si>
    <t>PCIT (FF &amp; DCS)28</t>
  </si>
  <si>
    <t>PCIT (FF &amp; DCS)29</t>
  </si>
  <si>
    <t>PCIT (FF &amp; DCS)30</t>
  </si>
  <si>
    <t>All PCIT (FF &amp; DCS) Providers</t>
  </si>
  <si>
    <t>All PCIT (FF) ProvidersPCIT (FF)</t>
  </si>
  <si>
    <t>Marys CenterPCIT (FF)</t>
  </si>
  <si>
    <t>PIECEPCIT (FF)</t>
  </si>
  <si>
    <t>All PCIT (FF) ProvidersPCIT (FF)42005</t>
  </si>
  <si>
    <t>Marys CenterPCIT (FF)42005</t>
  </si>
  <si>
    <t>Marys CenterPCIT (FF)42064</t>
  </si>
  <si>
    <t>All PCIT (FF) ProvidersPCIT (FF)42064</t>
  </si>
  <si>
    <t>Marys CenterPCIT (FF)42125</t>
  </si>
  <si>
    <t>All PCIT (FF) ProvidersPCIT (FF)42125</t>
  </si>
  <si>
    <t>Marys CenterPCIT (FF)42156</t>
  </si>
  <si>
    <t>All PCIT (FF) ProvidersPCIT (FF)42156</t>
  </si>
  <si>
    <t>Marys CenterPCIT (FF)42186</t>
  </si>
  <si>
    <t>All PCIT (FF) ProvidersPCIT (FF)42186</t>
  </si>
  <si>
    <t>Marys CenterPCIT (FF)42217</t>
  </si>
  <si>
    <t>All PCIT (FF) ProvidersPCIT (FF)42217</t>
  </si>
  <si>
    <t>Marys CenterPCIT (FF)42248</t>
  </si>
  <si>
    <t>All PCIT (FF) ProvidersPCIT (FF)42248</t>
  </si>
  <si>
    <t>Marys CenterPCIT (FF)42278</t>
  </si>
  <si>
    <t>All PCIT (FF) ProvidersPCIT (FF)42278</t>
  </si>
  <si>
    <t>Marys CenterPCIT (FF)42309</t>
  </si>
  <si>
    <t>All PCIT (FF) ProvidersPCIT (FF)42309</t>
  </si>
  <si>
    <t>Marys CenterPCIT (FF)42339</t>
  </si>
  <si>
    <t>All PCIT (FF) ProvidersPCIT (FF)42339</t>
  </si>
  <si>
    <t>Marys CenterPCIT (FF)42370</t>
  </si>
  <si>
    <t>All PCIT (FF) ProvidersPCIT (FF)42370</t>
  </si>
  <si>
    <t>Marys CenterPCIT (FF)42401</t>
  </si>
  <si>
    <t>All PCIT (FF) ProvidersPCIT (FF)42401</t>
  </si>
  <si>
    <t>Marys CenterPCIT (FF)42430</t>
  </si>
  <si>
    <t>All PCIT (FF) ProvidersPCIT (FF)42430</t>
  </si>
  <si>
    <t>Marys CenterPCIT (FF)42461</t>
  </si>
  <si>
    <t>All PCIT (FF) ProvidersPCIT (FF)42461</t>
  </si>
  <si>
    <t>Marys CenterPCIT (FF)42491</t>
  </si>
  <si>
    <t>All PCIT (FF) ProvidersPCIT (FF)42491</t>
  </si>
  <si>
    <t>Marys CenterPCIT (FF)42522</t>
  </si>
  <si>
    <t>All PCIT (FF) ProvidersPCIT (FF)42522</t>
  </si>
  <si>
    <t>Marys CenterPCIT (FF)42552</t>
  </si>
  <si>
    <t>All PCIT (FF) ProvidersPCIT (FF)42552</t>
  </si>
  <si>
    <t>Marys CenterPCIT (FF)42583</t>
  </si>
  <si>
    <t>All PCIT (FF) ProvidersPCIT (FF)42583</t>
  </si>
  <si>
    <t>Marys CenterPCIT (FF)42614</t>
  </si>
  <si>
    <t>All PCIT (FF) ProvidersPCIT (FF)42614</t>
  </si>
  <si>
    <t>Marys CenterPCIT (FF)42644</t>
  </si>
  <si>
    <t>All PCIT (FF) ProvidersPCIT (FF)42644</t>
  </si>
  <si>
    <t>Marys CenterPCIT (FF)42675</t>
  </si>
  <si>
    <t>All PCIT (FF) ProvidersPCIT (FF)42675</t>
  </si>
  <si>
    <t>Marys CenterPCIT (FF)42705</t>
  </si>
  <si>
    <t>All PCIT (FF) ProvidersPCIT (FF)42705</t>
  </si>
  <si>
    <t>Marys CenterPCIT (FF)42736</t>
  </si>
  <si>
    <t>All PCIT (FF) ProvidersPCIT (FF)42736</t>
  </si>
  <si>
    <t>Marys CenterPCIT (FF)42767</t>
  </si>
  <si>
    <t>All PCIT (FF) ProvidersPCIT (FF)42767</t>
  </si>
  <si>
    <t>Marys CenterPCIT (FF)42795</t>
  </si>
  <si>
    <t>All PCIT (FF) ProvidersPCIT (FF)42795</t>
  </si>
  <si>
    <t>Marys CenterPCIT (FF)42826</t>
  </si>
  <si>
    <t>All PCIT (FF) ProvidersPCIT (FF)42826</t>
  </si>
  <si>
    <t>Marys CenterPCIT (FF)42856</t>
  </si>
  <si>
    <t>All PCIT (FF) ProvidersPCIT (FF)42856</t>
  </si>
  <si>
    <t>Marys CenterPCIT (FF)42887</t>
  </si>
  <si>
    <t>All PCIT (FF) ProvidersPCIT (FF)42887</t>
  </si>
  <si>
    <t>Marys CenterPCIT (FF)42917</t>
  </si>
  <si>
    <t>All PCIT (FF) ProvidersPCIT (FF)42917</t>
  </si>
  <si>
    <t>Marys CenterPCIT (FF)42948</t>
  </si>
  <si>
    <t>All PCIT (FF) ProvidersPCIT (FF)42948</t>
  </si>
  <si>
    <t>Marys CenterPCIT (FF)42979</t>
  </si>
  <si>
    <t>All PCIT (FF) ProvidersPCIT (FF)42979</t>
  </si>
  <si>
    <t>Marys CenterPCIT (FF)43009</t>
  </si>
  <si>
    <t>All PCIT (FF) ProvidersPCIT (FF)43009</t>
  </si>
  <si>
    <t>Marys CenterPCIT (FF)43040</t>
  </si>
  <si>
    <t>All PCIT (FF) ProvidersPCIT (FF)43040</t>
  </si>
  <si>
    <t>Marys CenterPCIT (FF)43070</t>
  </si>
  <si>
    <t>All PCIT (FF) ProvidersPCIT (FF)43070</t>
  </si>
  <si>
    <t>Marys CenterPCIT (FF)43101</t>
  </si>
  <si>
    <t>All PCIT (FF) ProvidersPCIT (FF)43101</t>
  </si>
  <si>
    <t>Marys CenterPCIT (FF)43132</t>
  </si>
  <si>
    <t>All PCIT (FF) ProvidersPCIT (FF)43132</t>
  </si>
  <si>
    <t>Marys CenterPCIT (FF)43160</t>
  </si>
  <si>
    <t>PIECEPCIT (FF)43160</t>
  </si>
  <si>
    <t>All PCIT (FF) ProvidersPCIT (FF)43160</t>
  </si>
  <si>
    <t>All PCIT (FF &amp; DCS) ProvidersPCIT (FF &amp; DCS)</t>
  </si>
  <si>
    <t>All PCIT (FF &amp; DCS) ProvidersPCIT (FF &amp; DCS)43160</t>
  </si>
  <si>
    <t>All PCIT (FF) Providers</t>
  </si>
  <si>
    <t>Marys CenterPCIT DC Seed</t>
  </si>
  <si>
    <t>PIECEPCIT DC Seed43160</t>
  </si>
  <si>
    <t>PIECEPCIT DC Seed</t>
  </si>
  <si>
    <t>Marys CenterPCIT DC Seed43160</t>
  </si>
  <si>
    <t>Community ConnectionsCPP-FV DC Seed</t>
  </si>
  <si>
    <t>Foundations for Home and CommunityCPP-FV DC Seed</t>
  </si>
  <si>
    <t>Marys CenterCPP-FV DC Seed</t>
  </si>
  <si>
    <t>Community ConnectionsCPP-FV DC Seed43160</t>
  </si>
  <si>
    <t>Foundations for Home and CommunityCPP-FV DC Seed43160</t>
  </si>
  <si>
    <t>Marys CenterCPP-FV DC Seed43160</t>
  </si>
  <si>
    <t>Marys Center (FF)</t>
  </si>
  <si>
    <t>Marys Center DC Seed</t>
  </si>
  <si>
    <t>Marys Center (FF &amp; DCS)</t>
  </si>
  <si>
    <t>PIECE (FF)</t>
  </si>
  <si>
    <t>PIECE DC Seed</t>
  </si>
  <si>
    <t>PIECE (FF &amp; DCS)</t>
  </si>
  <si>
    <t>PIECE (FF)All43160</t>
  </si>
  <si>
    <t>Marys CenterAll DC Seed</t>
  </si>
  <si>
    <t>Marys CenterAll DC Seed43160</t>
  </si>
  <si>
    <t>Marys CenterAll (FF &amp; DCS)</t>
  </si>
  <si>
    <t>Marys CenterAll (FF &amp; DCS)43160</t>
  </si>
  <si>
    <t>Trauma (FF)1</t>
  </si>
  <si>
    <t>Trauma (FF)2</t>
  </si>
  <si>
    <t>Trauma (FF)3</t>
  </si>
  <si>
    <t>Trauma (FF)4</t>
  </si>
  <si>
    <t>Trauma (FF)5</t>
  </si>
  <si>
    <t>Trauma (FF)6</t>
  </si>
  <si>
    <t>Trauma (FF)7</t>
  </si>
  <si>
    <t>Trauma (FF)8</t>
  </si>
  <si>
    <t>Trauma (FF)9</t>
  </si>
  <si>
    <t>Trauma (FF)10</t>
  </si>
  <si>
    <t>Trauma (FF)11</t>
  </si>
  <si>
    <t>Trauma (FF)12</t>
  </si>
  <si>
    <t>Trauma (FF)13</t>
  </si>
  <si>
    <t>Trauma (FF)14</t>
  </si>
  <si>
    <t>Trauma (FF)15</t>
  </si>
  <si>
    <t>Trauma (FF)16</t>
  </si>
  <si>
    <t>Trauma (FF)17</t>
  </si>
  <si>
    <t>Trauma (FF)18</t>
  </si>
  <si>
    <t>Trauma (FF)19</t>
  </si>
  <si>
    <t>Trauma (FF)20</t>
  </si>
  <si>
    <t>Trauma (FF)21</t>
  </si>
  <si>
    <t>Trauma (FF)22</t>
  </si>
  <si>
    <t>Trauma (FF)23</t>
  </si>
  <si>
    <t>Trauma (FF)24</t>
  </si>
  <si>
    <t>Trauma (FF)25</t>
  </si>
  <si>
    <t>Trauma (FF)26</t>
  </si>
  <si>
    <t>Trauma (FF)27</t>
  </si>
  <si>
    <t>Trauma (FF)28</t>
  </si>
  <si>
    <t>Trauma (FF)29</t>
  </si>
  <si>
    <t>Trauma (FF)30</t>
  </si>
  <si>
    <t>All Trauma (FF) Providers</t>
  </si>
  <si>
    <t>Trauma DC Seed1</t>
  </si>
  <si>
    <t>Trauma DC Seed2</t>
  </si>
  <si>
    <t>Trauma DC Seed3</t>
  </si>
  <si>
    <t>Trauma DC Seed4</t>
  </si>
  <si>
    <t>Trauma DC Seed5</t>
  </si>
  <si>
    <t>Trauma DC Seed6</t>
  </si>
  <si>
    <t>Trauma DC Seed7</t>
  </si>
  <si>
    <t>Trauma DC Seed8</t>
  </si>
  <si>
    <t>Trauma DC Seed9</t>
  </si>
  <si>
    <t>Trauma DC Seed10</t>
  </si>
  <si>
    <t>Trauma DC Seed11</t>
  </si>
  <si>
    <t>Trauma DC Seed12</t>
  </si>
  <si>
    <t>Trauma DC Seed13</t>
  </si>
  <si>
    <t>Trauma DC Seed14</t>
  </si>
  <si>
    <t>Trauma DC Seed15</t>
  </si>
  <si>
    <t>Trauma DC Seed16</t>
  </si>
  <si>
    <t>Trauma DC Seed17</t>
  </si>
  <si>
    <t>Trauma DC Seed18</t>
  </si>
  <si>
    <t>Trauma DC Seed19</t>
  </si>
  <si>
    <t>Trauma DC Seed20</t>
  </si>
  <si>
    <t>Trauma DC Seed21</t>
  </si>
  <si>
    <t>Trauma DC Seed22</t>
  </si>
  <si>
    <t>Trauma DC Seed23</t>
  </si>
  <si>
    <t>Trauma DC Seed24</t>
  </si>
  <si>
    <t>Trauma DC Seed25</t>
  </si>
  <si>
    <t>Trauma DC Seed26</t>
  </si>
  <si>
    <t>Trauma DC Seed27</t>
  </si>
  <si>
    <t>Trauma DC Seed28</t>
  </si>
  <si>
    <t>Trauma DC Seed29</t>
  </si>
  <si>
    <t>Trauma DC Seed30</t>
  </si>
  <si>
    <t>Trauma (FF &amp; DCS)1</t>
  </si>
  <si>
    <t>Trauma (FF &amp; DCS)2</t>
  </si>
  <si>
    <t>Trauma (FF &amp; DCS)3</t>
  </si>
  <si>
    <t>Trauma (FF &amp; DCS)4</t>
  </si>
  <si>
    <t>Trauma (FF &amp; DCS)5</t>
  </si>
  <si>
    <t>Trauma (FF &amp; DCS)6</t>
  </si>
  <si>
    <t>Trauma (FF &amp; DCS)7</t>
  </si>
  <si>
    <t>Trauma (FF &amp; DCS)8</t>
  </si>
  <si>
    <t>Trauma (FF &amp; DCS)9</t>
  </si>
  <si>
    <t>Trauma (FF &amp; DCS)10</t>
  </si>
  <si>
    <t>Trauma (FF &amp; DCS)11</t>
  </si>
  <si>
    <t>Trauma (FF &amp; DCS)12</t>
  </si>
  <si>
    <t>Trauma (FF &amp; DCS)13</t>
  </si>
  <si>
    <t>Trauma (FF &amp; DCS)14</t>
  </si>
  <si>
    <t>Trauma (FF &amp; DCS)15</t>
  </si>
  <si>
    <t>Trauma (FF &amp; DCS)16</t>
  </si>
  <si>
    <t>Trauma (FF &amp; DCS)17</t>
  </si>
  <si>
    <t>Trauma (FF &amp; DCS)18</t>
  </si>
  <si>
    <t>Trauma (FF &amp; DCS)19</t>
  </si>
  <si>
    <t>Trauma (FF &amp; DCS)20</t>
  </si>
  <si>
    <t>Trauma (FF &amp; DCS)21</t>
  </si>
  <si>
    <t>Trauma (FF &amp; DCS)22</t>
  </si>
  <si>
    <t>Trauma (FF &amp; DCS)23</t>
  </si>
  <si>
    <t>Trauma (FF &amp; DCS)24</t>
  </si>
  <si>
    <t>Trauma (FF &amp; DCS)25</t>
  </si>
  <si>
    <t>Trauma (FF &amp; DCS)26</t>
  </si>
  <si>
    <t>Trauma (FF &amp; DCS)27</t>
  </si>
  <si>
    <t>Trauma (FF &amp; DCS)28</t>
  </si>
  <si>
    <t>Trauma (FF &amp; DCS)29</t>
  </si>
  <si>
    <t>Trauma (FF &amp; DCS)30</t>
  </si>
  <si>
    <t>All Trauma (FF &amp; DCS) Providers</t>
  </si>
  <si>
    <t>All Trauma DC Seed Providers</t>
  </si>
  <si>
    <t>Marys CenterPCIT (FF &amp; DCS)</t>
  </si>
  <si>
    <t>Marys CenterPCIT (FF &amp; DCS)43160</t>
  </si>
  <si>
    <t>PIECEPCIT (FF &amp; DCS)</t>
  </si>
  <si>
    <t>PIECEPCIT (FF &amp; DCS)43160</t>
  </si>
  <si>
    <t>PIECECPP-FV DC Seed</t>
  </si>
  <si>
    <t>PIECECPP-FV (FF &amp; DCS)</t>
  </si>
  <si>
    <t>PIECECPP-FV DC Seed43160</t>
  </si>
  <si>
    <t>PIECECPP-FV (FF &amp; DCS)43160</t>
  </si>
  <si>
    <t>Marys CenterCPP-FV (FF)</t>
  </si>
  <si>
    <t>Marys CenterCPP-FV (FF &amp; DCS)</t>
  </si>
  <si>
    <t>Marys CenterCPP-FV (FF)43160</t>
  </si>
  <si>
    <t>Marys CenterCPP-FV (FF &amp; DCS)43160</t>
  </si>
  <si>
    <t>PIECEAll DC Seed43160</t>
  </si>
  <si>
    <t>PIECEAll DC Seed</t>
  </si>
  <si>
    <t>PIECEAll (FF)</t>
  </si>
  <si>
    <t>PIECEAll (FF &amp; DCS)</t>
  </si>
  <si>
    <t>PIECEAll (FF &amp; DCS)43160</t>
  </si>
  <si>
    <t>All31</t>
  </si>
  <si>
    <t>All32</t>
  </si>
  <si>
    <t>All33</t>
  </si>
  <si>
    <t>All34</t>
  </si>
  <si>
    <t>All35</t>
  </si>
  <si>
    <t>All36</t>
  </si>
  <si>
    <t>All37</t>
  </si>
  <si>
    <t>All38</t>
  </si>
  <si>
    <t>All39</t>
  </si>
  <si>
    <t>All40</t>
  </si>
  <si>
    <t>A-CRA31</t>
  </si>
  <si>
    <t>A-CRA32</t>
  </si>
  <si>
    <t>A-CRA33</t>
  </si>
  <si>
    <t>A-CRA34</t>
  </si>
  <si>
    <t>A-CRA35</t>
  </si>
  <si>
    <t>A-CRA36</t>
  </si>
  <si>
    <t>A-CRA37</t>
  </si>
  <si>
    <t>A-CRA38</t>
  </si>
  <si>
    <t>A-CRA39</t>
  </si>
  <si>
    <t>A-CRA40</t>
  </si>
  <si>
    <t>CPP-FV (FF)31</t>
  </si>
  <si>
    <t>CPP-FV (FF)32</t>
  </si>
  <si>
    <t>CPP-FV (FF)33</t>
  </si>
  <si>
    <t>CPP-FV (FF)34</t>
  </si>
  <si>
    <t>CPP-FV (FF)35</t>
  </si>
  <si>
    <t>CPP-FV (FF)36</t>
  </si>
  <si>
    <t>CPP-FV (FF)37</t>
  </si>
  <si>
    <t>CPP-FV (FF)38</t>
  </si>
  <si>
    <t>CPP-FV (FF)39</t>
  </si>
  <si>
    <t>CPP-FV (FF)40</t>
  </si>
  <si>
    <t>FFT31</t>
  </si>
  <si>
    <t>FFT32</t>
  </si>
  <si>
    <t>FFT33</t>
  </si>
  <si>
    <t>FFT34</t>
  </si>
  <si>
    <t>FFT35</t>
  </si>
  <si>
    <t>FFT36</t>
  </si>
  <si>
    <t>FFT37</t>
  </si>
  <si>
    <t>FFT38</t>
  </si>
  <si>
    <t>FFT39</t>
  </si>
  <si>
    <t>FFT40</t>
  </si>
  <si>
    <t>MST31</t>
  </si>
  <si>
    <t>MST32</t>
  </si>
  <si>
    <t>MST33</t>
  </si>
  <si>
    <t>MST34</t>
  </si>
  <si>
    <t>MST35</t>
  </si>
  <si>
    <t>MST36</t>
  </si>
  <si>
    <t>MST37</t>
  </si>
  <si>
    <t>MST38</t>
  </si>
  <si>
    <t>MST39</t>
  </si>
  <si>
    <t>MST40</t>
  </si>
  <si>
    <t>MST-PSB31</t>
  </si>
  <si>
    <t>MST-PSB32</t>
  </si>
  <si>
    <t>MST-PSB33</t>
  </si>
  <si>
    <t>MST-PSB34</t>
  </si>
  <si>
    <t>MST-PSB35</t>
  </si>
  <si>
    <t>MST-PSB36</t>
  </si>
  <si>
    <t>MST-PSB37</t>
  </si>
  <si>
    <t>MST-PSB38</t>
  </si>
  <si>
    <t>MST-PSB39</t>
  </si>
  <si>
    <t>MST-PSB40</t>
  </si>
  <si>
    <t>PCIT (FF)31</t>
  </si>
  <si>
    <t>PCIT (FF)32</t>
  </si>
  <si>
    <t>PCIT (FF)33</t>
  </si>
  <si>
    <t>PCIT (FF)34</t>
  </si>
  <si>
    <t>PCIT (FF)35</t>
  </si>
  <si>
    <t>PCIT (FF)36</t>
  </si>
  <si>
    <t>PCIT (FF)37</t>
  </si>
  <si>
    <t>PCIT (FF)38</t>
  </si>
  <si>
    <t>PCIT (FF)39</t>
  </si>
  <si>
    <t>PCIT (FF)40</t>
  </si>
  <si>
    <t>TF-CBT31</t>
  </si>
  <si>
    <t>TF-CBT32</t>
  </si>
  <si>
    <t>TF-CBT33</t>
  </si>
  <si>
    <t>TF-CBT34</t>
  </si>
  <si>
    <t>TF-CBT35</t>
  </si>
  <si>
    <t>TF-CBT36</t>
  </si>
  <si>
    <t>TF-CBT37</t>
  </si>
  <si>
    <t>TF-CBT38</t>
  </si>
  <si>
    <t>TF-CBT39</t>
  </si>
  <si>
    <t>TF-CBT40</t>
  </si>
  <si>
    <t>TIP31</t>
  </si>
  <si>
    <t>TIP32</t>
  </si>
  <si>
    <t>TIP33</t>
  </si>
  <si>
    <t>TIP34</t>
  </si>
  <si>
    <t>TIP35</t>
  </si>
  <si>
    <t>TIP36</t>
  </si>
  <si>
    <t>TIP37</t>
  </si>
  <si>
    <t>TIP38</t>
  </si>
  <si>
    <t>TIP39</t>
  </si>
  <si>
    <t>TIP40</t>
  </si>
  <si>
    <t>TST31</t>
  </si>
  <si>
    <t>TST32</t>
  </si>
  <si>
    <t>TST33</t>
  </si>
  <si>
    <t>TST34</t>
  </si>
  <si>
    <t>TST35</t>
  </si>
  <si>
    <t>TST36</t>
  </si>
  <si>
    <t>TST37</t>
  </si>
  <si>
    <t>TST38</t>
  </si>
  <si>
    <t>TST39</t>
  </si>
  <si>
    <t>TST40</t>
  </si>
  <si>
    <t>CPP-FV DC Seed31</t>
  </si>
  <si>
    <t>CPP-FV DC Seed32</t>
  </si>
  <si>
    <t>CPP-FV DC Seed33</t>
  </si>
  <si>
    <t>CPP-FV DC Seed34</t>
  </si>
  <si>
    <t>CPP-FV DC Seed35</t>
  </si>
  <si>
    <t>CPP-FV DC Seed36</t>
  </si>
  <si>
    <t>CPP-FV DC Seed37</t>
  </si>
  <si>
    <t>CPP-FV DC Seed38</t>
  </si>
  <si>
    <t>CPP-FV DC Seed39</t>
  </si>
  <si>
    <t>CPP-FV DC Seed40</t>
  </si>
  <si>
    <t>PCIT DC Seed31</t>
  </si>
  <si>
    <t>PCIT DC Seed32</t>
  </si>
  <si>
    <t>PCIT DC Seed33</t>
  </si>
  <si>
    <t>PCIT DC Seed34</t>
  </si>
  <si>
    <t>PCIT DC Seed35</t>
  </si>
  <si>
    <t>PCIT DC Seed36</t>
  </si>
  <si>
    <t>PCIT DC Seed37</t>
  </si>
  <si>
    <t>PCIT DC Seed38</t>
  </si>
  <si>
    <t>PCIT DC Seed39</t>
  </si>
  <si>
    <t>PCIT DC Seed40</t>
  </si>
  <si>
    <t>DC Seed31</t>
  </si>
  <si>
    <t>DC Seed32</t>
  </si>
  <si>
    <t>DC Seed33</t>
  </si>
  <si>
    <t>DC Seed34</t>
  </si>
  <si>
    <t>DC Seed35</t>
  </si>
  <si>
    <t>DC Seed36</t>
  </si>
  <si>
    <t>DC Seed37</t>
  </si>
  <si>
    <t>DC Seed38</t>
  </si>
  <si>
    <t>DC Seed39</t>
  </si>
  <si>
    <t>DC Seed40</t>
  </si>
  <si>
    <t>CPP-FV (FF &amp; DCS)31</t>
  </si>
  <si>
    <t>CPP-FV (FF &amp; DCS)32</t>
  </si>
  <si>
    <t>CPP-FV (FF &amp; DCS)33</t>
  </si>
  <si>
    <t>CPP-FV (FF &amp; DCS)34</t>
  </si>
  <si>
    <t>CPP-FV (FF &amp; DCS)35</t>
  </si>
  <si>
    <t>CPP-FV (FF &amp; DCS)36</t>
  </si>
  <si>
    <t>CPP-FV (FF &amp; DCS)37</t>
  </si>
  <si>
    <t>CPP-FV (FF &amp; DCS)38</t>
  </si>
  <si>
    <t>CPP-FV (FF &amp; DCS)39</t>
  </si>
  <si>
    <t>CPP-FV (FF &amp; DCS)40</t>
  </si>
  <si>
    <t>PCIT (FF &amp; DCS)31</t>
  </si>
  <si>
    <t>PCIT (FF &amp; DCS)32</t>
  </si>
  <si>
    <t>PCIT (FF &amp; DCS)33</t>
  </si>
  <si>
    <t>PCIT (FF &amp; DCS)34</t>
  </si>
  <si>
    <t>PCIT (FF &amp; DCS)35</t>
  </si>
  <si>
    <t>PCIT (FF &amp; DCS)36</t>
  </si>
  <si>
    <t>PCIT (FF &amp; DCS)37</t>
  </si>
  <si>
    <t>PCIT (FF &amp; DCS)38</t>
  </si>
  <si>
    <t>PCIT (FF &amp; DCS)39</t>
  </si>
  <si>
    <t>PCIT (FF &amp; DCS)40</t>
  </si>
  <si>
    <t>Trauma (FF)31</t>
  </si>
  <si>
    <t>Trauma (FF)32</t>
  </si>
  <si>
    <t>Trauma (FF)33</t>
  </si>
  <si>
    <t>Trauma (FF)34</t>
  </si>
  <si>
    <t>Trauma (FF)35</t>
  </si>
  <si>
    <t>Trauma (FF)36</t>
  </si>
  <si>
    <t>Trauma (FF)37</t>
  </si>
  <si>
    <t>Trauma (FF)38</t>
  </si>
  <si>
    <t>Trauma (FF)39</t>
  </si>
  <si>
    <t>Trauma (FF)40</t>
  </si>
  <si>
    <t>Trauma DC Seed31</t>
  </si>
  <si>
    <t>Trauma DC Seed32</t>
  </si>
  <si>
    <t>Trauma DC Seed33</t>
  </si>
  <si>
    <t>Trauma DC Seed34</t>
  </si>
  <si>
    <t>Trauma DC Seed35</t>
  </si>
  <si>
    <t>Trauma DC Seed36</t>
  </si>
  <si>
    <t>Trauma DC Seed37</t>
  </si>
  <si>
    <t>Trauma DC Seed38</t>
  </si>
  <si>
    <t>Trauma DC Seed39</t>
  </si>
  <si>
    <t>Trauma DC Seed40</t>
  </si>
  <si>
    <t>Trauma (FF &amp; DCS)31</t>
  </si>
  <si>
    <t>Trauma (FF &amp; DCS)32</t>
  </si>
  <si>
    <t>Trauma (FF &amp; DCS)33</t>
  </si>
  <si>
    <t>Trauma (FF &amp; DCS)34</t>
  </si>
  <si>
    <t>Trauma (FF &amp; DCS)35</t>
  </si>
  <si>
    <t>Trauma (FF &amp; DCS)36</t>
  </si>
  <si>
    <t>Trauma (FF &amp; DCS)37</t>
  </si>
  <si>
    <t>Trauma (FF &amp; DCS)38</t>
  </si>
  <si>
    <t>Trauma (FF &amp; DCS)39</t>
  </si>
  <si>
    <t>Trauma (FF &amp; DCS)40</t>
  </si>
  <si>
    <t>PIECECPP-FV (FF)43132</t>
  </si>
  <si>
    <t>PIECECPP-FV (FF)42005</t>
  </si>
  <si>
    <t>PIECECPP-FV (FF)42064</t>
  </si>
  <si>
    <t>PIECECPP-FV (FF)42125</t>
  </si>
  <si>
    <t>PIECECPP-FV (FF)42156</t>
  </si>
  <si>
    <t>PIECECPP-FV (FF)42186</t>
  </si>
  <si>
    <t>PIECECPP-FV (FF)42217</t>
  </si>
  <si>
    <t>PIECECPP-FV (FF)42248</t>
  </si>
  <si>
    <t>PIECECPP-FV (FF)42278</t>
  </si>
  <si>
    <t>PIECECPP-FV (FF)42309</t>
  </si>
  <si>
    <t>PIECECPP-FV (FF)42339</t>
  </si>
  <si>
    <t>PIECECPP-FV (FF)42370</t>
  </si>
  <si>
    <t>PIECECPP-FV (FF)42401</t>
  </si>
  <si>
    <t>PIECECPP-FV (FF)42430</t>
  </si>
  <si>
    <t>PIECECPP-FV (FF)42461</t>
  </si>
  <si>
    <t>PIECECPP-FV (FF)42491</t>
  </si>
  <si>
    <t>PIECECPP-FV (FF)42522</t>
  </si>
  <si>
    <t>PIECECPP-FV (FF)42552</t>
  </si>
  <si>
    <t>PIECECPP-FV (FF)42583</t>
  </si>
  <si>
    <t>PIECECPP-FV (FF)42614</t>
  </si>
  <si>
    <t>PIECECPP-FV (FF)42644</t>
  </si>
  <si>
    <t>PIECECPP-FV (FF)42675</t>
  </si>
  <si>
    <t>PIECECPP-FV (FF)42705</t>
  </si>
  <si>
    <t>PIECECPP-FV (FF)42736</t>
  </si>
  <si>
    <t>PIECECPP-FV (FF)42767</t>
  </si>
  <si>
    <t>PIECECPP-FV (FF)42795</t>
  </si>
  <si>
    <t>PIECECPP-FV (FF)42826</t>
  </si>
  <si>
    <t>PIECECPP-FV (FF)42856</t>
  </si>
  <si>
    <t>PIECECPP-FV (FF)42887</t>
  </si>
  <si>
    <t>PIECECPP-FV (FF)42917</t>
  </si>
  <si>
    <t>PIECECPP-FV (FF)42948</t>
  </si>
  <si>
    <t>PIECECPP-FV (FF)42979</t>
  </si>
  <si>
    <t>PIECECPP-FV (FF)43009</t>
  </si>
  <si>
    <t>PIECECPP-FV (FF)43040</t>
  </si>
  <si>
    <t>PIECECPP-FV (FF)43070</t>
  </si>
  <si>
    <t>PIECECPP-FV (FF)43101</t>
  </si>
  <si>
    <t>Federal CityA-CRAApr-18</t>
  </si>
  <si>
    <t>Federal CityA-CRA43191</t>
  </si>
  <si>
    <t>HillcrestA-CRAApr-18</t>
  </si>
  <si>
    <t>HillcrestA-CRA43191</t>
  </si>
  <si>
    <t>LAYCA-CRAApr-18</t>
  </si>
  <si>
    <t>LAYCA-CRA43191</t>
  </si>
  <si>
    <t>RiversideA-CRAApr-18</t>
  </si>
  <si>
    <t>RiversideA-CRA43191</t>
  </si>
  <si>
    <t>First Home CareFFTApr-18</t>
  </si>
  <si>
    <t>First Home CareFFT43191</t>
  </si>
  <si>
    <t>Foundations for Home &amp; CommunityFFTApr-18</t>
  </si>
  <si>
    <t>Foundations for Home &amp; CommunityFFT43191</t>
  </si>
  <si>
    <t>HillcrestFFTApr-18</t>
  </si>
  <si>
    <t>HillcrestFFT43191</t>
  </si>
  <si>
    <t>PASSFFTApr-18</t>
  </si>
  <si>
    <t>PASSFFT43191</t>
  </si>
  <si>
    <t>Youth VillagesMSTApr-18</t>
  </si>
  <si>
    <t>Youth VillagesMST43191</t>
  </si>
  <si>
    <t>Youth VillagesMST-PSBApr-18</t>
  </si>
  <si>
    <t>Youth VillagesMST-PSB43191</t>
  </si>
  <si>
    <t>Community ConnectionsTF-CBTApr-18</t>
  </si>
  <si>
    <t>Community ConnectionsTF-CBT43191</t>
  </si>
  <si>
    <t>First Home CareTF-CBTApr-18</t>
  </si>
  <si>
    <t>First Home CareTF-CBT43191</t>
  </si>
  <si>
    <t>Foundations for Home &amp; CommunityTF-CBTApr-18</t>
  </si>
  <si>
    <t>Foundations for Home &amp; CommunityTF-CBT43191</t>
  </si>
  <si>
    <t>HillcrestTF-CBTApr-18</t>
  </si>
  <si>
    <t>HillcrestTF-CBT43191</t>
  </si>
  <si>
    <t>MD Family ResourcesTF-CBTApr-18</t>
  </si>
  <si>
    <t>MD Family ResourcesTF-CBT43191</t>
  </si>
  <si>
    <t>UniversalTF-CBTApr-18</t>
  </si>
  <si>
    <t>UniversalTF-CBT43191</t>
  </si>
  <si>
    <t>Community ConnectionsTIPApr-18</t>
  </si>
  <si>
    <t>Community ConnectionsTIP43191</t>
  </si>
  <si>
    <t>ContemporaryTIPApr-18</t>
  </si>
  <si>
    <t>ContemporaryTIP43191</t>
  </si>
  <si>
    <t>FPSTIPApr-18</t>
  </si>
  <si>
    <t>FPSTIP43191</t>
  </si>
  <si>
    <t>Green DoorTIPApr-18</t>
  </si>
  <si>
    <t>Green DoorTIP43191</t>
  </si>
  <si>
    <t>LESTIPApr-18</t>
  </si>
  <si>
    <t>LESTIP43191</t>
  </si>
  <si>
    <t>MBI HSTIPApr-18</t>
  </si>
  <si>
    <t>MBI HSTIP43191</t>
  </si>
  <si>
    <t>PASSTIPApr-18</t>
  </si>
  <si>
    <t>PASSTIP43191</t>
  </si>
  <si>
    <t>TFCCTIPApr-18</t>
  </si>
  <si>
    <t>TFCCTIP43191</t>
  </si>
  <si>
    <t>UniversalTIPApr-18</t>
  </si>
  <si>
    <t>UniversalTIP43191</t>
  </si>
  <si>
    <t>Wayne CenterTIPApr-18</t>
  </si>
  <si>
    <t>Wayne CenterTIP43191</t>
  </si>
  <si>
    <t>Adoptions TogetherTSTApr-18</t>
  </si>
  <si>
    <t>Adoptions TogetherTST43191</t>
  </si>
  <si>
    <t>ContemporaryTSTApr-18</t>
  </si>
  <si>
    <t>ContemporaryTST43191</t>
  </si>
  <si>
    <t>Family MattersTSTApr-18</t>
  </si>
  <si>
    <t>Family MattersTST43191</t>
  </si>
  <si>
    <t>First Home CareTSTApr-18</t>
  </si>
  <si>
    <t>First Home CareTST43191</t>
  </si>
  <si>
    <t>Foundations for Home &amp; CommunityTSTApr-18</t>
  </si>
  <si>
    <t>Foundations for Home &amp; CommunityTST43191</t>
  </si>
  <si>
    <t>HillcrestTSTApr-18</t>
  </si>
  <si>
    <t>HillcrestTST43191</t>
  </si>
  <si>
    <t>MD Family ResourcesTSTApr-18</t>
  </si>
  <si>
    <t>MD Family ResourcesTST43191</t>
  </si>
  <si>
    <t>Adoptions TogetherAllApr-18</t>
  </si>
  <si>
    <t>Adoptions TogetherAll43191</t>
  </si>
  <si>
    <t>Community ConnectionsAllApr-18</t>
  </si>
  <si>
    <t>Community ConnectionsAll43191</t>
  </si>
  <si>
    <t>ContemporaryAllApr-18</t>
  </si>
  <si>
    <t>ContemporaryAll43191</t>
  </si>
  <si>
    <t>Family MattersAllApr-18</t>
  </si>
  <si>
    <t>Family MattersAll43191</t>
  </si>
  <si>
    <t>Federal CityAllApr-18</t>
  </si>
  <si>
    <t>Federal CityAll43191</t>
  </si>
  <si>
    <t>First Home CareAllApr-18</t>
  </si>
  <si>
    <t>First Home CareAll43191</t>
  </si>
  <si>
    <t>Foundations for Home &amp; CommunityAllApr-18</t>
  </si>
  <si>
    <t>Foundations for Home &amp; CommunityAll43191</t>
  </si>
  <si>
    <t>FPSAllApr-18</t>
  </si>
  <si>
    <t>FPSAll43191</t>
  </si>
  <si>
    <t>Green DoorAllApr-18</t>
  </si>
  <si>
    <t>Green DoorAll43191</t>
  </si>
  <si>
    <t>HillcrestAllApr-18</t>
  </si>
  <si>
    <t>HillcrestAll43191</t>
  </si>
  <si>
    <t>LAYCAllApr-18</t>
  </si>
  <si>
    <t>LAYCAll43191</t>
  </si>
  <si>
    <t>LESAllApr-18</t>
  </si>
  <si>
    <t>LESAll43191</t>
  </si>
  <si>
    <t>MBI HSAllApr-18</t>
  </si>
  <si>
    <t>MBI HSAll43191</t>
  </si>
  <si>
    <t>MD Family ResourcesAllApr-18</t>
  </si>
  <si>
    <t>MD Family ResourcesAll43191</t>
  </si>
  <si>
    <t>PASSAllApr-18</t>
  </si>
  <si>
    <t>PASSAll43191</t>
  </si>
  <si>
    <t>RiversideAllApr-18</t>
  </si>
  <si>
    <t>RiversideAll43191</t>
  </si>
  <si>
    <t>TFCCAllApr-18</t>
  </si>
  <si>
    <t>TFCCAll43191</t>
  </si>
  <si>
    <t>UniversalAllApr-18</t>
  </si>
  <si>
    <t>UniversalAll43191</t>
  </si>
  <si>
    <t>Wayne CenterAllApr-18</t>
  </si>
  <si>
    <t>Wayne CenterAll43191</t>
  </si>
  <si>
    <t>Youth VillagesAllApr-18</t>
  </si>
  <si>
    <t>Youth VillagesAll43191</t>
  </si>
  <si>
    <t>All A-CRA ProvidersA-CRAApr-18</t>
  </si>
  <si>
    <t>All A-CRA ProvidersA-CRA43191</t>
  </si>
  <si>
    <t>All FFT ProvidersFFTApr-18</t>
  </si>
  <si>
    <t>All FFT ProvidersFFT43191</t>
  </si>
  <si>
    <t>All MST ProvidersMSTApr-18</t>
  </si>
  <si>
    <t>All MST ProvidersMST43191</t>
  </si>
  <si>
    <t>All MST-PSB ProvidersMST-PSBApr-18</t>
  </si>
  <si>
    <t>All MST-PSB ProvidersMST-PSB43191</t>
  </si>
  <si>
    <t>All TF-CBT ProvidersTF-CBTApr-18</t>
  </si>
  <si>
    <t>All TF-CBT ProvidersTF-CBT43191</t>
  </si>
  <si>
    <t>All TIP ProvidersTIPApr-18</t>
  </si>
  <si>
    <t>All TIP ProvidersTIP43191</t>
  </si>
  <si>
    <t>All TST ProvidersTSTApr-18</t>
  </si>
  <si>
    <t>All TST ProvidersTST43191</t>
  </si>
  <si>
    <t>AllAllApr-18</t>
  </si>
  <si>
    <t>AllAll43191</t>
  </si>
  <si>
    <t>Federal CityA-CRAMay-18</t>
  </si>
  <si>
    <t>Federal CityA-CRA43221</t>
  </si>
  <si>
    <t>HillcrestA-CRAMay-18</t>
  </si>
  <si>
    <t>HillcrestA-CRA43221</t>
  </si>
  <si>
    <t>LAYCA-CRAMay-18</t>
  </si>
  <si>
    <t>LAYCA-CRA43221</t>
  </si>
  <si>
    <t>RiversideA-CRAMay-18</t>
  </si>
  <si>
    <t>RiversideA-CRA43221</t>
  </si>
  <si>
    <t>First Home CareFFTMay-18</t>
  </si>
  <si>
    <t>First Home CareFFT43221</t>
  </si>
  <si>
    <t>Foundations for Home &amp; CommunityFFTMay-18</t>
  </si>
  <si>
    <t>Foundations for Home &amp; CommunityFFT43221</t>
  </si>
  <si>
    <t>HillcrestFFTMay-18</t>
  </si>
  <si>
    <t>HillcrestFFT43221</t>
  </si>
  <si>
    <t>PASSFFTMay-18</t>
  </si>
  <si>
    <t>PASSFFT43221</t>
  </si>
  <si>
    <t>Youth VillagesMSTMay-18</t>
  </si>
  <si>
    <t>Youth VillagesMST43221</t>
  </si>
  <si>
    <t>Youth VillagesMST-PSBMay-18</t>
  </si>
  <si>
    <t>Youth VillagesMST-PSB43221</t>
  </si>
  <si>
    <t>Community ConnectionsTF-CBTMay-18</t>
  </si>
  <si>
    <t>Community ConnectionsTF-CBT43221</t>
  </si>
  <si>
    <t>First Home CareTF-CBTMay-18</t>
  </si>
  <si>
    <t>First Home CareTF-CBT43221</t>
  </si>
  <si>
    <t>Foundations for Home &amp; CommunityTF-CBTMay-18</t>
  </si>
  <si>
    <t>Foundations for Home &amp; CommunityTF-CBT43221</t>
  </si>
  <si>
    <t>HillcrestTF-CBTMay-18</t>
  </si>
  <si>
    <t>HillcrestTF-CBT43221</t>
  </si>
  <si>
    <t>MD Family ResourcesTF-CBTMay-18</t>
  </si>
  <si>
    <t>MD Family ResourcesTF-CBT43221</t>
  </si>
  <si>
    <t>UniversalTF-CBTMay-18</t>
  </si>
  <si>
    <t>UniversalTF-CBT43221</t>
  </si>
  <si>
    <t>Community ConnectionsTIPMay-18</t>
  </si>
  <si>
    <t>Community ConnectionsTIP43221</t>
  </si>
  <si>
    <t>ContemporaryTIPMay-18</t>
  </si>
  <si>
    <t>ContemporaryTIP43221</t>
  </si>
  <si>
    <t>FPSTIPMay-18</t>
  </si>
  <si>
    <t>FPSTIP43221</t>
  </si>
  <si>
    <t>Green DoorTIPMay-18</t>
  </si>
  <si>
    <t>Green DoorTIP43221</t>
  </si>
  <si>
    <t>LESTIPMay-18</t>
  </si>
  <si>
    <t>LESTIP43221</t>
  </si>
  <si>
    <t>MBI HSTIPMay-18</t>
  </si>
  <si>
    <t>MBI HSTIP43221</t>
  </si>
  <si>
    <t>PASSTIPMay-18</t>
  </si>
  <si>
    <t>PASSTIP43221</t>
  </si>
  <si>
    <t>TFCCTIPMay-18</t>
  </si>
  <si>
    <t>TFCCTIP43221</t>
  </si>
  <si>
    <t>UniversalTIPMay-18</t>
  </si>
  <si>
    <t>UniversalTIP43221</t>
  </si>
  <si>
    <t>Wayne CenterTIPMay-18</t>
  </si>
  <si>
    <t>Wayne CenterTIP43221</t>
  </si>
  <si>
    <t>Adoptions TogetherTSTMay-18</t>
  </si>
  <si>
    <t>Adoptions TogetherTST43221</t>
  </si>
  <si>
    <t>ContemporaryTSTMay-18</t>
  </si>
  <si>
    <t>ContemporaryTST43221</t>
  </si>
  <si>
    <t>Family MattersTSTMay-18</t>
  </si>
  <si>
    <t>Family MattersTST43221</t>
  </si>
  <si>
    <t>First Home CareTSTMay-18</t>
  </si>
  <si>
    <t>First Home CareTST43221</t>
  </si>
  <si>
    <t>Foundations for Home &amp; CommunityTSTMay-18</t>
  </si>
  <si>
    <t>Foundations for Home &amp; CommunityTST43221</t>
  </si>
  <si>
    <t>HillcrestTSTMay-18</t>
  </si>
  <si>
    <t>HillcrestTST43221</t>
  </si>
  <si>
    <t>MD Family ResourcesTSTMay-18</t>
  </si>
  <si>
    <t>MD Family ResourcesTST43221</t>
  </si>
  <si>
    <t>Adoptions TogetherAllMay-18</t>
  </si>
  <si>
    <t>Adoptions TogetherAll43221</t>
  </si>
  <si>
    <t>Community ConnectionsAllMay-18</t>
  </si>
  <si>
    <t>Community ConnectionsAll43221</t>
  </si>
  <si>
    <t>ContemporaryAllMay-18</t>
  </si>
  <si>
    <t>ContemporaryAll43221</t>
  </si>
  <si>
    <t>Family MattersAllMay-18</t>
  </si>
  <si>
    <t>Family MattersAll43221</t>
  </si>
  <si>
    <t>Federal CityAllMay-18</t>
  </si>
  <si>
    <t>Federal CityAll43221</t>
  </si>
  <si>
    <t>First Home CareAllMay-18</t>
  </si>
  <si>
    <t>First Home CareAll43221</t>
  </si>
  <si>
    <t>Foundations for Home &amp; CommunityAllMay-18</t>
  </si>
  <si>
    <t>Foundations for Home &amp; CommunityAll43221</t>
  </si>
  <si>
    <t>FPSAllMay-18</t>
  </si>
  <si>
    <t>FPSAll43221</t>
  </si>
  <si>
    <t>Green DoorAllMay-18</t>
  </si>
  <si>
    <t>Green DoorAll43221</t>
  </si>
  <si>
    <t>HillcrestAllMay-18</t>
  </si>
  <si>
    <t>HillcrestAll43221</t>
  </si>
  <si>
    <t>LAYCAllMay-18</t>
  </si>
  <si>
    <t>LAYCAll43221</t>
  </si>
  <si>
    <t>LESAllMay-18</t>
  </si>
  <si>
    <t>LESAll43221</t>
  </si>
  <si>
    <t>MBI HSAllMay-18</t>
  </si>
  <si>
    <t>MBI HSAll43221</t>
  </si>
  <si>
    <t>MD Family ResourcesAllMay-18</t>
  </si>
  <si>
    <t>MD Family ResourcesAll43221</t>
  </si>
  <si>
    <t>PASSAllMay-18</t>
  </si>
  <si>
    <t>PASSAll43221</t>
  </si>
  <si>
    <t>RiversideAllMay-18</t>
  </si>
  <si>
    <t>RiversideAll43221</t>
  </si>
  <si>
    <t>TFCCAllMay-18</t>
  </si>
  <si>
    <t>TFCCAll43221</t>
  </si>
  <si>
    <t>UniversalAllMay-18</t>
  </si>
  <si>
    <t>UniversalAll43221</t>
  </si>
  <si>
    <t>Wayne CenterAllMay-18</t>
  </si>
  <si>
    <t>Wayne CenterAll43221</t>
  </si>
  <si>
    <t>Youth VillagesAllMay-18</t>
  </si>
  <si>
    <t>Youth VillagesAll43221</t>
  </si>
  <si>
    <t>All A-CRA ProvidersA-CRAMay-18</t>
  </si>
  <si>
    <t>All A-CRA ProvidersA-CRA43221</t>
  </si>
  <si>
    <t>All FFT ProvidersFFTMay-18</t>
  </si>
  <si>
    <t>All FFT ProvidersFFT43221</t>
  </si>
  <si>
    <t>All MST ProvidersMSTMay-18</t>
  </si>
  <si>
    <t>All MST ProvidersMST43221</t>
  </si>
  <si>
    <t>All MST-PSB ProvidersMST-PSBMay-18</t>
  </si>
  <si>
    <t>All MST-PSB ProvidersMST-PSB43221</t>
  </si>
  <si>
    <t>All TF-CBT ProvidersTF-CBTMay-18</t>
  </si>
  <si>
    <t>All TF-CBT ProvidersTF-CBT43221</t>
  </si>
  <si>
    <t>All TIP ProvidersTIPMay-18</t>
  </si>
  <si>
    <t>All TIP ProvidersTIP43221</t>
  </si>
  <si>
    <t>All TST ProvidersTSTMay-18</t>
  </si>
  <si>
    <t>All TST ProvidersTST43221</t>
  </si>
  <si>
    <t>AllAll43221</t>
  </si>
  <si>
    <t>Adoptions TogetherAllApr-12</t>
  </si>
  <si>
    <t>Adoptions TogetherAll41000</t>
  </si>
  <si>
    <t>All A-CRA ProvidersA-CRAApr-12</t>
  </si>
  <si>
    <t>All A-CRA ProvidersA-CRA41000</t>
  </si>
  <si>
    <t>All FFT ProvidersFFTApr-12</t>
  </si>
  <si>
    <t>All FFT ProvidersFFT41000</t>
  </si>
  <si>
    <t>All MST ProvidersMSTApr-12</t>
  </si>
  <si>
    <t>All MST ProvidersMST41000</t>
  </si>
  <si>
    <t>All MST-PSB ProvidersMST-PSBApr-12</t>
  </si>
  <si>
    <t>All MST-PSB ProvidersMST-PSB41000</t>
  </si>
  <si>
    <t>All TF-CBT ProvidersTF-CBTApr-12</t>
  </si>
  <si>
    <t>All TF-CBT ProvidersTF-CBT41000</t>
  </si>
  <si>
    <t>All TIP ProvidersTIPApr-12</t>
  </si>
  <si>
    <t>All TIP ProvidersTIP41000</t>
  </si>
  <si>
    <t>AllAllApr-12</t>
  </si>
  <si>
    <t>AllAll41000</t>
  </si>
  <si>
    <t>Community ConnectionsAllApr-12</t>
  </si>
  <si>
    <t>Community ConnectionsAll41000</t>
  </si>
  <si>
    <t>Community ConnectionsFFTApr-12</t>
  </si>
  <si>
    <t>Community ConnectionsFFT41000</t>
  </si>
  <si>
    <t>Community ConnectionsTF-CBTApr-12</t>
  </si>
  <si>
    <t>Community ConnectionsTF-CBT41000</t>
  </si>
  <si>
    <t>Community ConnectionsTIPApr-12</t>
  </si>
  <si>
    <t>Community ConnectionsTIP41000</t>
  </si>
  <si>
    <t>Federal CityA-CRAApr-12</t>
  </si>
  <si>
    <t>Federal CityA-CRA41000</t>
  </si>
  <si>
    <t>Federal CityAllApr-12</t>
  </si>
  <si>
    <t>Federal CityAll41000</t>
  </si>
  <si>
    <t>First Home CareAllApr-12</t>
  </si>
  <si>
    <t>First Home CareAll41000</t>
  </si>
  <si>
    <t>First Home CareFFTApr-12</t>
  </si>
  <si>
    <t>First Home CareFFT41000</t>
  </si>
  <si>
    <t>First Home CareTF-CBTApr-12</t>
  </si>
  <si>
    <t>First Home CareTF-CBT41000</t>
  </si>
  <si>
    <t>First Home CareTIPApr-12</t>
  </si>
  <si>
    <t>First Home CareTIP41000</t>
  </si>
  <si>
    <t>FPSAllApr-12</t>
  </si>
  <si>
    <t>FPSAll41000</t>
  </si>
  <si>
    <t>FPSTIPApr-12</t>
  </si>
  <si>
    <t>FPSTIP41000</t>
  </si>
  <si>
    <t>HillcrestA-CRAApr-12</t>
  </si>
  <si>
    <t>HillcrestA-CRA41000</t>
  </si>
  <si>
    <t>HillcrestAllApr-12</t>
  </si>
  <si>
    <t>HillcrestAll41000</t>
  </si>
  <si>
    <t>HillcrestCPP-FVApr-12</t>
  </si>
  <si>
    <t>HillcrestCPP-FV41000</t>
  </si>
  <si>
    <t>HillcrestCPP-FV</t>
  </si>
  <si>
    <t>HillcrestFFTApr-12</t>
  </si>
  <si>
    <t>HillcrestFFT41000</t>
  </si>
  <si>
    <t>HillcrestTF-CBTApr-12</t>
  </si>
  <si>
    <t>HillcrestTF-CBT41000</t>
  </si>
  <si>
    <t>LAYCA-CRAApr-12</t>
  </si>
  <si>
    <t>LAYCA-CRA41000</t>
  </si>
  <si>
    <t>LAYCAllApr-12</t>
  </si>
  <si>
    <t>LAYCAll41000</t>
  </si>
  <si>
    <t>LAYCCPPApr-12</t>
  </si>
  <si>
    <t>LAYCCPP41000</t>
  </si>
  <si>
    <t>LESAllApr-12</t>
  </si>
  <si>
    <t>LESAll41000</t>
  </si>
  <si>
    <t>LESTIPApr-12</t>
  </si>
  <si>
    <t>LESTIP41000</t>
  </si>
  <si>
    <t>MBI HSAllApr-12</t>
  </si>
  <si>
    <t>MBI HSAll41000</t>
  </si>
  <si>
    <t>MBI HSTIPApr-12</t>
  </si>
  <si>
    <t>MBI HSTIP41000</t>
  </si>
  <si>
    <t>MD Family ResourcesAllApr-12</t>
  </si>
  <si>
    <t>MD Family ResourcesAll41000</t>
  </si>
  <si>
    <t>MD Family ResourcesTF-CBTApr-12</t>
  </si>
  <si>
    <t>MD Family ResourcesTF-CBT41000</t>
  </si>
  <si>
    <t>PASSAllApr-12</t>
  </si>
  <si>
    <t>PASSAll41000</t>
  </si>
  <si>
    <t>PASSFFTApr-12</t>
  </si>
  <si>
    <t>PASSFFT41000</t>
  </si>
  <si>
    <t>PASSTIPApr-12</t>
  </si>
  <si>
    <t>PASSTIP41000</t>
  </si>
  <si>
    <t>RiversideA-CRAApr-12</t>
  </si>
  <si>
    <t>RiversideA-CRA41000</t>
  </si>
  <si>
    <t>RiversideAllApr-12</t>
  </si>
  <si>
    <t>RiversideAll41000</t>
  </si>
  <si>
    <t>TFCCAllApr-12</t>
  </si>
  <si>
    <t>TFCCAll41000</t>
  </si>
  <si>
    <t>TFCCTIPApr-12</t>
  </si>
  <si>
    <t>TFCCTIP41000</t>
  </si>
  <si>
    <t>UniversalAllApr-12</t>
  </si>
  <si>
    <t>UniversalAll41000</t>
  </si>
  <si>
    <t>UniversalCPP-FVApr-12</t>
  </si>
  <si>
    <t>UniversalCPP-FV41000</t>
  </si>
  <si>
    <t>UniversalCPP-FV</t>
  </si>
  <si>
    <t>UniversalTF-CBTApr-12</t>
  </si>
  <si>
    <t>UniversalTF-CBT41000</t>
  </si>
  <si>
    <t>UniversalTIPApr-12</t>
  </si>
  <si>
    <t>UniversalTIP41000</t>
  </si>
  <si>
    <t>Youth VillagesAllApr-12</t>
  </si>
  <si>
    <t>Youth VillagesAll41000</t>
  </si>
  <si>
    <t>Youth VillagesMSTApr-12</t>
  </si>
  <si>
    <t>Youth VillagesMST41000</t>
  </si>
  <si>
    <t>Youth VillagesMST-PSBApr-12</t>
  </si>
  <si>
    <t>Youth VillagesMST-PSB41000</t>
  </si>
  <si>
    <t>Adoptions TogetherAllJun-12</t>
  </si>
  <si>
    <t>Adoptions TogetherAll41030</t>
  </si>
  <si>
    <t>All A-CRA ProvidersA-CRAJun-12</t>
  </si>
  <si>
    <t>All A-CRA ProvidersA-CRA41030</t>
  </si>
  <si>
    <t>All FFT ProvidersFFTJun-12</t>
  </si>
  <si>
    <t>All FFT ProvidersFFT41030</t>
  </si>
  <si>
    <t>All MST ProvidersMSTJun-12</t>
  </si>
  <si>
    <t>All MST ProvidersMST41030</t>
  </si>
  <si>
    <t>All MST-PSB ProvidersMST-PSBJun-12</t>
  </si>
  <si>
    <t>All MST-PSB ProvidersMST-PSB41030</t>
  </si>
  <si>
    <t>All TF-CBT ProvidersTF-CBTJun-12</t>
  </si>
  <si>
    <t>All TF-CBT ProvidersTF-CBT41030</t>
  </si>
  <si>
    <t>All TIP ProvidersTIPJun-12</t>
  </si>
  <si>
    <t>All TIP ProvidersTIP41030</t>
  </si>
  <si>
    <t>AllAllJun-12</t>
  </si>
  <si>
    <t>AllAll41030</t>
  </si>
  <si>
    <t>Community ConnectionsAllJun-12</t>
  </si>
  <si>
    <t>Community ConnectionsAll41030</t>
  </si>
  <si>
    <t>Community ConnectionsFFTJun-12</t>
  </si>
  <si>
    <t>Community ConnectionsFFT41030</t>
  </si>
  <si>
    <t>Community ConnectionsTF-CBTJun-12</t>
  </si>
  <si>
    <t>Community ConnectionsTF-CBT41030</t>
  </si>
  <si>
    <t>Community ConnectionsTIPJun-12</t>
  </si>
  <si>
    <t>Community ConnectionsTIP41030</t>
  </si>
  <si>
    <t>Federal CityA-CRAJun-12</t>
  </si>
  <si>
    <t>Federal CityA-CRA41030</t>
  </si>
  <si>
    <t>Federal CityAllJun-12</t>
  </si>
  <si>
    <t>Federal CityAll41030</t>
  </si>
  <si>
    <t>First Home CareAllJun-12</t>
  </si>
  <si>
    <t>First Home CareAll41030</t>
  </si>
  <si>
    <t>First Home CareFFTJun-12</t>
  </si>
  <si>
    <t>First Home CareFFT41030</t>
  </si>
  <si>
    <t>First Home CareTF-CBTJun-12</t>
  </si>
  <si>
    <t>First Home CareTF-CBT41030</t>
  </si>
  <si>
    <t>First Home CareTIPJun-12</t>
  </si>
  <si>
    <t>First Home CareTIP41030</t>
  </si>
  <si>
    <t>FPSAllJun-12</t>
  </si>
  <si>
    <t>FPSAll41030</t>
  </si>
  <si>
    <t>FPSTIPJun-12</t>
  </si>
  <si>
    <t>FPSTIP41030</t>
  </si>
  <si>
    <t>HillcrestA-CRAJun-12</t>
  </si>
  <si>
    <t>HillcrestA-CRA41030</t>
  </si>
  <si>
    <t>HillcrestAllJun-12</t>
  </si>
  <si>
    <t>HillcrestAll41030</t>
  </si>
  <si>
    <t>HillcrestCPP-FVJun-12</t>
  </si>
  <si>
    <t>HillcrestCPP-FV41030</t>
  </si>
  <si>
    <t>HillcrestFFTJun-12</t>
  </si>
  <si>
    <t>HillcrestFFT41030</t>
  </si>
  <si>
    <t>HillcrestTF-CBTJun-12</t>
  </si>
  <si>
    <t>HillcrestTF-CBT41030</t>
  </si>
  <si>
    <t>LAYCA-CRAJun-12</t>
  </si>
  <si>
    <t>LAYCA-CRA41030</t>
  </si>
  <si>
    <t>LAYCAllJun-12</t>
  </si>
  <si>
    <t>LAYCAll41030</t>
  </si>
  <si>
    <t>LAYCCPPJun-12</t>
  </si>
  <si>
    <t>LAYCCPP41030</t>
  </si>
  <si>
    <t>LESAllJun-12</t>
  </si>
  <si>
    <t>LESAll41030</t>
  </si>
  <si>
    <t>LESTIPJun-12</t>
  </si>
  <si>
    <t>LESTIP41030</t>
  </si>
  <si>
    <t>MBI HSAllJun-12</t>
  </si>
  <si>
    <t>MBI HSAll41030</t>
  </si>
  <si>
    <t>MBI HSTIPJun-12</t>
  </si>
  <si>
    <t>MBI HSTIP41030</t>
  </si>
  <si>
    <t>MD Family ResourcesAllJun-12</t>
  </si>
  <si>
    <t>MD Family ResourcesAll41030</t>
  </si>
  <si>
    <t>MD Family ResourcesTF-CBTJun-12</t>
  </si>
  <si>
    <t>MD Family ResourcesTF-CBT41030</t>
  </si>
  <si>
    <t>PASSAllJun-12</t>
  </si>
  <si>
    <t>PASSAll41030</t>
  </si>
  <si>
    <t>PASSFFTJun-12</t>
  </si>
  <si>
    <t>PASSFFT41030</t>
  </si>
  <si>
    <t>PASSTIPJun-12</t>
  </si>
  <si>
    <t>PASSTIP41030</t>
  </si>
  <si>
    <t>RiversideA-CRAJun-12</t>
  </si>
  <si>
    <t>RiversideA-CRA41030</t>
  </si>
  <si>
    <t>RiversideAllJun-12</t>
  </si>
  <si>
    <t>RiversideAll41030</t>
  </si>
  <si>
    <t>TFCCAllJun-12</t>
  </si>
  <si>
    <t>TFCCAll41030</t>
  </si>
  <si>
    <t>TFCCTIPJun-12</t>
  </si>
  <si>
    <t>TFCCTIP41030</t>
  </si>
  <si>
    <t>UniversalAllJun-12</t>
  </si>
  <si>
    <t>UniversalAll41030</t>
  </si>
  <si>
    <t>UniversalCPP-FVJun-12</t>
  </si>
  <si>
    <t>UniversalCPP-FV41030</t>
  </si>
  <si>
    <t>UniversalTF-CBTJun-12</t>
  </si>
  <si>
    <t>UniversalTF-CBT41030</t>
  </si>
  <si>
    <t>UniversalTIPJun-12</t>
  </si>
  <si>
    <t>UniversalTIP41030</t>
  </si>
  <si>
    <t>Youth VillagesAllJun-12</t>
  </si>
  <si>
    <t>Youth VillagesAll41030</t>
  </si>
  <si>
    <t>Youth VillagesMSTJun-12</t>
  </si>
  <si>
    <t>Youth VillagesMST41030</t>
  </si>
  <si>
    <t>Youth VillagesMST-PSBJun-12</t>
  </si>
  <si>
    <t>Youth VillagesMST-PSB41030</t>
  </si>
  <si>
    <t>Adoptions TogetherAll41061</t>
  </si>
  <si>
    <t>All A-CRA ProvidersA-CRA41061</t>
  </si>
  <si>
    <t>All FFT ProvidersFFT41061</t>
  </si>
  <si>
    <t>All MST ProvidersMST41061</t>
  </si>
  <si>
    <t>All MST-PSB ProvidersMST-PSB41061</t>
  </si>
  <si>
    <t>All TF-CBT ProvidersTF-CBT41061</t>
  </si>
  <si>
    <t>All TIP ProvidersTIP41061</t>
  </si>
  <si>
    <t>AllAll41061</t>
  </si>
  <si>
    <t>Community ConnectionsAll41061</t>
  </si>
  <si>
    <t>Community ConnectionsFFT41061</t>
  </si>
  <si>
    <t>Community ConnectionsTF-CBT41061</t>
  </si>
  <si>
    <t>Community ConnectionsTIP41061</t>
  </si>
  <si>
    <t>Federal CityA-CRA41061</t>
  </si>
  <si>
    <t>Federal CityAll41061</t>
  </si>
  <si>
    <t>First Home CareAll41061</t>
  </si>
  <si>
    <t>First Home CareFFT41061</t>
  </si>
  <si>
    <t>First Home CareTIP41061</t>
  </si>
  <si>
    <t>FPSAll41061</t>
  </si>
  <si>
    <t>FPSTIP41061</t>
  </si>
  <si>
    <t>HillcrestA-CRA41061</t>
  </si>
  <si>
    <t>HillcrestAll41061</t>
  </si>
  <si>
    <t>HillcrestCPP-FV41061</t>
  </si>
  <si>
    <t>HillcrestFFT41061</t>
  </si>
  <si>
    <t>HillcrestTF-CBT41061</t>
  </si>
  <si>
    <t>LAYCA-CRA41061</t>
  </si>
  <si>
    <t>LAYCAll41061</t>
  </si>
  <si>
    <t>LAYCCPP41061</t>
  </si>
  <si>
    <t>LESAll41061</t>
  </si>
  <si>
    <t>LESTIP41061</t>
  </si>
  <si>
    <t>MBI HSAll41061</t>
  </si>
  <si>
    <t>MBI HSTIP41061</t>
  </si>
  <si>
    <t>MD Family ResourcesAll41061</t>
  </si>
  <si>
    <t>MD Family ResourcesTF-CBT41061</t>
  </si>
  <si>
    <t>PASSAll41061</t>
  </si>
  <si>
    <t>PASSFFT41061</t>
  </si>
  <si>
    <t>PASSTIP41061</t>
  </si>
  <si>
    <t>RiversideA-CRA41061</t>
  </si>
  <si>
    <t>RiversideAll41061</t>
  </si>
  <si>
    <t>TFCCAll41061</t>
  </si>
  <si>
    <t>TFCCTIP41061</t>
  </si>
  <si>
    <t>UniversalAll41061</t>
  </si>
  <si>
    <t>UniversalCPP-FV41061</t>
  </si>
  <si>
    <t>UniversalTF-CBT41061</t>
  </si>
  <si>
    <t>UniversalTIP41061</t>
  </si>
  <si>
    <t>Youth VillagesAll41061</t>
  </si>
  <si>
    <t>Youth VillagesMST41061</t>
  </si>
  <si>
    <t>Youth VillagesMST-PSB41061</t>
  </si>
  <si>
    <t>Adoptions TogetherAllJul-12</t>
  </si>
  <si>
    <t>Adoptions TogetherAll41091</t>
  </si>
  <si>
    <t>All A-CRA ProvidersA-CRAJul-12</t>
  </si>
  <si>
    <t>All A-CRA ProvidersA-CRA41091</t>
  </si>
  <si>
    <t>All FFT ProvidersFFTJul-12</t>
  </si>
  <si>
    <t>All FFT ProvidersFFT41091</t>
  </si>
  <si>
    <t>All MST ProvidersMSTJul-12</t>
  </si>
  <si>
    <t>All MST ProvidersMST41091</t>
  </si>
  <si>
    <t>All MST-PSB ProvidersMST-PSBJul-12</t>
  </si>
  <si>
    <t>All MST-PSB ProvidersMST-PSB41091</t>
  </si>
  <si>
    <t>All TF-CBT ProvidersTF-CBTJul-12</t>
  </si>
  <si>
    <t>All TF-CBT ProvidersTF-CBT41091</t>
  </si>
  <si>
    <t>All TIP ProvidersTIPJul-12</t>
  </si>
  <si>
    <t>All TIP ProvidersTIP41091</t>
  </si>
  <si>
    <t>AllAllJul-12</t>
  </si>
  <si>
    <t>AllAll41091</t>
  </si>
  <si>
    <t>Community ConnectionsAllJul-12</t>
  </si>
  <si>
    <t>Community ConnectionsAll41091</t>
  </si>
  <si>
    <t>Community ConnectionsFFTJul-12</t>
  </si>
  <si>
    <t>Community ConnectionsFFT41091</t>
  </si>
  <si>
    <t>Community ConnectionsTF-CBTJul-12</t>
  </si>
  <si>
    <t>Community ConnectionsTF-CBT41091</t>
  </si>
  <si>
    <t>Community ConnectionsTIPJul-12</t>
  </si>
  <si>
    <t>Community ConnectionsTIP41091</t>
  </si>
  <si>
    <t>Federal CityA-CRAJul-12</t>
  </si>
  <si>
    <t>Federal CityA-CRA41091</t>
  </si>
  <si>
    <t>Federal CityAllJul-12</t>
  </si>
  <si>
    <t>Federal CityAll41091</t>
  </si>
  <si>
    <t>First Home CareAllJul-12</t>
  </si>
  <si>
    <t>First Home CareAll41091</t>
  </si>
  <si>
    <t>First Home CareFFTJul-12</t>
  </si>
  <si>
    <t>First Home CareFFT41091</t>
  </si>
  <si>
    <t>First Home CareTF-CBTJul-12</t>
  </si>
  <si>
    <t>First Home CareTF-CBT41091</t>
  </si>
  <si>
    <t>First Home CareTIPJul-12</t>
  </si>
  <si>
    <t>First Home CareTIP41091</t>
  </si>
  <si>
    <t>FPSAllJul-12</t>
  </si>
  <si>
    <t>FPSAll41091</t>
  </si>
  <si>
    <t>FPSTIPJul-12</t>
  </si>
  <si>
    <t>FPSTIP41091</t>
  </si>
  <si>
    <t>HillcrestA-CRAJul-12</t>
  </si>
  <si>
    <t>HillcrestA-CRA41091</t>
  </si>
  <si>
    <t>HillcrestAllJul-12</t>
  </si>
  <si>
    <t>HillcrestAll41091</t>
  </si>
  <si>
    <t>HillcrestCPP-FVJul-12</t>
  </si>
  <si>
    <t>HillcrestCPP-FV41091</t>
  </si>
  <si>
    <t>HillcrestFFTJul-12</t>
  </si>
  <si>
    <t>HillcrestFFT41091</t>
  </si>
  <si>
    <t>HillcrestTF-CBTJul-12</t>
  </si>
  <si>
    <t>HillcrestTF-CBT41091</t>
  </si>
  <si>
    <t>LAYCA-CRAJul-12</t>
  </si>
  <si>
    <t>LAYCA-CRA41091</t>
  </si>
  <si>
    <t>LAYCAllJul-12</t>
  </si>
  <si>
    <t>LAYCAll41091</t>
  </si>
  <si>
    <t>LAYCCPPJul-12</t>
  </si>
  <si>
    <t>LAYCCPP41091</t>
  </si>
  <si>
    <t>LESAllJul-12</t>
  </si>
  <si>
    <t>LESAll41091</t>
  </si>
  <si>
    <t>LESTIPJul-12</t>
  </si>
  <si>
    <t>LESTIP41091</t>
  </si>
  <si>
    <t>MBI HSAllJul-12</t>
  </si>
  <si>
    <t>MBI HSAll41091</t>
  </si>
  <si>
    <t>MBI HSTIPJul-12</t>
  </si>
  <si>
    <t>MBI HSTIP41091</t>
  </si>
  <si>
    <t>MD Family ResourcesAllJul-12</t>
  </si>
  <si>
    <t>MD Family ResourcesAll41091</t>
  </si>
  <si>
    <t>MD Family ResourcesTF-CBTJul-12</t>
  </si>
  <si>
    <t>MD Family ResourcesTF-CBT41091</t>
  </si>
  <si>
    <t>PASSAllJul-12</t>
  </si>
  <si>
    <t>PASSAll41091</t>
  </si>
  <si>
    <t>PASSFFTJul-12</t>
  </si>
  <si>
    <t>PASSFFT41091</t>
  </si>
  <si>
    <t>PASSTIPJul-12</t>
  </si>
  <si>
    <t>PASSTIP41091</t>
  </si>
  <si>
    <t>RiversideA-CRAJul-12</t>
  </si>
  <si>
    <t>RiversideA-CRA41091</t>
  </si>
  <si>
    <t>RiversideAllJul-12</t>
  </si>
  <si>
    <t>RiversideAll41091</t>
  </si>
  <si>
    <t>TFCCAllJul-12</t>
  </si>
  <si>
    <t>TFCCAll41091</t>
  </si>
  <si>
    <t>TFCCTIPJul-12</t>
  </si>
  <si>
    <t>TFCCTIP41091</t>
  </si>
  <si>
    <t>UniversalAllJul-12</t>
  </si>
  <si>
    <t>UniversalAll41091</t>
  </si>
  <si>
    <t>UniversalCPP-FVJul-12</t>
  </si>
  <si>
    <t>UniversalCPP-FV41091</t>
  </si>
  <si>
    <t>UniversalTF-CBTJul-12</t>
  </si>
  <si>
    <t>UniversalTF-CBT41091</t>
  </si>
  <si>
    <t>UniversalTIPJul-12</t>
  </si>
  <si>
    <t>UniversalTIP41091</t>
  </si>
  <si>
    <t>Youth VillagesAllJul-12</t>
  </si>
  <si>
    <t>Youth VillagesAll41091</t>
  </si>
  <si>
    <t>Youth VillagesMSTJul-12</t>
  </si>
  <si>
    <t>Youth VillagesMST41091</t>
  </si>
  <si>
    <t>Youth VillagesMST-PSBJul-12</t>
  </si>
  <si>
    <t>Youth VillagesMST-PSB41091</t>
  </si>
  <si>
    <t>Adoptions TogetherAllAug-12</t>
  </si>
  <si>
    <t>Adoptions TogetherAll41122</t>
  </si>
  <si>
    <t>All A-CRA ProvidersA-CRAAug-12</t>
  </si>
  <si>
    <t>All A-CRA ProvidersA-CRA41122</t>
  </si>
  <si>
    <t>All FFT ProvidersFFTAug-12</t>
  </si>
  <si>
    <t>All FFT ProvidersFFT41122</t>
  </si>
  <si>
    <t>All MST ProvidersMSTAug-12</t>
  </si>
  <si>
    <t>All MST ProvidersMST41122</t>
  </si>
  <si>
    <t>All MST-PSB ProvidersMST-PSBAug-12</t>
  </si>
  <si>
    <t>All MST-PSB ProvidersMST-PSB41122</t>
  </si>
  <si>
    <t>All TF-CBT ProvidersTF-CBTAug-12</t>
  </si>
  <si>
    <t>All TF-CBT ProvidersTF-CBT41122</t>
  </si>
  <si>
    <t>All TIP ProvidersTIPAug-12</t>
  </si>
  <si>
    <t>All TIP ProvidersTIP41122</t>
  </si>
  <si>
    <t>AllAllAug-12</t>
  </si>
  <si>
    <t>AllAll41122</t>
  </si>
  <si>
    <t>Community ConnectionsAllAug-12</t>
  </si>
  <si>
    <t>Community ConnectionsAll41122</t>
  </si>
  <si>
    <t>Community ConnectionsFFTAug-12</t>
  </si>
  <si>
    <t>Community ConnectionsFFT41122</t>
  </si>
  <si>
    <t>Community ConnectionsTF-CBTAug-12</t>
  </si>
  <si>
    <t>Community ConnectionsTF-CBT41122</t>
  </si>
  <si>
    <t>Community ConnectionsTIPAug-12</t>
  </si>
  <si>
    <t>Community ConnectionsTIP41122</t>
  </si>
  <si>
    <t>Federal CityA-CRAAug-12</t>
  </si>
  <si>
    <t>Federal CityA-CRA41122</t>
  </si>
  <si>
    <t>Federal CityAllAug-12</t>
  </si>
  <si>
    <t>Federal CityAll41122</t>
  </si>
  <si>
    <t>First Home CareAllAug-12</t>
  </si>
  <si>
    <t>First Home CareAll41122</t>
  </si>
  <si>
    <t>First Home CareFFTAug-12</t>
  </si>
  <si>
    <t>First Home CareFFT41122</t>
  </si>
  <si>
    <t>First Home CareTF-CBTAug-12</t>
  </si>
  <si>
    <t>First Home CareTF-CBT41122</t>
  </si>
  <si>
    <t>First Home CareTIPAug-12</t>
  </si>
  <si>
    <t>First Home CareTIP41122</t>
  </si>
  <si>
    <t>FPSAllAug-12</t>
  </si>
  <si>
    <t>FPSAll41122</t>
  </si>
  <si>
    <t>FPSTIPAug-12</t>
  </si>
  <si>
    <t>FPSTIP41122</t>
  </si>
  <si>
    <t>HillcrestA-CRAAug-12</t>
  </si>
  <si>
    <t>HillcrestA-CRA41122</t>
  </si>
  <si>
    <t>HillcrestAllAug-12</t>
  </si>
  <si>
    <t>HillcrestAll41122</t>
  </si>
  <si>
    <t>HillcrestCPP-FVAug-12</t>
  </si>
  <si>
    <t>HillcrestCPP-FV41122</t>
  </si>
  <si>
    <t>HillcrestFFTAug-12</t>
  </si>
  <si>
    <t>HillcrestFFT41122</t>
  </si>
  <si>
    <t>HillcrestTF-CBTAug-12</t>
  </si>
  <si>
    <t>HillcrestTF-CBT41122</t>
  </si>
  <si>
    <t>LAYCA-CRAAug-12</t>
  </si>
  <si>
    <t>LAYCA-CRA41122</t>
  </si>
  <si>
    <t>LAYCAllAug-12</t>
  </si>
  <si>
    <t>LAYCAll41122</t>
  </si>
  <si>
    <t>LAYCCPPAug-12</t>
  </si>
  <si>
    <t>LAYCCPP41122</t>
  </si>
  <si>
    <t>LESAllAug-12</t>
  </si>
  <si>
    <t>LESAll41122</t>
  </si>
  <si>
    <t>LESTIPAug-12</t>
  </si>
  <si>
    <t>LESTIP41122</t>
  </si>
  <si>
    <t>MBI HSAllAug-12</t>
  </si>
  <si>
    <t>MBI HSAll41122</t>
  </si>
  <si>
    <t>MBI HSTIPAug-12</t>
  </si>
  <si>
    <t>MBI HSTIP41122</t>
  </si>
  <si>
    <t>MD Family ResourcesAllAug-12</t>
  </si>
  <si>
    <t>MD Family ResourcesAll41122</t>
  </si>
  <si>
    <t>MD Family ResourcesTF-CBTAug-12</t>
  </si>
  <si>
    <t>MD Family ResourcesTF-CBT41122</t>
  </si>
  <si>
    <t>PASSAllAug-12</t>
  </si>
  <si>
    <t>PASSAll41122</t>
  </si>
  <si>
    <t>PASSFFTAug-12</t>
  </si>
  <si>
    <t>PASSFFT41122</t>
  </si>
  <si>
    <t>PASSTIPAug-12</t>
  </si>
  <si>
    <t>PASSTIP41122</t>
  </si>
  <si>
    <t>RiversideA-CRAAug-12</t>
  </si>
  <si>
    <t>RiversideA-CRA41122</t>
  </si>
  <si>
    <t>RiversideAllAug-12</t>
  </si>
  <si>
    <t>RiversideAll41122</t>
  </si>
  <si>
    <t>TFCCAllAug-12</t>
  </si>
  <si>
    <t>TFCCAll41122</t>
  </si>
  <si>
    <t>TFCCTIPAug-12</t>
  </si>
  <si>
    <t>TFCCTIP41122</t>
  </si>
  <si>
    <t>UniversalAllAug-12</t>
  </si>
  <si>
    <t>UniversalAll41122</t>
  </si>
  <si>
    <t>UniversalCPP-FVAug-12</t>
  </si>
  <si>
    <t>UniversalCPP-FV41122</t>
  </si>
  <si>
    <t>UniversalTF-CBTAug-12</t>
  </si>
  <si>
    <t>UniversalTF-CBT41122</t>
  </si>
  <si>
    <t>UniversalTIPAug-12</t>
  </si>
  <si>
    <t>UniversalTIP41122</t>
  </si>
  <si>
    <t>Youth VillagesAllAug-12</t>
  </si>
  <si>
    <t>Youth VillagesAll41122</t>
  </si>
  <si>
    <t>Youth VillagesMSTAug-12</t>
  </si>
  <si>
    <t>Youth VillagesMST41122</t>
  </si>
  <si>
    <t>Youth VillagesMST-PSBAug-12</t>
  </si>
  <si>
    <t>Youth VillagesMST-PSB41122</t>
  </si>
  <si>
    <t>Adoptions TogetherAllSep-12</t>
  </si>
  <si>
    <t>Adoptions TogetherAll41153</t>
  </si>
  <si>
    <t>All A-CRA ProvidersA-CRASep-12</t>
  </si>
  <si>
    <t>All A-CRA ProvidersA-CRA41153</t>
  </si>
  <si>
    <t>All FFT ProvidersFFTSep-12</t>
  </si>
  <si>
    <t>All FFT ProvidersFFT41153</t>
  </si>
  <si>
    <t>All MST ProvidersMSTSep-12</t>
  </si>
  <si>
    <t>All MST ProvidersMST41153</t>
  </si>
  <si>
    <t>All MST-PSB ProvidersMST-PSBSep-12</t>
  </si>
  <si>
    <t>All MST-PSB ProvidersMST-PSB41153</t>
  </si>
  <si>
    <t>All TF-CBT ProvidersTF-CBTSep-12</t>
  </si>
  <si>
    <t>All TF-CBT ProvidersTF-CBT41153</t>
  </si>
  <si>
    <t>All TIP ProvidersTIPSep-12</t>
  </si>
  <si>
    <t>All TIP ProvidersTIP41153</t>
  </si>
  <si>
    <t>AllAllSep-12</t>
  </si>
  <si>
    <t>AllAll41153</t>
  </si>
  <si>
    <t>Community ConnectionsAllSep-12</t>
  </si>
  <si>
    <t>Community ConnectionsAll41153</t>
  </si>
  <si>
    <t>Community ConnectionsFFTSep-12</t>
  </si>
  <si>
    <t>Community ConnectionsFFT41153</t>
  </si>
  <si>
    <t>Community ConnectionsTF-CBTSep-12</t>
  </si>
  <si>
    <t>Community ConnectionsTF-CBT41153</t>
  </si>
  <si>
    <t>Community ConnectionsTIPSep-12</t>
  </si>
  <si>
    <t>Community ConnectionsTIP41153</t>
  </si>
  <si>
    <t>Federal CityA-CRASep-12</t>
  </si>
  <si>
    <t>Federal CityA-CRA41153</t>
  </si>
  <si>
    <t>Federal CityAllSep-12</t>
  </si>
  <si>
    <t>Federal CityAll41153</t>
  </si>
  <si>
    <t>First Home CareAllSep-12</t>
  </si>
  <si>
    <t>First Home CareAll41153</t>
  </si>
  <si>
    <t>First Home CareFFTSep-12</t>
  </si>
  <si>
    <t>First Home CareFFT41153</t>
  </si>
  <si>
    <t>First Home CareTF-CBTSep-12</t>
  </si>
  <si>
    <t>First Home CareTF-CBT41153</t>
  </si>
  <si>
    <t>First Home CareTIPSep-12</t>
  </si>
  <si>
    <t>First Home CareTIP41153</t>
  </si>
  <si>
    <t>FPSAllSep-12</t>
  </si>
  <si>
    <t>FPSAll41153</t>
  </si>
  <si>
    <t>FPSTIPSep-12</t>
  </si>
  <si>
    <t>FPSTIP41153</t>
  </si>
  <si>
    <t>HillcrestA-CRASep-12</t>
  </si>
  <si>
    <t>HillcrestA-CRA41153</t>
  </si>
  <si>
    <t>HillcrestAllSep-12</t>
  </si>
  <si>
    <t>HillcrestAll41153</t>
  </si>
  <si>
    <t>HillcrestCPP-FVSep-12</t>
  </si>
  <si>
    <t>HillcrestCPP-FV41153</t>
  </si>
  <si>
    <t>HillcrestFFTSep-12</t>
  </si>
  <si>
    <t>HillcrestFFT41153</t>
  </si>
  <si>
    <t>HillcrestTF-CBTSep-12</t>
  </si>
  <si>
    <t>HillcrestTF-CBT41153</t>
  </si>
  <si>
    <t>LAYCA-CRASep-12</t>
  </si>
  <si>
    <t>LAYCA-CRA41153</t>
  </si>
  <si>
    <t>LAYCAllSep-12</t>
  </si>
  <si>
    <t>LAYCAll41153</t>
  </si>
  <si>
    <t>LAYCCPPSep-12</t>
  </si>
  <si>
    <t>LAYCCPP41153</t>
  </si>
  <si>
    <t>LESAllSep-12</t>
  </si>
  <si>
    <t>LESAll41153</t>
  </si>
  <si>
    <t>LESTIPSep-12</t>
  </si>
  <si>
    <t>LESTIP41153</t>
  </si>
  <si>
    <t>MBI HSAllSep-12</t>
  </si>
  <si>
    <t>MBI HSAll41153</t>
  </si>
  <si>
    <t>MBI HSTIPSep-12</t>
  </si>
  <si>
    <t>MBI HSTIP41153</t>
  </si>
  <si>
    <t>MD Family ResourcesAllSep-12</t>
  </si>
  <si>
    <t>MD Family ResourcesAll41153</t>
  </si>
  <si>
    <t>MD Family ResourcesTF-CBTSep-12</t>
  </si>
  <si>
    <t>MD Family ResourcesTF-CBT41153</t>
  </si>
  <si>
    <t>PASSAllSep-12</t>
  </si>
  <si>
    <t>PASSAll41153</t>
  </si>
  <si>
    <t>PASSFFTSep-12</t>
  </si>
  <si>
    <t>PASSFFT41153</t>
  </si>
  <si>
    <t>PASSTIPSep-12</t>
  </si>
  <si>
    <t>PASSTIP41153</t>
  </si>
  <si>
    <t>RiversideA-CRASep-12</t>
  </si>
  <si>
    <t>RiversideA-CRA41153</t>
  </si>
  <si>
    <t>RiversideAllSep-12</t>
  </si>
  <si>
    <t>RiversideAll41153</t>
  </si>
  <si>
    <t>TFCCAllSep-12</t>
  </si>
  <si>
    <t>TFCCAll41153</t>
  </si>
  <si>
    <t>TFCCTIPSep-12</t>
  </si>
  <si>
    <t>TFCCTIP41153</t>
  </si>
  <si>
    <t>UniversalAllSep-12</t>
  </si>
  <si>
    <t>UniversalAll41153</t>
  </si>
  <si>
    <t>UniversalCPP-FVSep-12</t>
  </si>
  <si>
    <t>UniversalCPP-FV41153</t>
  </si>
  <si>
    <t>UniversalTF-CBTSep-12</t>
  </si>
  <si>
    <t>UniversalTF-CBT41153</t>
  </si>
  <si>
    <t>UniversalTIPSep-12</t>
  </si>
  <si>
    <t>UniversalTIP41153</t>
  </si>
  <si>
    <t>Youth VillagesAllSep-12</t>
  </si>
  <si>
    <t>Youth VillagesAll41153</t>
  </si>
  <si>
    <t>Youth VillagesMSTSep-12</t>
  </si>
  <si>
    <t>Youth VillagesMST41153</t>
  </si>
  <si>
    <t>Youth VillagesMST-PSBSep-12</t>
  </si>
  <si>
    <t>Youth VillagesMST-PSB41153</t>
  </si>
  <si>
    <t>Adoptions TogetherAllOct-12</t>
  </si>
  <si>
    <t>Adoptions TogetherAll41183</t>
  </si>
  <si>
    <t>All A-CRA ProvidersA-CRAOct-12</t>
  </si>
  <si>
    <t>All A-CRA ProvidersA-CRA41183</t>
  </si>
  <si>
    <t>All FFT ProvidersFFTOct-12</t>
  </si>
  <si>
    <t>All FFT ProvidersFFT41183</t>
  </si>
  <si>
    <t>All MST ProvidersMSTOct-12</t>
  </si>
  <si>
    <t>All MST ProvidersMST41183</t>
  </si>
  <si>
    <t>All MST-PSB ProvidersMST-PSBOct-12</t>
  </si>
  <si>
    <t>All MST-PSB ProvidersMST-PSB41183</t>
  </si>
  <si>
    <t>All TF-CBT ProvidersTF-CBTOct-12</t>
  </si>
  <si>
    <t>All TF-CBT ProvidersTF-CBT41183</t>
  </si>
  <si>
    <t>All TIP ProvidersTIPOct-12</t>
  </si>
  <si>
    <t>All TIP ProvidersTIP41183</t>
  </si>
  <si>
    <t>AllAllOct-12</t>
  </si>
  <si>
    <t>AllAll41183</t>
  </si>
  <si>
    <t>Community ConnectionsAllOct-12</t>
  </si>
  <si>
    <t>Community ConnectionsAll41183</t>
  </si>
  <si>
    <t>Community ConnectionsFFTOct-12</t>
  </si>
  <si>
    <t>Community ConnectionsFFT41183</t>
  </si>
  <si>
    <t>Community ConnectionsTF-CBTOct-12</t>
  </si>
  <si>
    <t>Community ConnectionsTF-CBT41183</t>
  </si>
  <si>
    <t>Community ConnectionsTIPOct-12</t>
  </si>
  <si>
    <t>Community ConnectionsTIP41183</t>
  </si>
  <si>
    <t>Federal CityA-CRAOct-12</t>
  </si>
  <si>
    <t>Federal CityA-CRA41183</t>
  </si>
  <si>
    <t>Federal CityAllOct-12</t>
  </si>
  <si>
    <t>Federal CityAll41183</t>
  </si>
  <si>
    <t>First Home CareAllOct-12</t>
  </si>
  <si>
    <t>First Home CareAll41183</t>
  </si>
  <si>
    <t>First Home CareFFTOct-12</t>
  </si>
  <si>
    <t>First Home CareFFT41183</t>
  </si>
  <si>
    <t>First Home CareTF-CBTOct-12</t>
  </si>
  <si>
    <t>First Home CareTF-CBT41183</t>
  </si>
  <si>
    <t>First Home CareTIPOct-12</t>
  </si>
  <si>
    <t>First Home CareTIP41183</t>
  </si>
  <si>
    <t>FPSAllOct-12</t>
  </si>
  <si>
    <t>FPSAll41183</t>
  </si>
  <si>
    <t>FPSTIPOct-12</t>
  </si>
  <si>
    <t>FPSTIP41183</t>
  </si>
  <si>
    <t>HillcrestA-CRAOct-12</t>
  </si>
  <si>
    <t>HillcrestA-CRA41183</t>
  </si>
  <si>
    <t>HillcrestAllOct-12</t>
  </si>
  <si>
    <t>HillcrestAll41183</t>
  </si>
  <si>
    <t>HillcrestCPP-FVOct-12</t>
  </si>
  <si>
    <t>HillcrestCPP-FV41183</t>
  </si>
  <si>
    <t>HillcrestFFTOct-12</t>
  </si>
  <si>
    <t>HillcrestFFT41183</t>
  </si>
  <si>
    <t>HillcrestTF-CBTOct-12</t>
  </si>
  <si>
    <t>HillcrestTF-CBT41183</t>
  </si>
  <si>
    <t>LAYCA-CRAOct-12</t>
  </si>
  <si>
    <t>LAYCA-CRA41183</t>
  </si>
  <si>
    <t>LAYCAllOct-12</t>
  </si>
  <si>
    <t>LAYCAll41183</t>
  </si>
  <si>
    <t>LAYCCPPOct-12</t>
  </si>
  <si>
    <t>LAYCCPP41183</t>
  </si>
  <si>
    <t>LESAllOct-12</t>
  </si>
  <si>
    <t>LESAll41183</t>
  </si>
  <si>
    <t>LESTIPOct-12</t>
  </si>
  <si>
    <t>LESTIP41183</t>
  </si>
  <si>
    <t>MBI HSAllOct-12</t>
  </si>
  <si>
    <t>MBI HSAll41183</t>
  </si>
  <si>
    <t>MBI HSTIPOct-12</t>
  </si>
  <si>
    <t>MBI HSTIP41183</t>
  </si>
  <si>
    <t>MD Family ResourcesAllOct-12</t>
  </si>
  <si>
    <t>MD Family ResourcesAll41183</t>
  </si>
  <si>
    <t>MD Family ResourcesTF-CBTOct-12</t>
  </si>
  <si>
    <t>MD Family ResourcesTF-CBT41183</t>
  </si>
  <si>
    <t>PASSAllOct-12</t>
  </si>
  <si>
    <t>PASSAll41183</t>
  </si>
  <si>
    <t>PASSFFTOct-12</t>
  </si>
  <si>
    <t>PASSFFT41183</t>
  </si>
  <si>
    <t>PASSTIPOct-12</t>
  </si>
  <si>
    <t>PASSTIP41183</t>
  </si>
  <si>
    <t>RiversideA-CRAOct-12</t>
  </si>
  <si>
    <t>RiversideA-CRA41183</t>
  </si>
  <si>
    <t>RiversideAllOct-12</t>
  </si>
  <si>
    <t>RiversideAll41183</t>
  </si>
  <si>
    <t>TFCCAllOct-12</t>
  </si>
  <si>
    <t>TFCCAll41183</t>
  </si>
  <si>
    <t>TFCCTIPOct-12</t>
  </si>
  <si>
    <t>TFCCTIP41183</t>
  </si>
  <si>
    <t>UniversalAllOct-12</t>
  </si>
  <si>
    <t>UniversalAll41183</t>
  </si>
  <si>
    <t>UniversalCPP-FVOct-12</t>
  </si>
  <si>
    <t>UniversalCPP-FV41183</t>
  </si>
  <si>
    <t>UniversalTF-CBTOct-12</t>
  </si>
  <si>
    <t>UniversalTF-CBT41183</t>
  </si>
  <si>
    <t>UniversalTIPOct-12</t>
  </si>
  <si>
    <t>UniversalTIP41183</t>
  </si>
  <si>
    <t>Youth VillagesAllOct-12</t>
  </si>
  <si>
    <t>Youth VillagesAll41183</t>
  </si>
  <si>
    <t>Youth VillagesMSTOct-12</t>
  </si>
  <si>
    <t>Youth VillagesMST41183</t>
  </si>
  <si>
    <t>Youth VillagesMST-PSBOct-12</t>
  </si>
  <si>
    <t>Youth VillagesMST-PSB41183</t>
  </si>
  <si>
    <t>Adoptions TogetherAllNov-12</t>
  </si>
  <si>
    <t>Adoptions TogetherAll41214</t>
  </si>
  <si>
    <t>All A-CRA ProvidersA-CRANov-12</t>
  </si>
  <si>
    <t>All A-CRA ProvidersA-CRA41214</t>
  </si>
  <si>
    <t>All FFT ProvidersFFTNov-12</t>
  </si>
  <si>
    <t>All FFT ProvidersFFT41214</t>
  </si>
  <si>
    <t>All MST ProvidersMSTNov-12</t>
  </si>
  <si>
    <t>All MST ProvidersMST41214</t>
  </si>
  <si>
    <t>All MST-PSB ProvidersMST-PSBNov-12</t>
  </si>
  <si>
    <t>All MST-PSB ProvidersMST-PSB41214</t>
  </si>
  <si>
    <t>All TF-CBT ProvidersTF-CBTNov-12</t>
  </si>
  <si>
    <t>All TF-CBT ProvidersTF-CBT41214</t>
  </si>
  <si>
    <t>All TIP ProvidersTIPNov-12</t>
  </si>
  <si>
    <t>All TIP ProvidersTIP41214</t>
  </si>
  <si>
    <t>AllAllNov-12</t>
  </si>
  <si>
    <t>AllAll41214</t>
  </si>
  <si>
    <t>Community ConnectionsAllNov-12</t>
  </si>
  <si>
    <t>Community ConnectionsAll41214</t>
  </si>
  <si>
    <t>Community ConnectionsFFTNov-12</t>
  </si>
  <si>
    <t>Community ConnectionsFFT41214</t>
  </si>
  <si>
    <t>Community ConnectionsTF-CBTNov-12</t>
  </si>
  <si>
    <t>Community ConnectionsTF-CBT41214</t>
  </si>
  <si>
    <t>Community ConnectionsTIPNov-12</t>
  </si>
  <si>
    <t>Community ConnectionsTIP41214</t>
  </si>
  <si>
    <t>Federal CityA-CRANov-12</t>
  </si>
  <si>
    <t>Federal CityA-CRA41214</t>
  </si>
  <si>
    <t>Federal CityAllNov-12</t>
  </si>
  <si>
    <t>Federal CityAll41214</t>
  </si>
  <si>
    <t>First Home CareAllNov-12</t>
  </si>
  <si>
    <t>First Home CareAll41214</t>
  </si>
  <si>
    <t>First Home CareFFTNov-12</t>
  </si>
  <si>
    <t>First Home CareFFT41214</t>
  </si>
  <si>
    <t>First Home CareTF-CBTNov-12</t>
  </si>
  <si>
    <t>First Home CareTF-CBT41214</t>
  </si>
  <si>
    <t>First Home CareTIPNov-12</t>
  </si>
  <si>
    <t>First Home CareTIP41214</t>
  </si>
  <si>
    <t>FPSAllNov-12</t>
  </si>
  <si>
    <t>FPSAll41214</t>
  </si>
  <si>
    <t>FPSTIPNov-12</t>
  </si>
  <si>
    <t>FPSTIP41214</t>
  </si>
  <si>
    <t>HillcrestA-CRANov-12</t>
  </si>
  <si>
    <t>HillcrestA-CRA41214</t>
  </si>
  <si>
    <t>HillcrestAllNov-12</t>
  </si>
  <si>
    <t>HillcrestAll41214</t>
  </si>
  <si>
    <t>HillcrestCPP-FVNov-12</t>
  </si>
  <si>
    <t>HillcrestCPP-FV41214</t>
  </si>
  <si>
    <t>HillcrestFFTNov-12</t>
  </si>
  <si>
    <t>HillcrestFFT41214</t>
  </si>
  <si>
    <t>HillcrestTF-CBTNov-12</t>
  </si>
  <si>
    <t>HillcrestTF-CBT41214</t>
  </si>
  <si>
    <t>LAYCA-CRANov-12</t>
  </si>
  <si>
    <t>LAYCA-CRA41214</t>
  </si>
  <si>
    <t>LAYCAllNov-12</t>
  </si>
  <si>
    <t>LAYCAll41214</t>
  </si>
  <si>
    <t>LAYCCPPNov-12</t>
  </si>
  <si>
    <t>LAYCCPP41214</t>
  </si>
  <si>
    <t>LESAllNov-12</t>
  </si>
  <si>
    <t>LESAll41214</t>
  </si>
  <si>
    <t>LESTIPNov-12</t>
  </si>
  <si>
    <t>LESTIP41214</t>
  </si>
  <si>
    <t>MBI HSAllNov-12</t>
  </si>
  <si>
    <t>MBI HSAll41214</t>
  </si>
  <si>
    <t>MBI HSTIPNov-12</t>
  </si>
  <si>
    <t>MBI HSTIP41214</t>
  </si>
  <si>
    <t>MD Family ResourcesAllNov-12</t>
  </si>
  <si>
    <t>MD Family ResourcesAll41214</t>
  </si>
  <si>
    <t>MD Family ResourcesTF-CBTNov-12</t>
  </si>
  <si>
    <t>MD Family ResourcesTF-CBT41214</t>
  </si>
  <si>
    <t>PASSAllNov-12</t>
  </si>
  <si>
    <t>PASSAll41214</t>
  </si>
  <si>
    <t>PASSFFTNov-12</t>
  </si>
  <si>
    <t>PASSFFT41214</t>
  </si>
  <si>
    <t>PASSTIPNov-12</t>
  </si>
  <si>
    <t>PASSTIP41214</t>
  </si>
  <si>
    <t>RiversideA-CRANov-12</t>
  </si>
  <si>
    <t>RiversideA-CRA41214</t>
  </si>
  <si>
    <t>RiversideAllNov-12</t>
  </si>
  <si>
    <t>RiversideAll41214</t>
  </si>
  <si>
    <t>TFCCAllNov-12</t>
  </si>
  <si>
    <t>TFCCAll41214</t>
  </si>
  <si>
    <t>TFCCTIPNov-12</t>
  </si>
  <si>
    <t>TFCCTIP41214</t>
  </si>
  <si>
    <t>UniversalAllNov-12</t>
  </si>
  <si>
    <t>UniversalAll41214</t>
  </si>
  <si>
    <t>UniversalCPP-FVNov-12</t>
  </si>
  <si>
    <t>UniversalCPP-FV41214</t>
  </si>
  <si>
    <t>UniversalTF-CBTNov-12</t>
  </si>
  <si>
    <t>UniversalTF-CBT41214</t>
  </si>
  <si>
    <t>UniversalTIPNov-12</t>
  </si>
  <si>
    <t>UniversalTIP41214</t>
  </si>
  <si>
    <t>Youth VillagesAllNov-12</t>
  </si>
  <si>
    <t>Youth VillagesAll41214</t>
  </si>
  <si>
    <t>Youth VillagesMSTNov-12</t>
  </si>
  <si>
    <t>Youth VillagesMST41214</t>
  </si>
  <si>
    <t>Youth VillagesMST-PSBNov-12</t>
  </si>
  <si>
    <t>Youth VillagesMST-PSB41214</t>
  </si>
  <si>
    <t>Adoptions TogetherAllDec-12</t>
  </si>
  <si>
    <t>Adoptions TogetherAll41244</t>
  </si>
  <si>
    <t>All A-CRA ProvidersA-CRADec-12</t>
  </si>
  <si>
    <t>All A-CRA ProvidersA-CRA41244</t>
  </si>
  <si>
    <t>All FFT ProvidersFFTDec-12</t>
  </si>
  <si>
    <t>All FFT ProvidersFFT41244</t>
  </si>
  <si>
    <t>All MST ProvidersMSTDec-12</t>
  </si>
  <si>
    <t>All MST ProvidersMST41244</t>
  </si>
  <si>
    <t>All MST-PSB ProvidersMST-PSBDec-12</t>
  </si>
  <si>
    <t>All MST-PSB ProvidersMST-PSB41244</t>
  </si>
  <si>
    <t>All TF-CBT ProvidersTF-CBTDec-12</t>
  </si>
  <si>
    <t>All TF-CBT ProvidersTF-CBT41244</t>
  </si>
  <si>
    <t>All TIP ProvidersTIPDec-12</t>
  </si>
  <si>
    <t>All TIP ProvidersTIP41244</t>
  </si>
  <si>
    <t>AllAllDec-12</t>
  </si>
  <si>
    <t>AllAll41244</t>
  </si>
  <si>
    <t>Community ConnectionsAllDec-12</t>
  </si>
  <si>
    <t>Community ConnectionsAll41244</t>
  </si>
  <si>
    <t>Community ConnectionsFFTDec-12</t>
  </si>
  <si>
    <t>Community ConnectionsFFT41244</t>
  </si>
  <si>
    <t>Community ConnectionsTF-CBTDec-12</t>
  </si>
  <si>
    <t>Community ConnectionsTF-CBT41244</t>
  </si>
  <si>
    <t>Community ConnectionsTIPDec-12</t>
  </si>
  <si>
    <t>Community ConnectionsTIP41244</t>
  </si>
  <si>
    <t>Federal CityA-CRADec-12</t>
  </si>
  <si>
    <t>Federal CityA-CRA41244</t>
  </si>
  <si>
    <t>Federal CityAllDec-12</t>
  </si>
  <si>
    <t>Federal CityAll41244</t>
  </si>
  <si>
    <t>First Home CareAllDec-12</t>
  </si>
  <si>
    <t>First Home CareAll41244</t>
  </si>
  <si>
    <t>First Home CareFFTDec-12</t>
  </si>
  <si>
    <t>First Home CareFFT41244</t>
  </si>
  <si>
    <t>First Home CareTF-CBTDec-12</t>
  </si>
  <si>
    <t>First Home CareTF-CBT41244</t>
  </si>
  <si>
    <t>First Home CareTIPDec-12</t>
  </si>
  <si>
    <t>First Home CareTIP41244</t>
  </si>
  <si>
    <t>FPSAllDec-12</t>
  </si>
  <si>
    <t>FPSAll41244</t>
  </si>
  <si>
    <t>FPSTIPDec-12</t>
  </si>
  <si>
    <t>FPSTIP41244</t>
  </si>
  <si>
    <t>HillcrestA-CRADec-12</t>
  </si>
  <si>
    <t>HillcrestA-CRA41244</t>
  </si>
  <si>
    <t>HillcrestAllDec-12</t>
  </si>
  <si>
    <t>HillcrestAll41244</t>
  </si>
  <si>
    <t>HillcrestCPP-FVDec-12</t>
  </si>
  <si>
    <t>HillcrestCPP-FV41244</t>
  </si>
  <si>
    <t>HillcrestFFTDec-12</t>
  </si>
  <si>
    <t>HillcrestFFT41244</t>
  </si>
  <si>
    <t>HillcrestTF-CBTDec-12</t>
  </si>
  <si>
    <t>HillcrestTF-CBT41244</t>
  </si>
  <si>
    <t>LAYCA-CRADec-12</t>
  </si>
  <si>
    <t>LAYCA-CRA41244</t>
  </si>
  <si>
    <t>LAYCAllDec-12</t>
  </si>
  <si>
    <t>LAYCAll41244</t>
  </si>
  <si>
    <t>LAYCCPPDec-12</t>
  </si>
  <si>
    <t>LAYCCPP41244</t>
  </si>
  <si>
    <t>LESAllDec-12</t>
  </si>
  <si>
    <t>LESAll41244</t>
  </si>
  <si>
    <t>LESTIPDec-12</t>
  </si>
  <si>
    <t>LESTIP41244</t>
  </si>
  <si>
    <t>MBI HSAllDec-12</t>
  </si>
  <si>
    <t>MBI HSAll41244</t>
  </si>
  <si>
    <t>MBI HSTIPDec-12</t>
  </si>
  <si>
    <t>MBI HSTIP41244</t>
  </si>
  <si>
    <t>MD Family ResourcesAllDec-12</t>
  </si>
  <si>
    <t>MD Family ResourcesAll41244</t>
  </si>
  <si>
    <t>MD Family ResourcesTF-CBTDec-12</t>
  </si>
  <si>
    <t>MD Family ResourcesTF-CBT41244</t>
  </si>
  <si>
    <t>PASSAllDec-12</t>
  </si>
  <si>
    <t>PASSAll41244</t>
  </si>
  <si>
    <t>PASSFFTDec-12</t>
  </si>
  <si>
    <t>PASSFFT41244</t>
  </si>
  <si>
    <t>PASSTIPDec-12</t>
  </si>
  <si>
    <t>PASSTIP41244</t>
  </si>
  <si>
    <t>RiversideA-CRADec-12</t>
  </si>
  <si>
    <t>RiversideA-CRA41244</t>
  </si>
  <si>
    <t>RiversideAllDec-12</t>
  </si>
  <si>
    <t>RiversideAll41244</t>
  </si>
  <si>
    <t>TFCCAllDec-12</t>
  </si>
  <si>
    <t>TFCCAll41244</t>
  </si>
  <si>
    <t>TFCCTIPDec-12</t>
  </si>
  <si>
    <t>TFCCTIP41244</t>
  </si>
  <si>
    <t>UniversalAllDec-12</t>
  </si>
  <si>
    <t>UniversalAll41244</t>
  </si>
  <si>
    <t>UniversalCPP-FVDec-12</t>
  </si>
  <si>
    <t>UniversalCPP-FV41244</t>
  </si>
  <si>
    <t>UniversalTF-CBTDec-12</t>
  </si>
  <si>
    <t>UniversalTF-CBT41244</t>
  </si>
  <si>
    <t>UniversalTIPDec-12</t>
  </si>
  <si>
    <t>UniversalTIP41244</t>
  </si>
  <si>
    <t>Youth VillagesAllDec-12</t>
  </si>
  <si>
    <t>Youth VillagesAll41244</t>
  </si>
  <si>
    <t>Youth VillagesMSTDec-12</t>
  </si>
  <si>
    <t>Youth VillagesMST41244</t>
  </si>
  <si>
    <t>Youth VillagesMST-PSBDec-12</t>
  </si>
  <si>
    <t>Youth VillagesMST-PSB41244</t>
  </si>
  <si>
    <t>Adoptions TogetherAllJan-13</t>
  </si>
  <si>
    <t>Adoptions TogetherAll41275</t>
  </si>
  <si>
    <t>All A-CRA ProvidersA-CRAJan-13</t>
  </si>
  <si>
    <t>All A-CRA ProvidersA-CRA41275</t>
  </si>
  <si>
    <t>All FFT ProvidersFFTJan-13</t>
  </si>
  <si>
    <t>All FFT ProvidersFFT41275</t>
  </si>
  <si>
    <t>All MST ProvidersMSTJan-13</t>
  </si>
  <si>
    <t>All MST ProvidersMST41275</t>
  </si>
  <si>
    <t>All MST-PSB ProvidersMST-PSBJan-13</t>
  </si>
  <si>
    <t>All MST-PSB ProvidersMST-PSB41275</t>
  </si>
  <si>
    <t>All TF-CBT ProvidersTF-CBTJan-13</t>
  </si>
  <si>
    <t>All TF-CBT ProvidersTF-CBT41275</t>
  </si>
  <si>
    <t>All TIP ProvidersTIPJan-13</t>
  </si>
  <si>
    <t>All TIP ProvidersTIP41275</t>
  </si>
  <si>
    <t>AllAllJan-13</t>
  </si>
  <si>
    <t>AllAll41275</t>
  </si>
  <si>
    <t>Community ConnectionsAllJan-13</t>
  </si>
  <si>
    <t>Community ConnectionsAll41275</t>
  </si>
  <si>
    <t>Community ConnectionsFFTJan-13</t>
  </si>
  <si>
    <t>Community ConnectionsFFT41275</t>
  </si>
  <si>
    <t>Community ConnectionsTF-CBTJan-13</t>
  </si>
  <si>
    <t>Community ConnectionsTF-CBT41275</t>
  </si>
  <si>
    <t>Community ConnectionsTIPJan-13</t>
  </si>
  <si>
    <t>Community ConnectionsTIP41275</t>
  </si>
  <si>
    <t>Federal CityA-CRAJan-13</t>
  </si>
  <si>
    <t>Federal CityA-CRA41275</t>
  </si>
  <si>
    <t>Federal CityAllJan-13</t>
  </si>
  <si>
    <t>Federal CityAll41275</t>
  </si>
  <si>
    <t>First Home CareAllJan-13</t>
  </si>
  <si>
    <t>First Home CareAll41275</t>
  </si>
  <si>
    <t>First Home CareFFTJan-13</t>
  </si>
  <si>
    <t>First Home CareFFT41275</t>
  </si>
  <si>
    <t>First Home CareTF-CBTJan-13</t>
  </si>
  <si>
    <t>First Home CareTF-CBT41275</t>
  </si>
  <si>
    <t>First Home CareTIPJan-13</t>
  </si>
  <si>
    <t>First Home CareTIP41275</t>
  </si>
  <si>
    <t>FPSAllJan-13</t>
  </si>
  <si>
    <t>FPSAll41275</t>
  </si>
  <si>
    <t>FPSTIPJan-13</t>
  </si>
  <si>
    <t>FPSTIP41275</t>
  </si>
  <si>
    <t>HillcrestA-CRAJan-13</t>
  </si>
  <si>
    <t>HillcrestA-CRA41275</t>
  </si>
  <si>
    <t>HillcrestAllJan-13</t>
  </si>
  <si>
    <t>HillcrestAll41275</t>
  </si>
  <si>
    <t>HillcrestCPP-FVJan-13</t>
  </si>
  <si>
    <t>HillcrestCPP-FV41275</t>
  </si>
  <si>
    <t>HillcrestFFTJan-13</t>
  </si>
  <si>
    <t>HillcrestFFT41275</t>
  </si>
  <si>
    <t>HillcrestTF-CBTJan-13</t>
  </si>
  <si>
    <t>HillcrestTF-CBT41275</t>
  </si>
  <si>
    <t>LAYCA-CRAJan-13</t>
  </si>
  <si>
    <t>LAYCA-CRA41275</t>
  </si>
  <si>
    <t>LAYCAllJan-13</t>
  </si>
  <si>
    <t>LAYCAll41275</t>
  </si>
  <si>
    <t>LAYCCPPJan-13</t>
  </si>
  <si>
    <t>LAYCCPP41275</t>
  </si>
  <si>
    <t>LESAllJan-13</t>
  </si>
  <si>
    <t>LESAll41275</t>
  </si>
  <si>
    <t>LESTIPJan-13</t>
  </si>
  <si>
    <t>LESTIP41275</t>
  </si>
  <si>
    <t>MBI HSAllJan-13</t>
  </si>
  <si>
    <t>MBI HSAll41275</t>
  </si>
  <si>
    <t>MBI HSTIPJan-13</t>
  </si>
  <si>
    <t>MBI HSTIP41275</t>
  </si>
  <si>
    <t>MD Family ResourcesAllJan-13</t>
  </si>
  <si>
    <t>MD Family ResourcesAll41275</t>
  </si>
  <si>
    <t>MD Family ResourcesTF-CBTJan-13</t>
  </si>
  <si>
    <t>MD Family ResourcesTF-CBT41275</t>
  </si>
  <si>
    <t>PASSAllJan-13</t>
  </si>
  <si>
    <t>PASSAll41275</t>
  </si>
  <si>
    <t>PASSFFTJan-13</t>
  </si>
  <si>
    <t>PASSFFT41275</t>
  </si>
  <si>
    <t>PASSTIPJan-13</t>
  </si>
  <si>
    <t>PASSTIP41275</t>
  </si>
  <si>
    <t>RiversideA-CRAJan-13</t>
  </si>
  <si>
    <t>RiversideA-CRA41275</t>
  </si>
  <si>
    <t>RiversideAllJan-13</t>
  </si>
  <si>
    <t>RiversideAll41275</t>
  </si>
  <si>
    <t>TFCCAllJan-13</t>
  </si>
  <si>
    <t>TFCCAll41275</t>
  </si>
  <si>
    <t>TFCCTIPJan-13</t>
  </si>
  <si>
    <t>TFCCTIP41275</t>
  </si>
  <si>
    <t>UniversalAllJan-13</t>
  </si>
  <si>
    <t>UniversalAll41275</t>
  </si>
  <si>
    <t>UniversalCPP-FVJan-13</t>
  </si>
  <si>
    <t>UniversalCPP-FV41275</t>
  </si>
  <si>
    <t>UniversalTF-CBTJan-13</t>
  </si>
  <si>
    <t>UniversalTF-CBT41275</t>
  </si>
  <si>
    <t>UniversalTIPJan-13</t>
  </si>
  <si>
    <t>UniversalTIP41275</t>
  </si>
  <si>
    <t>Youth VillagesAllJan-13</t>
  </si>
  <si>
    <t>Youth VillagesAll41275</t>
  </si>
  <si>
    <t>Youth VillagesMSTJan-13</t>
  </si>
  <si>
    <t>Youth VillagesMST41275</t>
  </si>
  <si>
    <t>Youth VillagesMST-PSBJan-13</t>
  </si>
  <si>
    <t>Youth VillagesMST-PSB41275</t>
  </si>
  <si>
    <t>Adoptions TogetherAllFeb-13</t>
  </si>
  <si>
    <t>Adoptions TogetherAll41306</t>
  </si>
  <si>
    <t>All A-CRA ProvidersA-CRAFeb-13</t>
  </si>
  <si>
    <t>All A-CRA ProvidersA-CRA41306</t>
  </si>
  <si>
    <t>All FFT ProvidersFFTFeb-13</t>
  </si>
  <si>
    <t>All FFT ProvidersFFT41306</t>
  </si>
  <si>
    <t>All MST ProvidersMSTFeb-13</t>
  </si>
  <si>
    <t>All MST ProvidersMST41306</t>
  </si>
  <si>
    <t>All MST-PSB ProvidersMST-PSBFeb-13</t>
  </si>
  <si>
    <t>All MST-PSB ProvidersMST-PSB41306</t>
  </si>
  <si>
    <t>All TF-CBT ProvidersTF-CBTFeb-13</t>
  </si>
  <si>
    <t>All TF-CBT ProvidersTF-CBT41306</t>
  </si>
  <si>
    <t>All TIP ProvidersTIPFeb-13</t>
  </si>
  <si>
    <t>All TIP ProvidersTIP41306</t>
  </si>
  <si>
    <t>AllAllFeb-13</t>
  </si>
  <si>
    <t>AllAll41306</t>
  </si>
  <si>
    <t>Community ConnectionsAllFeb-13</t>
  </si>
  <si>
    <t>Community ConnectionsAll41306</t>
  </si>
  <si>
    <t>Community ConnectionsFFTFeb-13</t>
  </si>
  <si>
    <t>Community ConnectionsFFT41306</t>
  </si>
  <si>
    <t>Community ConnectionsTF-CBTFeb-13</t>
  </si>
  <si>
    <t>Community ConnectionsTF-CBT41306</t>
  </si>
  <si>
    <t>Community ConnectionsTIPFeb-13</t>
  </si>
  <si>
    <t>Community ConnectionsTIP41306</t>
  </si>
  <si>
    <t>Federal CityA-CRAFeb-13</t>
  </si>
  <si>
    <t>Federal CityA-CRA41306</t>
  </si>
  <si>
    <t>Federal CityAllFeb-13</t>
  </si>
  <si>
    <t>Federal CityAll41306</t>
  </si>
  <si>
    <t>First Home CareAllFeb-13</t>
  </si>
  <si>
    <t>First Home CareAll41306</t>
  </si>
  <si>
    <t>First Home CareFFTFeb-13</t>
  </si>
  <si>
    <t>First Home CareFFT41306</t>
  </si>
  <si>
    <t>First Home CareTF-CBTFeb-13</t>
  </si>
  <si>
    <t>First Home CareTF-CBT41306</t>
  </si>
  <si>
    <t>First Home CareTIPFeb-13</t>
  </si>
  <si>
    <t>First Home CareTIP41306</t>
  </si>
  <si>
    <t>FPSAllFeb-13</t>
  </si>
  <si>
    <t>FPSAll41306</t>
  </si>
  <si>
    <t>FPSTIPFeb-13</t>
  </si>
  <si>
    <t>FPSTIP41306</t>
  </si>
  <si>
    <t>HillcrestA-CRAFeb-13</t>
  </si>
  <si>
    <t>HillcrestA-CRA41306</t>
  </si>
  <si>
    <t>HillcrestAllFeb-13</t>
  </si>
  <si>
    <t>HillcrestAll41306</t>
  </si>
  <si>
    <t>HillcrestCPP-FVFeb-13</t>
  </si>
  <si>
    <t>HillcrestCPP-FV41306</t>
  </si>
  <si>
    <t>HillcrestFFTFeb-13</t>
  </si>
  <si>
    <t>HillcrestFFT41306</t>
  </si>
  <si>
    <t>HillcrestTF-CBTFeb-13</t>
  </si>
  <si>
    <t>HillcrestTF-CBT41306</t>
  </si>
  <si>
    <t>LAYCA-CRAFeb-13</t>
  </si>
  <si>
    <t>LAYCA-CRA41306</t>
  </si>
  <si>
    <t>LAYCAllFeb-13</t>
  </si>
  <si>
    <t>LAYCAll41306</t>
  </si>
  <si>
    <t>LAYCCPPFeb-13</t>
  </si>
  <si>
    <t>LAYCCPP41306</t>
  </si>
  <si>
    <t>LESAllFeb-13</t>
  </si>
  <si>
    <t>LESAll41306</t>
  </si>
  <si>
    <t>LESTIPFeb-13</t>
  </si>
  <si>
    <t>LESTIP41306</t>
  </si>
  <si>
    <t>MBI HSAllFeb-13</t>
  </si>
  <si>
    <t>MBI HSAll41306</t>
  </si>
  <si>
    <t>MBI HSTIPFeb-13</t>
  </si>
  <si>
    <t>MBI HSTIP41306</t>
  </si>
  <si>
    <t>MD Family ResourcesAllFeb-13</t>
  </si>
  <si>
    <t>MD Family ResourcesAll41306</t>
  </si>
  <si>
    <t>MD Family ResourcesTF-CBTFeb-13</t>
  </si>
  <si>
    <t>MD Family ResourcesTF-CBT41306</t>
  </si>
  <si>
    <t>PASSAllFeb-13</t>
  </si>
  <si>
    <t>PASSAll41306</t>
  </si>
  <si>
    <t>PASSFFTFeb-13</t>
  </si>
  <si>
    <t>PASSFFT41306</t>
  </si>
  <si>
    <t>PASSTIPFeb-13</t>
  </si>
  <si>
    <t>PASSTIP41306</t>
  </si>
  <si>
    <t>RiversideA-CRAFeb-13</t>
  </si>
  <si>
    <t>RiversideA-CRA41306</t>
  </si>
  <si>
    <t>RiversideAllFeb-13</t>
  </si>
  <si>
    <t>RiversideAll41306</t>
  </si>
  <si>
    <t>TFCCAllFeb-13</t>
  </si>
  <si>
    <t>TFCCAll41306</t>
  </si>
  <si>
    <t>TFCCTIPFeb-13</t>
  </si>
  <si>
    <t>TFCCTIP41306</t>
  </si>
  <si>
    <t>UniversalAllFeb-13</t>
  </si>
  <si>
    <t>UniversalAll41306</t>
  </si>
  <si>
    <t>UniversalCPP-FVFeb-13</t>
  </si>
  <si>
    <t>UniversalCPP-FV41306</t>
  </si>
  <si>
    <t>UniversalTF-CBTFeb-13</t>
  </si>
  <si>
    <t>UniversalTF-CBT41306</t>
  </si>
  <si>
    <t>UniversalTIPFeb-13</t>
  </si>
  <si>
    <t>UniversalTIP41306</t>
  </si>
  <si>
    <t>Youth VillagesAllFeb-13</t>
  </si>
  <si>
    <t>Youth VillagesAll41306</t>
  </si>
  <si>
    <t>Youth VillagesMSTFeb-13</t>
  </si>
  <si>
    <t>Youth VillagesMST41306</t>
  </si>
  <si>
    <t>Youth VillagesMST-PSBFeb-13</t>
  </si>
  <si>
    <t>Youth VillagesMST-PSB41306</t>
  </si>
  <si>
    <t>Adoptions TogetherAllMar-13</t>
  </si>
  <si>
    <t>Adoptions TogetherAll41334</t>
  </si>
  <si>
    <t>All A-CRA ProvidersA-CRAMar-13</t>
  </si>
  <si>
    <t>All A-CRA ProvidersA-CRA41334</t>
  </si>
  <si>
    <t>All FFT ProvidersFFTMar-13</t>
  </si>
  <si>
    <t>All FFT ProvidersFFT41334</t>
  </si>
  <si>
    <t>All MST ProvidersMSTMar-13</t>
  </si>
  <si>
    <t>All MST ProvidersMST41334</t>
  </si>
  <si>
    <t>All MST-PSB ProvidersMST-PSBMar-13</t>
  </si>
  <si>
    <t>All MST-PSB ProvidersMST-PSB41334</t>
  </si>
  <si>
    <t>All TF-CBT ProvidersTF-CBTMar-13</t>
  </si>
  <si>
    <t>All TF-CBT ProvidersTF-CBT41334</t>
  </si>
  <si>
    <t>All TIP ProvidersTIPMar-13</t>
  </si>
  <si>
    <t>All TIP ProvidersTIP41334</t>
  </si>
  <si>
    <t>AllAllMar-13</t>
  </si>
  <si>
    <t>AllAll41334</t>
  </si>
  <si>
    <t>Community ConnectionsAllMar-13</t>
  </si>
  <si>
    <t>Community ConnectionsAll41334</t>
  </si>
  <si>
    <t>Community ConnectionsFFTMar-13</t>
  </si>
  <si>
    <t>Community ConnectionsFFT41334</t>
  </si>
  <si>
    <t>Community ConnectionsTF-CBTMar-13</t>
  </si>
  <si>
    <t>Community ConnectionsTF-CBT41334</t>
  </si>
  <si>
    <t>Community ConnectionsTIPMar-13</t>
  </si>
  <si>
    <t>Community ConnectionsTIP41334</t>
  </si>
  <si>
    <t>Federal CityA-CRAMar-13</t>
  </si>
  <si>
    <t>Federal CityA-CRA41334</t>
  </si>
  <si>
    <t>Federal CityAllMar-13</t>
  </si>
  <si>
    <t>Federal CityAll41334</t>
  </si>
  <si>
    <t>First Home CareAllMar-13</t>
  </si>
  <si>
    <t>First Home CareAll41334</t>
  </si>
  <si>
    <t>First Home CareFFTMar-13</t>
  </si>
  <si>
    <t>First Home CareFFT41334</t>
  </si>
  <si>
    <t>First Home CareTF-CBTMar-13</t>
  </si>
  <si>
    <t>First Home CareTF-CBT41334</t>
  </si>
  <si>
    <t>First Home CareTIPMar-13</t>
  </si>
  <si>
    <t>First Home CareTIP41334</t>
  </si>
  <si>
    <t>FPSAllMar-13</t>
  </si>
  <si>
    <t>FPSAll41334</t>
  </si>
  <si>
    <t>FPSTIPMar-13</t>
  </si>
  <si>
    <t>FPSTIP41334</t>
  </si>
  <si>
    <t>HillcrestA-CRAMar-13</t>
  </si>
  <si>
    <t>HillcrestA-CRA41334</t>
  </si>
  <si>
    <t>HillcrestAllMar-13</t>
  </si>
  <si>
    <t>HillcrestAll41334</t>
  </si>
  <si>
    <t>HillcrestCPP-FVMar-13</t>
  </si>
  <si>
    <t>HillcrestCPP-FV41334</t>
  </si>
  <si>
    <t>HillcrestFFTMar-13</t>
  </si>
  <si>
    <t>HillcrestFFT41334</t>
  </si>
  <si>
    <t>HillcrestTF-CBTMar-13</t>
  </si>
  <si>
    <t>HillcrestTF-CBT41334</t>
  </si>
  <si>
    <t>LAYCA-CRAMar-13</t>
  </si>
  <si>
    <t>LAYCA-CRA41334</t>
  </si>
  <si>
    <t>LAYCAllMar-13</t>
  </si>
  <si>
    <t>LAYCAll41334</t>
  </si>
  <si>
    <t>LAYCCPPMar-13</t>
  </si>
  <si>
    <t>LAYCCPP41334</t>
  </si>
  <si>
    <t>LESAllMar-13</t>
  </si>
  <si>
    <t>LESAll41334</t>
  </si>
  <si>
    <t>LESTIPMar-13</t>
  </si>
  <si>
    <t>LESTIP41334</t>
  </si>
  <si>
    <t>MBI HSAllMar-13</t>
  </si>
  <si>
    <t>MBI HSAll41334</t>
  </si>
  <si>
    <t>MBI HSTIPMar-13</t>
  </si>
  <si>
    <t>MBI HSTIP41334</t>
  </si>
  <si>
    <t>MD Family ResourcesAllMar-13</t>
  </si>
  <si>
    <t>MD Family ResourcesAll41334</t>
  </si>
  <si>
    <t>MD Family ResourcesTF-CBTMar-13</t>
  </si>
  <si>
    <t>MD Family ResourcesTF-CBT41334</t>
  </si>
  <si>
    <t>PASSAllMar-13</t>
  </si>
  <si>
    <t>PASSAll41334</t>
  </si>
  <si>
    <t>PASSFFTMar-13</t>
  </si>
  <si>
    <t>PASSFFT41334</t>
  </si>
  <si>
    <t>PASSTIPMar-13</t>
  </si>
  <si>
    <t>PASSTIP41334</t>
  </si>
  <si>
    <t>RiversideA-CRAMar-13</t>
  </si>
  <si>
    <t>RiversideA-CRA41334</t>
  </si>
  <si>
    <t>RiversideAllMar-13</t>
  </si>
  <si>
    <t>RiversideAll41334</t>
  </si>
  <si>
    <t>TFCCAllMar-13</t>
  </si>
  <si>
    <t>TFCCAll41334</t>
  </si>
  <si>
    <t>TFCCTIPMar-13</t>
  </si>
  <si>
    <t>TFCCTIP41334</t>
  </si>
  <si>
    <t>UniversalAllMar-13</t>
  </si>
  <si>
    <t>UniversalAll41334</t>
  </si>
  <si>
    <t>UniversalCPP-FVMar-13</t>
  </si>
  <si>
    <t>UniversalCPP-FV41334</t>
  </si>
  <si>
    <t>UniversalTF-CBTMar-13</t>
  </si>
  <si>
    <t>UniversalTF-CBT41334</t>
  </si>
  <si>
    <t>UniversalTIPMar-13</t>
  </si>
  <si>
    <t>UniversalTIP41334</t>
  </si>
  <si>
    <t>Youth VillagesAllMar-13</t>
  </si>
  <si>
    <t>Youth VillagesAll41334</t>
  </si>
  <si>
    <t>Youth VillagesMSTMar-13</t>
  </si>
  <si>
    <t>Youth VillagesMST41334</t>
  </si>
  <si>
    <t>Youth VillagesMST-PSBMar-13</t>
  </si>
  <si>
    <t>Youth VillagesMST-PSB41334</t>
  </si>
  <si>
    <t>Adoptions TogetherAllApr-13</t>
  </si>
  <si>
    <t>Adoptions TogetherAll41365</t>
  </si>
  <si>
    <t>All A-CRA ProvidersA-CRAApr-13</t>
  </si>
  <si>
    <t>All A-CRA ProvidersA-CRA41365</t>
  </si>
  <si>
    <t>All FFT ProvidersFFTApr-13</t>
  </si>
  <si>
    <t>All FFT ProvidersFFT41365</t>
  </si>
  <si>
    <t>All MST ProvidersMSTApr-13</t>
  </si>
  <si>
    <t>All MST ProvidersMST41365</t>
  </si>
  <si>
    <t>All MST-PSB ProvidersMST-PSBApr-13</t>
  </si>
  <si>
    <t>All MST-PSB ProvidersMST-PSB41365</t>
  </si>
  <si>
    <t>All TF-CBT ProvidersTF-CBTApr-13</t>
  </si>
  <si>
    <t>All TF-CBT ProvidersTF-CBT41365</t>
  </si>
  <si>
    <t>All TIP ProvidersTIPApr-13</t>
  </si>
  <si>
    <t>All TIP ProvidersTIP41365</t>
  </si>
  <si>
    <t>AllAllApr-13</t>
  </si>
  <si>
    <t>AllAll41365</t>
  </si>
  <si>
    <t>Community ConnectionsAllApr-13</t>
  </si>
  <si>
    <t>Community ConnectionsAll41365</t>
  </si>
  <si>
    <t>Community ConnectionsFFTApr-13</t>
  </si>
  <si>
    <t>Community ConnectionsFFT41365</t>
  </si>
  <si>
    <t>Community ConnectionsTF-CBTApr-13</t>
  </si>
  <si>
    <t>Community ConnectionsTF-CBT41365</t>
  </si>
  <si>
    <t>Community ConnectionsTIPApr-13</t>
  </si>
  <si>
    <t>Community ConnectionsTIP41365</t>
  </si>
  <si>
    <t>Federal CityA-CRAApr-13</t>
  </si>
  <si>
    <t>Federal CityA-CRA41365</t>
  </si>
  <si>
    <t>Federal CityAllApr-13</t>
  </si>
  <si>
    <t>Federal CityAll41365</t>
  </si>
  <si>
    <t>First Home CareAllApr-13</t>
  </si>
  <si>
    <t>First Home CareAll41365</t>
  </si>
  <si>
    <t>First Home CareFFTApr-13</t>
  </si>
  <si>
    <t>First Home CareFFT41365</t>
  </si>
  <si>
    <t>First Home CareTF-CBTApr-13</t>
  </si>
  <si>
    <t>First Home CareTF-CBT41365</t>
  </si>
  <si>
    <t>First Home CareTIPApr-13</t>
  </si>
  <si>
    <t>First Home CareTIP41365</t>
  </si>
  <si>
    <t>FPSAllApr-13</t>
  </si>
  <si>
    <t>FPSAll41365</t>
  </si>
  <si>
    <t>FPSTIPApr-13</t>
  </si>
  <si>
    <t>FPSTIP41365</t>
  </si>
  <si>
    <t>HillcrestA-CRAApr-13</t>
  </si>
  <si>
    <t>HillcrestA-CRA41365</t>
  </si>
  <si>
    <t>HillcrestAllApr-13</t>
  </si>
  <si>
    <t>HillcrestAll41365</t>
  </si>
  <si>
    <t>HillcrestCPP-FVApr-13</t>
  </si>
  <si>
    <t>HillcrestCPP-FV41365</t>
  </si>
  <si>
    <t>HillcrestFFTApr-13</t>
  </si>
  <si>
    <t>HillcrestFFT41365</t>
  </si>
  <si>
    <t>HillcrestTF-CBTApr-13</t>
  </si>
  <si>
    <t>HillcrestTF-CBT41365</t>
  </si>
  <si>
    <t>LAYCA-CRAApr-13</t>
  </si>
  <si>
    <t>LAYCA-CRA41365</t>
  </si>
  <si>
    <t>LAYCAllApr-13</t>
  </si>
  <si>
    <t>LAYCAll41365</t>
  </si>
  <si>
    <t>LAYCCPPApr-13</t>
  </si>
  <si>
    <t>LAYCCPP41365</t>
  </si>
  <si>
    <t>LESAllApr-13</t>
  </si>
  <si>
    <t>LESAll41365</t>
  </si>
  <si>
    <t>LESTIPApr-13</t>
  </si>
  <si>
    <t>LESTIP41365</t>
  </si>
  <si>
    <t>MBI HSAllApr-13</t>
  </si>
  <si>
    <t>MBI HSAll41365</t>
  </si>
  <si>
    <t>MBI HSTIPApr-13</t>
  </si>
  <si>
    <t>MBI HSTIP41365</t>
  </si>
  <si>
    <t>MD Family ResourcesAllApr-13</t>
  </si>
  <si>
    <t>MD Family ResourcesAll41365</t>
  </si>
  <si>
    <t>MD Family ResourcesTF-CBTApr-13</t>
  </si>
  <si>
    <t>MD Family ResourcesTF-CBT41365</t>
  </si>
  <si>
    <t>PASSAllApr-13</t>
  </si>
  <si>
    <t>PASSAll41365</t>
  </si>
  <si>
    <t>PASSFFTApr-13</t>
  </si>
  <si>
    <t>PASSFFT41365</t>
  </si>
  <si>
    <t>PASSTIPApr-13</t>
  </si>
  <si>
    <t>PASSTIP41365</t>
  </si>
  <si>
    <t>RiversideA-CRAApr-13</t>
  </si>
  <si>
    <t>RiversideA-CRA41365</t>
  </si>
  <si>
    <t>RiversideAllApr-13</t>
  </si>
  <si>
    <t>RiversideAll41365</t>
  </si>
  <si>
    <t>TFCCAllApr-13</t>
  </si>
  <si>
    <t>TFCCAll41365</t>
  </si>
  <si>
    <t>TFCCTIPApr-13</t>
  </si>
  <si>
    <t>TFCCTIP41365</t>
  </si>
  <si>
    <t>UniversalAllApr-13</t>
  </si>
  <si>
    <t>UniversalAll41365</t>
  </si>
  <si>
    <t>UniversalCPP-FVApr-13</t>
  </si>
  <si>
    <t>UniversalCPP-FV41365</t>
  </si>
  <si>
    <t>UniversalTF-CBTApr-13</t>
  </si>
  <si>
    <t>UniversalTF-CBT41365</t>
  </si>
  <si>
    <t>UniversalTIPApr-13</t>
  </si>
  <si>
    <t>UniversalTIP41365</t>
  </si>
  <si>
    <t>Youth VillagesAllApr-13</t>
  </si>
  <si>
    <t>Youth VillagesAll41365</t>
  </si>
  <si>
    <t>Youth VillagesMSTApr-13</t>
  </si>
  <si>
    <t>Youth VillagesMST41365</t>
  </si>
  <si>
    <t>Youth VillagesMST-PSBApr-13</t>
  </si>
  <si>
    <t>Youth VillagesMST-PSB41365</t>
  </si>
  <si>
    <t>Adoptions TogetherAllMay-13</t>
  </si>
  <si>
    <t>Adoptions TogetherAll41395</t>
  </si>
  <si>
    <t>All A-CRA ProvidersA-CRAMay-13</t>
  </si>
  <si>
    <t>All A-CRA ProvidersA-CRA41395</t>
  </si>
  <si>
    <t>All FFT ProvidersFFTMay-13</t>
  </si>
  <si>
    <t>All FFT ProvidersFFT41395</t>
  </si>
  <si>
    <t>All MST ProvidersMSTMay-13</t>
  </si>
  <si>
    <t>All MST ProvidersMST41395</t>
  </si>
  <si>
    <t>All MST-PSB ProvidersMST-PSBMay-13</t>
  </si>
  <si>
    <t>All MST-PSB ProvidersMST-PSB41395</t>
  </si>
  <si>
    <t>All TF-CBT ProvidersTF-CBTMay-13</t>
  </si>
  <si>
    <t>All TF-CBT ProvidersTF-CBT41395</t>
  </si>
  <si>
    <t>All TIP ProvidersTIPMay-13</t>
  </si>
  <si>
    <t>All TIP ProvidersTIP41395</t>
  </si>
  <si>
    <t>AllAllMay-13</t>
  </si>
  <si>
    <t>AllAll41395</t>
  </si>
  <si>
    <t>Community ConnectionsAllMay-13</t>
  </si>
  <si>
    <t>Community ConnectionsAll41395</t>
  </si>
  <si>
    <t>Community ConnectionsFFTMay-13</t>
  </si>
  <si>
    <t>Community ConnectionsFFT41395</t>
  </si>
  <si>
    <t>Community ConnectionsTF-CBTMay-13</t>
  </si>
  <si>
    <t>Community ConnectionsTF-CBT41395</t>
  </si>
  <si>
    <t>Community ConnectionsTIPMay-13</t>
  </si>
  <si>
    <t>Community ConnectionsTIP41395</t>
  </si>
  <si>
    <t>Federal CityA-CRAMay-13</t>
  </si>
  <si>
    <t>Federal CityA-CRA41395</t>
  </si>
  <si>
    <t>Federal CityAllMay-13</t>
  </si>
  <si>
    <t>Federal CityAll41395</t>
  </si>
  <si>
    <t>First Home CareAllMay-13</t>
  </si>
  <si>
    <t>First Home CareAll41395</t>
  </si>
  <si>
    <t>First Home CareFFTMay-13</t>
  </si>
  <si>
    <t>First Home CareFFT41395</t>
  </si>
  <si>
    <t>First Home CareTF-CBTMay-13</t>
  </si>
  <si>
    <t>First Home CareTF-CBT41395</t>
  </si>
  <si>
    <t>First Home CareTIPMay-13</t>
  </si>
  <si>
    <t>First Home CareTIP41395</t>
  </si>
  <si>
    <t>FPSAllMay-13</t>
  </si>
  <si>
    <t>FPSAll41395</t>
  </si>
  <si>
    <t>FPSTIPMay-13</t>
  </si>
  <si>
    <t>FPSTIP41395</t>
  </si>
  <si>
    <t>HillcrestA-CRAMay-13</t>
  </si>
  <si>
    <t>HillcrestA-CRA41395</t>
  </si>
  <si>
    <t>HillcrestAllMay-13</t>
  </si>
  <si>
    <t>HillcrestAll41395</t>
  </si>
  <si>
    <t>HillcrestCPP-FVMay-13</t>
  </si>
  <si>
    <t>HillcrestCPP-FV41395</t>
  </si>
  <si>
    <t>HillcrestFFTMay-13</t>
  </si>
  <si>
    <t>HillcrestFFT41395</t>
  </si>
  <si>
    <t>HillcrestTF-CBTMay-13</t>
  </si>
  <si>
    <t>HillcrestTF-CBT41395</t>
  </si>
  <si>
    <t>LAYCA-CRAMay-13</t>
  </si>
  <si>
    <t>LAYCA-CRA41395</t>
  </si>
  <si>
    <t>LAYCAllMay-13</t>
  </si>
  <si>
    <t>LAYCAll41395</t>
  </si>
  <si>
    <t>LAYCCPPMay-13</t>
  </si>
  <si>
    <t>LAYCCPP41395</t>
  </si>
  <si>
    <t>LESAllMay-13</t>
  </si>
  <si>
    <t>LESAll41395</t>
  </si>
  <si>
    <t>LESTIPMay-13</t>
  </si>
  <si>
    <t>LESTIP41395</t>
  </si>
  <si>
    <t>MBI HSAllMay-13</t>
  </si>
  <si>
    <t>MBI HSAll41395</t>
  </si>
  <si>
    <t>MBI HSTIPMay-13</t>
  </si>
  <si>
    <t>MBI HSTIP41395</t>
  </si>
  <si>
    <t>MD Family ResourcesAllMay-13</t>
  </si>
  <si>
    <t>MD Family ResourcesAll41395</t>
  </si>
  <si>
    <t>MD Family ResourcesTF-CBTMay-13</t>
  </si>
  <si>
    <t>MD Family ResourcesTF-CBT41395</t>
  </si>
  <si>
    <t>PASSAllMay-13</t>
  </si>
  <si>
    <t>PASSAll41395</t>
  </si>
  <si>
    <t>PASSFFTMay-13</t>
  </si>
  <si>
    <t>PASSFFT41395</t>
  </si>
  <si>
    <t>PASSTIPMay-13</t>
  </si>
  <si>
    <t>PASSTIP41395</t>
  </si>
  <si>
    <t>RiversideA-CRAMay-13</t>
  </si>
  <si>
    <t>RiversideA-CRA41395</t>
  </si>
  <si>
    <t>RiversideAllMay-13</t>
  </si>
  <si>
    <t>RiversideAll41395</t>
  </si>
  <si>
    <t>TFCCAllMay-13</t>
  </si>
  <si>
    <t>TFCCAll41395</t>
  </si>
  <si>
    <t>TFCCTIPMay-13</t>
  </si>
  <si>
    <t>TFCCTIP41395</t>
  </si>
  <si>
    <t>UniversalAllMay-13</t>
  </si>
  <si>
    <t>UniversalAll41395</t>
  </si>
  <si>
    <t>UniversalCPP-FVMay-13</t>
  </si>
  <si>
    <t>UniversalCPP-FV41395</t>
  </si>
  <si>
    <t>UniversalTF-CBTMay-13</t>
  </si>
  <si>
    <t>UniversalTF-CBT41395</t>
  </si>
  <si>
    <t>UniversalTIPMay-13</t>
  </si>
  <si>
    <t>UniversalTIP41395</t>
  </si>
  <si>
    <t>Youth VillagesAllMay-13</t>
  </si>
  <si>
    <t>Youth VillagesAll41395</t>
  </si>
  <si>
    <t>Youth VillagesMSTMay-13</t>
  </si>
  <si>
    <t>Youth VillagesMST41395</t>
  </si>
  <si>
    <t>Youth VillagesMST-PSBMay-13</t>
  </si>
  <si>
    <t>Youth VillagesMST-PSB41395</t>
  </si>
  <si>
    <t>Adoptions TogetherAllJun-13</t>
  </si>
  <si>
    <t>Adoptions TogetherAll41426</t>
  </si>
  <si>
    <t>All A-CRA ProvidersA-CRAJun-13</t>
  </si>
  <si>
    <t>All A-CRA ProvidersA-CRA41426</t>
  </si>
  <si>
    <t>All FFT ProvidersFFTJun-13</t>
  </si>
  <si>
    <t>All FFT ProvidersFFT41426</t>
  </si>
  <si>
    <t>All MST ProvidersMSTJun-13</t>
  </si>
  <si>
    <t>All MST ProvidersMST41426</t>
  </si>
  <si>
    <t>All MST-PSB ProvidersMST-PSBJun-13</t>
  </si>
  <si>
    <t>All MST-PSB ProvidersMST-PSB41426</t>
  </si>
  <si>
    <t>All TF-CBT ProvidersTF-CBTJun-13</t>
  </si>
  <si>
    <t>All TF-CBT ProvidersTF-CBT41426</t>
  </si>
  <si>
    <t>All TIP ProvidersTIPJun-13</t>
  </si>
  <si>
    <t>All TIP ProvidersTIP41426</t>
  </si>
  <si>
    <t>AllAllJun-13</t>
  </si>
  <si>
    <t>AllAll41426</t>
  </si>
  <si>
    <t>Community ConnectionsAllJun-13</t>
  </si>
  <si>
    <t>Community ConnectionsAll41426</t>
  </si>
  <si>
    <t>Community ConnectionsFFTJun-13</t>
  </si>
  <si>
    <t>Community ConnectionsFFT41426</t>
  </si>
  <si>
    <t>Community ConnectionsTF-CBTJun-13</t>
  </si>
  <si>
    <t>Community ConnectionsTF-CBT41426</t>
  </si>
  <si>
    <t>Community ConnectionsTIPJun-13</t>
  </si>
  <si>
    <t>Community ConnectionsTIP41426</t>
  </si>
  <si>
    <t>Federal CityA-CRAJun-13</t>
  </si>
  <si>
    <t>Federal CityA-CRA41426</t>
  </si>
  <si>
    <t>Federal CityAllJun-13</t>
  </si>
  <si>
    <t>Federal CityAll41426</t>
  </si>
  <si>
    <t>First Home CareAllJun-13</t>
  </si>
  <si>
    <t>First Home CareAll41426</t>
  </si>
  <si>
    <t>First Home CareFFTJun-13</t>
  </si>
  <si>
    <t>First Home CareFFT41426</t>
  </si>
  <si>
    <t>First Home CareTF-CBTJun-13</t>
  </si>
  <si>
    <t>First Home CareTF-CBT41426</t>
  </si>
  <si>
    <t>First Home CareTIPJun-13</t>
  </si>
  <si>
    <t>First Home CareTIP41426</t>
  </si>
  <si>
    <t>FPSAllJun-13</t>
  </si>
  <si>
    <t>FPSAll41426</t>
  </si>
  <si>
    <t>FPSTIPJun-13</t>
  </si>
  <si>
    <t>FPSTIP41426</t>
  </si>
  <si>
    <t>HillcrestA-CRAJun-13</t>
  </si>
  <si>
    <t>HillcrestA-CRA41426</t>
  </si>
  <si>
    <t>HillcrestAllJun-13</t>
  </si>
  <si>
    <t>HillcrestAll41426</t>
  </si>
  <si>
    <t>HillcrestCPP-FVJun-13</t>
  </si>
  <si>
    <t>HillcrestCPP-FV41426</t>
  </si>
  <si>
    <t>HillcrestFFTJun-13</t>
  </si>
  <si>
    <t>HillcrestFFT41426</t>
  </si>
  <si>
    <t>HillcrestTF-CBTJun-13</t>
  </si>
  <si>
    <t>HillcrestTF-CBT41426</t>
  </si>
  <si>
    <t>LAYCA-CRAJun-13</t>
  </si>
  <si>
    <t>LAYCA-CRA41426</t>
  </si>
  <si>
    <t>LAYCAllJun-13</t>
  </si>
  <si>
    <t>LAYCAll41426</t>
  </si>
  <si>
    <t>LAYCCPPJun-13</t>
  </si>
  <si>
    <t>LAYCCPP41426</t>
  </si>
  <si>
    <t>LESAllJun-13</t>
  </si>
  <si>
    <t>LESAll41426</t>
  </si>
  <si>
    <t>LESTIPJun-13</t>
  </si>
  <si>
    <t>LESTIP41426</t>
  </si>
  <si>
    <t>MBI HSAllJun-13</t>
  </si>
  <si>
    <t>MBI HSAll41426</t>
  </si>
  <si>
    <t>MBI HSTIPJun-13</t>
  </si>
  <si>
    <t>MBI HSTIP41426</t>
  </si>
  <si>
    <t>MD Family ResourcesAllJun-13</t>
  </si>
  <si>
    <t>MD Family ResourcesAll41426</t>
  </si>
  <si>
    <t>MD Family ResourcesTF-CBTJun-13</t>
  </si>
  <si>
    <t>MD Family ResourcesTF-CBT41426</t>
  </si>
  <si>
    <t>PASSAllJun-13</t>
  </si>
  <si>
    <t>PASSAll41426</t>
  </si>
  <si>
    <t>PASSFFTJun-13</t>
  </si>
  <si>
    <t>PASSFFT41426</t>
  </si>
  <si>
    <t>PASSTIPJun-13</t>
  </si>
  <si>
    <t>PASSTIP41426</t>
  </si>
  <si>
    <t>RiversideA-CRAJun-13</t>
  </si>
  <si>
    <t>RiversideA-CRA41426</t>
  </si>
  <si>
    <t>RiversideAllJun-13</t>
  </si>
  <si>
    <t>RiversideAll41426</t>
  </si>
  <si>
    <t>TFCCAllJun-13</t>
  </si>
  <si>
    <t>TFCCAll41426</t>
  </si>
  <si>
    <t>TFCCTIPJun-13</t>
  </si>
  <si>
    <t>TFCCTIP41426</t>
  </si>
  <si>
    <t>UniversalAllJun-13</t>
  </si>
  <si>
    <t>UniversalAll41426</t>
  </si>
  <si>
    <t>UniversalCPP-FVJun-13</t>
  </si>
  <si>
    <t>UniversalCPP-FV41426</t>
  </si>
  <si>
    <t>UniversalTF-CBTJun-13</t>
  </si>
  <si>
    <t>UniversalTF-CBT41426</t>
  </si>
  <si>
    <t>UniversalTIPJun-13</t>
  </si>
  <si>
    <t>UniversalTIP41426</t>
  </si>
  <si>
    <t>Youth VillagesAllJun-13</t>
  </si>
  <si>
    <t>Youth VillagesAll41426</t>
  </si>
  <si>
    <t>Youth VillagesMSTJun-13</t>
  </si>
  <si>
    <t>Youth VillagesMST41426</t>
  </si>
  <si>
    <t>Youth VillagesMST-PSBJun-13</t>
  </si>
  <si>
    <t>Youth VillagesMST-PSB41426</t>
  </si>
  <si>
    <t>Adoptions TogetherAllJul-13</t>
  </si>
  <si>
    <t>Adoptions TogetherAll41456</t>
  </si>
  <si>
    <t>All A-CRA ProvidersA-CRAJul-13</t>
  </si>
  <si>
    <t>All A-CRA ProvidersA-CRA41456</t>
  </si>
  <si>
    <t>All FFT ProvidersFFTJul-13</t>
  </si>
  <si>
    <t>All FFT ProvidersFFT41456</t>
  </si>
  <si>
    <t>All MST ProvidersMSTJul-13</t>
  </si>
  <si>
    <t>All MST ProvidersMST41456</t>
  </si>
  <si>
    <t>All MST-PSB ProvidersMST-PSBJul-13</t>
  </si>
  <si>
    <t>All MST-PSB ProvidersMST-PSB41456</t>
  </si>
  <si>
    <t>All TF-CBT ProvidersTF-CBTJul-13</t>
  </si>
  <si>
    <t>All TF-CBT ProvidersTF-CBT41456</t>
  </si>
  <si>
    <t>All TIP ProvidersTIPJul-13</t>
  </si>
  <si>
    <t>All TIP ProvidersTIP41456</t>
  </si>
  <si>
    <t>AllAllJul-13</t>
  </si>
  <si>
    <t>AllAll41456</t>
  </si>
  <si>
    <t>Community ConnectionsAllJul-13</t>
  </si>
  <si>
    <t>Community ConnectionsAll41456</t>
  </si>
  <si>
    <t>Community ConnectionsFFTJul-13</t>
  </si>
  <si>
    <t>Community ConnectionsFFT41456</t>
  </si>
  <si>
    <t>Community ConnectionsTF-CBTJul-13</t>
  </si>
  <si>
    <t>Community ConnectionsTF-CBT41456</t>
  </si>
  <si>
    <t>Community ConnectionsTIPJul-13</t>
  </si>
  <si>
    <t>Community ConnectionsTIP41456</t>
  </si>
  <si>
    <t>Federal CityA-CRAJul-13</t>
  </si>
  <si>
    <t>Federal CityA-CRA41456</t>
  </si>
  <si>
    <t>Federal CityAllJul-13</t>
  </si>
  <si>
    <t>Federal CityAll41456</t>
  </si>
  <si>
    <t>First Home CareAllJul-13</t>
  </si>
  <si>
    <t>First Home CareAll41456</t>
  </si>
  <si>
    <t>First Home CareFFTJul-13</t>
  </si>
  <si>
    <t>First Home CareFFT41456</t>
  </si>
  <si>
    <t>First Home CareTF-CBTJul-13</t>
  </si>
  <si>
    <t>First Home CareTF-CBT41456</t>
  </si>
  <si>
    <t>First Home CareTIPJul-13</t>
  </si>
  <si>
    <t>First Home CareTIP41456</t>
  </si>
  <si>
    <t>FPSAllJul-13</t>
  </si>
  <si>
    <t>FPSAll41456</t>
  </si>
  <si>
    <t>FPSTIPJul-13</t>
  </si>
  <si>
    <t>FPSTIP41456</t>
  </si>
  <si>
    <t>HillcrestA-CRAJul-13</t>
  </si>
  <si>
    <t>HillcrestA-CRA41456</t>
  </si>
  <si>
    <t>HillcrestAllJul-13</t>
  </si>
  <si>
    <t>HillcrestAll41456</t>
  </si>
  <si>
    <t>HillcrestCPP-FVJul-13</t>
  </si>
  <si>
    <t>HillcrestCPP-FV41456</t>
  </si>
  <si>
    <t>HillcrestFFTJul-13</t>
  </si>
  <si>
    <t>HillcrestFFT41456</t>
  </si>
  <si>
    <t>HillcrestTF-CBTJul-13</t>
  </si>
  <si>
    <t>HillcrestTF-CBT41456</t>
  </si>
  <si>
    <t>LAYCA-CRAJul-13</t>
  </si>
  <si>
    <t>LAYCA-CRA41456</t>
  </si>
  <si>
    <t>LAYCAllJul-13</t>
  </si>
  <si>
    <t>LAYCAll41456</t>
  </si>
  <si>
    <t>LAYCCPPJul-13</t>
  </si>
  <si>
    <t>LAYCCPP41456</t>
  </si>
  <si>
    <t>LESAllJul-13</t>
  </si>
  <si>
    <t>LESAll41456</t>
  </si>
  <si>
    <t>LESTIPJul-13</t>
  </si>
  <si>
    <t>LESTIP41456</t>
  </si>
  <si>
    <t>MBI HSAllJul-13</t>
  </si>
  <si>
    <t>MBI HSAll41456</t>
  </si>
  <si>
    <t>MBI HSTIPJul-13</t>
  </si>
  <si>
    <t>MBI HSTIP41456</t>
  </si>
  <si>
    <t>MD Family ResourcesAllJul-13</t>
  </si>
  <si>
    <t>MD Family ResourcesAll41456</t>
  </si>
  <si>
    <t>MD Family ResourcesTF-CBTJul-13</t>
  </si>
  <si>
    <t>MD Family ResourcesTF-CBT41456</t>
  </si>
  <si>
    <t>PASSAllJul-13</t>
  </si>
  <si>
    <t>PASSAll41456</t>
  </si>
  <si>
    <t>PASSFFTJul-13</t>
  </si>
  <si>
    <t>PASSFFT41456</t>
  </si>
  <si>
    <t>PASSTIPJul-13</t>
  </si>
  <si>
    <t>PASSTIP41456</t>
  </si>
  <si>
    <t>RiversideA-CRAJul-13</t>
  </si>
  <si>
    <t>RiversideA-CRA41456</t>
  </si>
  <si>
    <t>RiversideAllJul-13</t>
  </si>
  <si>
    <t>RiversideAll41456</t>
  </si>
  <si>
    <t>TFCCAllJul-13</t>
  </si>
  <si>
    <t>TFCCAll41456</t>
  </si>
  <si>
    <t>TFCCTIPJul-13</t>
  </si>
  <si>
    <t>TFCCTIP41456</t>
  </si>
  <si>
    <t>UniversalAllJul-13</t>
  </si>
  <si>
    <t>UniversalAll41456</t>
  </si>
  <si>
    <t>UniversalCPP-FVJul-13</t>
  </si>
  <si>
    <t>UniversalCPP-FV41456</t>
  </si>
  <si>
    <t>UniversalTF-CBTJul-13</t>
  </si>
  <si>
    <t>UniversalTF-CBT41456</t>
  </si>
  <si>
    <t>UniversalTIPJul-13</t>
  </si>
  <si>
    <t>UniversalTIP41456</t>
  </si>
  <si>
    <t>Youth VillagesAllJul-13</t>
  </si>
  <si>
    <t>Youth VillagesAll41456</t>
  </si>
  <si>
    <t>Youth VillagesMSTJul-13</t>
  </si>
  <si>
    <t>Youth VillagesMST41456</t>
  </si>
  <si>
    <t>Youth VillagesMST-PSBJul-13</t>
  </si>
  <si>
    <t>Youth VillagesMST-PSB41456</t>
  </si>
  <si>
    <t>Adoptions TogetherAllAug-13</t>
  </si>
  <si>
    <t>Adoptions TogetherAll41487</t>
  </si>
  <si>
    <t>All A-CRA ProvidersA-CRAAug-13</t>
  </si>
  <si>
    <t>All A-CRA ProvidersA-CRA41487</t>
  </si>
  <si>
    <t>All FFT ProvidersFFTAug-13</t>
  </si>
  <si>
    <t>All FFT ProvidersFFT41487</t>
  </si>
  <si>
    <t>All MST ProvidersMSTAug-13</t>
  </si>
  <si>
    <t>All MST ProvidersMST41487</t>
  </si>
  <si>
    <t>All MST-PSB ProvidersMST-PSBAug-13</t>
  </si>
  <si>
    <t>All MST-PSB ProvidersMST-PSB41487</t>
  </si>
  <si>
    <t>All TF-CBT ProvidersTF-CBTAug-13</t>
  </si>
  <si>
    <t>All TF-CBT ProvidersTF-CBT41487</t>
  </si>
  <si>
    <t>All TIP ProvidersTIPAug-13</t>
  </si>
  <si>
    <t>All TIP ProvidersTIP41487</t>
  </si>
  <si>
    <t>AllAllAug-13</t>
  </si>
  <si>
    <t>AllAll41487</t>
  </si>
  <si>
    <t>Community ConnectionsAllAug-13</t>
  </si>
  <si>
    <t>Community ConnectionsAll41487</t>
  </si>
  <si>
    <t>Community ConnectionsFFTAug-13</t>
  </si>
  <si>
    <t>Community ConnectionsFFT41487</t>
  </si>
  <si>
    <t>Community ConnectionsTF-CBTAug-13</t>
  </si>
  <si>
    <t>Community ConnectionsTF-CBT41487</t>
  </si>
  <si>
    <t>Community ConnectionsTIPAug-13</t>
  </si>
  <si>
    <t>Community ConnectionsTIP41487</t>
  </si>
  <si>
    <t>Federal CityA-CRAAug-13</t>
  </si>
  <si>
    <t>Federal CityA-CRA41487</t>
  </si>
  <si>
    <t>Federal CityAllAug-13</t>
  </si>
  <si>
    <t>Federal CityAll41487</t>
  </si>
  <si>
    <t>First Home CareAllAug-13</t>
  </si>
  <si>
    <t>First Home CareAll41487</t>
  </si>
  <si>
    <t>First Home CareFFTAug-13</t>
  </si>
  <si>
    <t>First Home CareFFT41487</t>
  </si>
  <si>
    <t>First Home CareTF-CBTAug-13</t>
  </si>
  <si>
    <t>First Home CareTF-CBT41487</t>
  </si>
  <si>
    <t>First Home CareTIPAug-13</t>
  </si>
  <si>
    <t>First Home CareTIP41487</t>
  </si>
  <si>
    <t>FPSAllAug-13</t>
  </si>
  <si>
    <t>FPSAll41487</t>
  </si>
  <si>
    <t>FPSTIPAug-13</t>
  </si>
  <si>
    <t>FPSTIP41487</t>
  </si>
  <si>
    <t>HillcrestA-CRAAug-13</t>
  </si>
  <si>
    <t>HillcrestA-CRA41487</t>
  </si>
  <si>
    <t>HillcrestAllAug-13</t>
  </si>
  <si>
    <t>HillcrestAll41487</t>
  </si>
  <si>
    <t>HillcrestCPP-FVAug-13</t>
  </si>
  <si>
    <t>HillcrestCPP-FV41487</t>
  </si>
  <si>
    <t>HillcrestFFTAug-13</t>
  </si>
  <si>
    <t>HillcrestFFT41487</t>
  </si>
  <si>
    <t>HillcrestTF-CBTAug-13</t>
  </si>
  <si>
    <t>HillcrestTF-CBT41487</t>
  </si>
  <si>
    <t>LAYCA-CRAAug-13</t>
  </si>
  <si>
    <t>LAYCA-CRA41487</t>
  </si>
  <si>
    <t>LAYCAllAug-13</t>
  </si>
  <si>
    <t>LAYCAll41487</t>
  </si>
  <si>
    <t>LAYCCPPAug-13</t>
  </si>
  <si>
    <t>LAYCCPP41487</t>
  </si>
  <si>
    <t>LESAllAug-13</t>
  </si>
  <si>
    <t>LESAll41487</t>
  </si>
  <si>
    <t>LESTIPAug-13</t>
  </si>
  <si>
    <t>LESTIP41487</t>
  </si>
  <si>
    <t>MBI HSAllAug-13</t>
  </si>
  <si>
    <t>MBI HSAll41487</t>
  </si>
  <si>
    <t>MBI HSTIPAug-13</t>
  </si>
  <si>
    <t>MBI HSTIP41487</t>
  </si>
  <si>
    <t>MD Family ResourcesAllAug-13</t>
  </si>
  <si>
    <t>MD Family ResourcesAll41487</t>
  </si>
  <si>
    <t>MD Family ResourcesTF-CBTAug-13</t>
  </si>
  <si>
    <t>MD Family ResourcesTF-CBT41487</t>
  </si>
  <si>
    <t>PASSAllAug-13</t>
  </si>
  <si>
    <t>PASSAll41487</t>
  </si>
  <si>
    <t>PASSFFTAug-13</t>
  </si>
  <si>
    <t>PASSFFT41487</t>
  </si>
  <si>
    <t>PASSTIPAug-13</t>
  </si>
  <si>
    <t>PASSTIP41487</t>
  </si>
  <si>
    <t>RiversideA-CRAAug-13</t>
  </si>
  <si>
    <t>RiversideA-CRA41487</t>
  </si>
  <si>
    <t>RiversideAllAug-13</t>
  </si>
  <si>
    <t>RiversideAll41487</t>
  </si>
  <si>
    <t>TFCCAllAug-13</t>
  </si>
  <si>
    <t>TFCCAll41487</t>
  </si>
  <si>
    <t>TFCCTIPAug-13</t>
  </si>
  <si>
    <t>TFCCTIP41487</t>
  </si>
  <si>
    <t>UniversalAllAug-13</t>
  </si>
  <si>
    <t>UniversalAll41487</t>
  </si>
  <si>
    <t>UniversalCPP-FVAug-13</t>
  </si>
  <si>
    <t>UniversalCPP-FV41487</t>
  </si>
  <si>
    <t>UniversalTF-CBTAug-13</t>
  </si>
  <si>
    <t>UniversalTF-CBT41487</t>
  </si>
  <si>
    <t>UniversalTIPAug-13</t>
  </si>
  <si>
    <t>UniversalTIP41487</t>
  </si>
  <si>
    <t>Youth VillagesAllAug-13</t>
  </si>
  <si>
    <t>Youth VillagesAll41487</t>
  </si>
  <si>
    <t>Youth VillagesMSTAug-13</t>
  </si>
  <si>
    <t>Youth VillagesMST41487</t>
  </si>
  <si>
    <t>Youth VillagesMST-PSBAug-13</t>
  </si>
  <si>
    <t>Youth VillagesMST-PSB41487</t>
  </si>
  <si>
    <t>Adoptions TogetherAllSep-13</t>
  </si>
  <si>
    <t>Adoptions TogetherAll41518</t>
  </si>
  <si>
    <t>All A-CRA ProvidersA-CRASep-13</t>
  </si>
  <si>
    <t>All A-CRA ProvidersA-CRA41518</t>
  </si>
  <si>
    <t>All FFT ProvidersFFTSep-13</t>
  </si>
  <si>
    <t>All FFT ProvidersFFT41518</t>
  </si>
  <si>
    <t>All MST ProvidersMSTSep-13</t>
  </si>
  <si>
    <t>All MST ProvidersMST41518</t>
  </si>
  <si>
    <t>All MST-PSB ProvidersMST-PSBSep-13</t>
  </si>
  <si>
    <t>All MST-PSB ProvidersMST-PSB41518</t>
  </si>
  <si>
    <t>All TF-CBT ProvidersTF-CBTSep-13</t>
  </si>
  <si>
    <t>All TF-CBT ProvidersTF-CBT41518</t>
  </si>
  <si>
    <t>All TIP ProvidersTIPSep-13</t>
  </si>
  <si>
    <t>All TIP ProvidersTIP41518</t>
  </si>
  <si>
    <t>AllAllSep-13</t>
  </si>
  <si>
    <t>AllAll41518</t>
  </si>
  <si>
    <t>Community ConnectionsAllSep-13</t>
  </si>
  <si>
    <t>Community ConnectionsAll41518</t>
  </si>
  <si>
    <t>Community ConnectionsFFTSep-13</t>
  </si>
  <si>
    <t>Community ConnectionsFFT41518</t>
  </si>
  <si>
    <t>Community ConnectionsTF-CBTSep-13</t>
  </si>
  <si>
    <t>Community ConnectionsTF-CBT41518</t>
  </si>
  <si>
    <t>Community ConnectionsTIPSep-13</t>
  </si>
  <si>
    <t>Community ConnectionsTIP41518</t>
  </si>
  <si>
    <t>Federal CityA-CRASep-13</t>
  </si>
  <si>
    <t>Federal CityA-CRA41518</t>
  </si>
  <si>
    <t>Federal CityAllSep-13</t>
  </si>
  <si>
    <t>Federal CityAll41518</t>
  </si>
  <si>
    <t>First Home CareAllSep-13</t>
  </si>
  <si>
    <t>First Home CareAll41518</t>
  </si>
  <si>
    <t>First Home CareFFTSep-13</t>
  </si>
  <si>
    <t>First Home CareFFT41518</t>
  </si>
  <si>
    <t>First Home CareTF-CBTSep-13</t>
  </si>
  <si>
    <t>First Home CareTF-CBT41518</t>
  </si>
  <si>
    <t>First Home CareTIPSep-13</t>
  </si>
  <si>
    <t>First Home CareTIP41518</t>
  </si>
  <si>
    <t>FPSAllSep-13</t>
  </si>
  <si>
    <t>FPSAll41518</t>
  </si>
  <si>
    <t>FPSTIPSep-13</t>
  </si>
  <si>
    <t>FPSTIP41518</t>
  </si>
  <si>
    <t>HillcrestA-CRASep-13</t>
  </si>
  <si>
    <t>HillcrestA-CRA41518</t>
  </si>
  <si>
    <t>HillcrestAllSep-13</t>
  </si>
  <si>
    <t>HillcrestAll41518</t>
  </si>
  <si>
    <t>HillcrestCPP-FVSep-13</t>
  </si>
  <si>
    <t>HillcrestCPP-FV41518</t>
  </si>
  <si>
    <t>HillcrestFFTSep-13</t>
  </si>
  <si>
    <t>HillcrestFFT41518</t>
  </si>
  <si>
    <t>HillcrestTF-CBTSep-13</t>
  </si>
  <si>
    <t>HillcrestTF-CBT41518</t>
  </si>
  <si>
    <t>LAYCA-CRASep-13</t>
  </si>
  <si>
    <t>LAYCA-CRA41518</t>
  </si>
  <si>
    <t>LAYCAllSep-13</t>
  </si>
  <si>
    <t>LAYCAll41518</t>
  </si>
  <si>
    <t>LAYCCPPSep-13</t>
  </si>
  <si>
    <t>LAYCCPP41518</t>
  </si>
  <si>
    <t>LESAllSep-13</t>
  </si>
  <si>
    <t>LESAll41518</t>
  </si>
  <si>
    <t>LESTIPSep-13</t>
  </si>
  <si>
    <t>LESTIP41518</t>
  </si>
  <si>
    <t>MBI HSAllSep-13</t>
  </si>
  <si>
    <t>MBI HSAll41518</t>
  </si>
  <si>
    <t>MBI HSTIPSep-13</t>
  </si>
  <si>
    <t>MBI HSTIP41518</t>
  </si>
  <si>
    <t>MD Family ResourcesAllSep-13</t>
  </si>
  <si>
    <t>MD Family ResourcesAll41518</t>
  </si>
  <si>
    <t>MD Family ResourcesTF-CBTSep-13</t>
  </si>
  <si>
    <t>MD Family ResourcesTF-CBT41518</t>
  </si>
  <si>
    <t>PASSAllSep-13</t>
  </si>
  <si>
    <t>PASSAll41518</t>
  </si>
  <si>
    <t>PASSFFTSep-13</t>
  </si>
  <si>
    <t>PASSFFT41518</t>
  </si>
  <si>
    <t>PASSTIPSep-13</t>
  </si>
  <si>
    <t>PASSTIP41518</t>
  </si>
  <si>
    <t>RiversideA-CRASep-13</t>
  </si>
  <si>
    <t>RiversideA-CRA41518</t>
  </si>
  <si>
    <t>RiversideAllSep-13</t>
  </si>
  <si>
    <t>RiversideAll41518</t>
  </si>
  <si>
    <t>TFCCAllSep-13</t>
  </si>
  <si>
    <t>TFCCAll41518</t>
  </si>
  <si>
    <t>TFCCTIPSep-13</t>
  </si>
  <si>
    <t>TFCCTIP41518</t>
  </si>
  <si>
    <t>UniversalAllSep-13</t>
  </si>
  <si>
    <t>UniversalAll41518</t>
  </si>
  <si>
    <t>UniversalCPP-FVSep-13</t>
  </si>
  <si>
    <t>UniversalCPP-FV41518</t>
  </si>
  <si>
    <t>UniversalTF-CBTSep-13</t>
  </si>
  <si>
    <t>UniversalTF-CBT41518</t>
  </si>
  <si>
    <t>UniversalTIPSep-13</t>
  </si>
  <si>
    <t>UniversalTIP41518</t>
  </si>
  <si>
    <t>Youth VillagesAllSep-13</t>
  </si>
  <si>
    <t>Youth VillagesAll41518</t>
  </si>
  <si>
    <t>Youth VillagesMSTSep-13</t>
  </si>
  <si>
    <t>Youth VillagesMST41518</t>
  </si>
  <si>
    <t>Youth VillagesMST-PSBSep-13</t>
  </si>
  <si>
    <t>Youth VillagesMST-PSB41518</t>
  </si>
  <si>
    <t>Adoptions TogetherAllOct-13</t>
  </si>
  <si>
    <t>Adoptions TogetherAll41548</t>
  </si>
  <si>
    <t>All A-CRA ProvidersA-CRAOct-13</t>
  </si>
  <si>
    <t>All A-CRA ProvidersA-CRA41548</t>
  </si>
  <si>
    <t>All FFT ProvidersFFTOct-13</t>
  </si>
  <si>
    <t>All FFT ProvidersFFT41548</t>
  </si>
  <si>
    <t>All MST ProvidersMSTOct-13</t>
  </si>
  <si>
    <t>All MST ProvidersMST41548</t>
  </si>
  <si>
    <t>All MST-PSB ProvidersMST-PSBOct-13</t>
  </si>
  <si>
    <t>All MST-PSB ProvidersMST-PSB41548</t>
  </si>
  <si>
    <t>All TF-CBT ProvidersTF-CBTOct-13</t>
  </si>
  <si>
    <t>All TF-CBT ProvidersTF-CBT41548</t>
  </si>
  <si>
    <t>All TIP ProvidersTIPOct-13</t>
  </si>
  <si>
    <t>All TIP ProvidersTIP41548</t>
  </si>
  <si>
    <t>AllAllOct-13</t>
  </si>
  <si>
    <t>AllAll41548</t>
  </si>
  <si>
    <t>Community ConnectionsAllOct-13</t>
  </si>
  <si>
    <t>Community ConnectionsAll41548</t>
  </si>
  <si>
    <t>Community ConnectionsFFTOct-13</t>
  </si>
  <si>
    <t>Community ConnectionsFFT41548</t>
  </si>
  <si>
    <t>Community ConnectionsTF-CBTOct-13</t>
  </si>
  <si>
    <t>Community ConnectionsTF-CBT41548</t>
  </si>
  <si>
    <t>Community ConnectionsTIPOct-13</t>
  </si>
  <si>
    <t>Community ConnectionsTIP41548</t>
  </si>
  <si>
    <t>Federal CityA-CRAOct-13</t>
  </si>
  <si>
    <t>Federal CityA-CRA41548</t>
  </si>
  <si>
    <t>Federal CityAllOct-13</t>
  </si>
  <si>
    <t>Federal CityAll41548</t>
  </si>
  <si>
    <t>First Home CareAllOct-13</t>
  </si>
  <si>
    <t>First Home CareAll41548</t>
  </si>
  <si>
    <t>First Home CareFFTOct-13</t>
  </si>
  <si>
    <t>First Home CareFFT41548</t>
  </si>
  <si>
    <t>First Home CareTF-CBTOct-13</t>
  </si>
  <si>
    <t>First Home CareTF-CBT41548</t>
  </si>
  <si>
    <t>First Home CareTIPOct-13</t>
  </si>
  <si>
    <t>First Home CareTIP41548</t>
  </si>
  <si>
    <t>FPSAllOct-13</t>
  </si>
  <si>
    <t>FPSAll41548</t>
  </si>
  <si>
    <t>FPSTIPOct-13</t>
  </si>
  <si>
    <t>FPSTIP41548</t>
  </si>
  <si>
    <t>HillcrestA-CRAOct-13</t>
  </si>
  <si>
    <t>HillcrestA-CRA41548</t>
  </si>
  <si>
    <t>HillcrestAllOct-13</t>
  </si>
  <si>
    <t>HillcrestAll41548</t>
  </si>
  <si>
    <t>HillcrestCPP-FVOct-13</t>
  </si>
  <si>
    <t>HillcrestCPP-FV41548</t>
  </si>
  <si>
    <t>HillcrestFFTOct-13</t>
  </si>
  <si>
    <t>HillcrestFFT41548</t>
  </si>
  <si>
    <t>HillcrestTF-CBTOct-13</t>
  </si>
  <si>
    <t>HillcrestTF-CBT41548</t>
  </si>
  <si>
    <t>LAYCA-CRAOct-13</t>
  </si>
  <si>
    <t>LAYCA-CRA41548</t>
  </si>
  <si>
    <t>LAYCAllOct-13</t>
  </si>
  <si>
    <t>LAYCAll41548</t>
  </si>
  <si>
    <t>LAYCCPPOct-13</t>
  </si>
  <si>
    <t>LAYCCPP41548</t>
  </si>
  <si>
    <t>LESAllOct-13</t>
  </si>
  <si>
    <t>LESAll41548</t>
  </si>
  <si>
    <t>LESTIPOct-13</t>
  </si>
  <si>
    <t>LESTIP41548</t>
  </si>
  <si>
    <t>MBI HSAllOct-13</t>
  </si>
  <si>
    <t>MBI HSAll41548</t>
  </si>
  <si>
    <t>MBI HSTIPOct-13</t>
  </si>
  <si>
    <t>MBI HSTIP41548</t>
  </si>
  <si>
    <t>MD Family ResourcesAllOct-13</t>
  </si>
  <si>
    <t>MD Family ResourcesAll41548</t>
  </si>
  <si>
    <t>MD Family ResourcesTF-CBTOct-13</t>
  </si>
  <si>
    <t>MD Family ResourcesTF-CBT41548</t>
  </si>
  <si>
    <t>PASSAllOct-13</t>
  </si>
  <si>
    <t>PASSAll41548</t>
  </si>
  <si>
    <t>PASSFFTOct-13</t>
  </si>
  <si>
    <t>PASSFFT41548</t>
  </si>
  <si>
    <t>PASSTIPOct-13</t>
  </si>
  <si>
    <t>PASSTIP41548</t>
  </si>
  <si>
    <t>RiversideA-CRAOct-13</t>
  </si>
  <si>
    <t>RiversideA-CRA41548</t>
  </si>
  <si>
    <t>RiversideAllOct-13</t>
  </si>
  <si>
    <t>RiversideAll41548</t>
  </si>
  <si>
    <t>TFCCAllOct-13</t>
  </si>
  <si>
    <t>TFCCAll41548</t>
  </si>
  <si>
    <t>TFCCTIPOct-13</t>
  </si>
  <si>
    <t>TFCCTIP41548</t>
  </si>
  <si>
    <t>UniversalAllOct-13</t>
  </si>
  <si>
    <t>UniversalAll41548</t>
  </si>
  <si>
    <t>UniversalCPP-FVOct-13</t>
  </si>
  <si>
    <t>UniversalCPP-FV41548</t>
  </si>
  <si>
    <t>UniversalTF-CBTOct-13</t>
  </si>
  <si>
    <t>UniversalTF-CBT41548</t>
  </si>
  <si>
    <t>UniversalTIPOct-13</t>
  </si>
  <si>
    <t>UniversalTIP41548</t>
  </si>
  <si>
    <t>Youth VillagesAllOct-13</t>
  </si>
  <si>
    <t>Youth VillagesAll41548</t>
  </si>
  <si>
    <t>Youth VillagesMSTOct-13</t>
  </si>
  <si>
    <t>Youth VillagesMST41548</t>
  </si>
  <si>
    <t>Youth VillagesMST-PSBOct-13</t>
  </si>
  <si>
    <t>Youth VillagesMST-PSB41548</t>
  </si>
  <si>
    <t>Adoptions TogetherAllNov-13</t>
  </si>
  <si>
    <t>Adoptions TogetherAll41579</t>
  </si>
  <si>
    <t>All A-CRA ProvidersA-CRANov-13</t>
  </si>
  <si>
    <t>All A-CRA ProvidersA-CRA41579</t>
  </si>
  <si>
    <t>All FFT ProvidersFFTNov-13</t>
  </si>
  <si>
    <t>All FFT ProvidersFFT41579</t>
  </si>
  <si>
    <t>All MST ProvidersMSTNov-13</t>
  </si>
  <si>
    <t>All MST ProvidersMST41579</t>
  </si>
  <si>
    <t>All MST-PSB ProvidersMST-PSBNov-13</t>
  </si>
  <si>
    <t>All MST-PSB ProvidersMST-PSB41579</t>
  </si>
  <si>
    <t>All TF-CBT ProvidersTF-CBTNov-13</t>
  </si>
  <si>
    <t>All TF-CBT ProvidersTF-CBT41579</t>
  </si>
  <si>
    <t>All TIP ProvidersTIPNov-13</t>
  </si>
  <si>
    <t>All TIP ProvidersTIP41579</t>
  </si>
  <si>
    <t>AllAllNov-13</t>
  </si>
  <si>
    <t>AllAll41579</t>
  </si>
  <si>
    <t>Community ConnectionsAllNov-13</t>
  </si>
  <si>
    <t>Community ConnectionsAll41579</t>
  </si>
  <si>
    <t>Community ConnectionsFFTNov-13</t>
  </si>
  <si>
    <t>Community ConnectionsFFT41579</t>
  </si>
  <si>
    <t>Community ConnectionsTF-CBTNov-13</t>
  </si>
  <si>
    <t>Community ConnectionsTF-CBT41579</t>
  </si>
  <si>
    <t>Community ConnectionsTIPNov-13</t>
  </si>
  <si>
    <t>Community ConnectionsTIP41579</t>
  </si>
  <si>
    <t>Federal CityA-CRANov-13</t>
  </si>
  <si>
    <t>Federal CityA-CRA41579</t>
  </si>
  <si>
    <t>Federal CityAllNov-13</t>
  </si>
  <si>
    <t>Federal CityAll41579</t>
  </si>
  <si>
    <t>First Home CareAllNov-13</t>
  </si>
  <si>
    <t>First Home CareAll41579</t>
  </si>
  <si>
    <t>First Home CareFFTNov-13</t>
  </si>
  <si>
    <t>First Home CareFFT41579</t>
  </si>
  <si>
    <t>First Home CareTF-CBTNov-13</t>
  </si>
  <si>
    <t>First Home CareTF-CBT41579</t>
  </si>
  <si>
    <t>First Home CareTIPNov-13</t>
  </si>
  <si>
    <t>First Home CareTIP41579</t>
  </si>
  <si>
    <t>FPSAllNov-13</t>
  </si>
  <si>
    <t>FPSAll41579</t>
  </si>
  <si>
    <t>FPSTIPNov-13</t>
  </si>
  <si>
    <t>FPSTIP41579</t>
  </si>
  <si>
    <t>HillcrestA-CRANov-13</t>
  </si>
  <si>
    <t>HillcrestA-CRA41579</t>
  </si>
  <si>
    <t>HillcrestAllNov-13</t>
  </si>
  <si>
    <t>HillcrestAll41579</t>
  </si>
  <si>
    <t>HillcrestCPP-FVNov-13</t>
  </si>
  <si>
    <t>HillcrestCPP-FV41579</t>
  </si>
  <si>
    <t>HillcrestFFTNov-13</t>
  </si>
  <si>
    <t>HillcrestFFT41579</t>
  </si>
  <si>
    <t>HillcrestTF-CBTNov-13</t>
  </si>
  <si>
    <t>HillcrestTF-CBT41579</t>
  </si>
  <si>
    <t>LAYCA-CRANov-13</t>
  </si>
  <si>
    <t>LAYCA-CRA41579</t>
  </si>
  <si>
    <t>LAYCAllNov-13</t>
  </si>
  <si>
    <t>LAYCAll41579</t>
  </si>
  <si>
    <t>LAYCCPPNov-13</t>
  </si>
  <si>
    <t>LAYCCPP41579</t>
  </si>
  <si>
    <t>LESAllNov-13</t>
  </si>
  <si>
    <t>LESAll41579</t>
  </si>
  <si>
    <t>LESTIPNov-13</t>
  </si>
  <si>
    <t>LESTIP41579</t>
  </si>
  <si>
    <t>MBI HSAllNov-13</t>
  </si>
  <si>
    <t>MBI HSAll41579</t>
  </si>
  <si>
    <t>MBI HSTIPNov-13</t>
  </si>
  <si>
    <t>MBI HSTIP41579</t>
  </si>
  <si>
    <t>MD Family ResourcesAllNov-13</t>
  </si>
  <si>
    <t>MD Family ResourcesAll41579</t>
  </si>
  <si>
    <t>MD Family ResourcesTF-CBTNov-13</t>
  </si>
  <si>
    <t>MD Family ResourcesTF-CBT41579</t>
  </si>
  <si>
    <t>PASSAllNov-13</t>
  </si>
  <si>
    <t>PASSAll41579</t>
  </si>
  <si>
    <t>PASSFFTNov-13</t>
  </si>
  <si>
    <t>PASSFFT41579</t>
  </si>
  <si>
    <t>PASSTIPNov-13</t>
  </si>
  <si>
    <t>PASSTIP41579</t>
  </si>
  <si>
    <t>RiversideA-CRANov-13</t>
  </si>
  <si>
    <t>RiversideA-CRA41579</t>
  </si>
  <si>
    <t>RiversideAllNov-13</t>
  </si>
  <si>
    <t>RiversideAll41579</t>
  </si>
  <si>
    <t>TFCCAllNov-13</t>
  </si>
  <si>
    <t>TFCCAll41579</t>
  </si>
  <si>
    <t>TFCCTIPNov-13</t>
  </si>
  <si>
    <t>TFCCTIP41579</t>
  </si>
  <si>
    <t>UniversalAllNov-13</t>
  </si>
  <si>
    <t>UniversalAll41579</t>
  </si>
  <si>
    <t>UniversalCPP-FVNov-13</t>
  </si>
  <si>
    <t>UniversalCPP-FV41579</t>
  </si>
  <si>
    <t>UniversalTF-CBTNov-13</t>
  </si>
  <si>
    <t>UniversalTF-CBT41579</t>
  </si>
  <si>
    <t>UniversalTIPNov-13</t>
  </si>
  <si>
    <t>UniversalTIP41579</t>
  </si>
  <si>
    <t>Youth VillagesAllNov-13</t>
  </si>
  <si>
    <t>Youth VillagesAll41579</t>
  </si>
  <si>
    <t>Youth VillagesMSTNov-13</t>
  </si>
  <si>
    <t>Youth VillagesMST41579</t>
  </si>
  <si>
    <t>Youth VillagesMST-PSBNov-13</t>
  </si>
  <si>
    <t>Youth VillagesMST-PSB41579</t>
  </si>
  <si>
    <t>Adoptions TogetherAllDec-13</t>
  </si>
  <si>
    <t>Adoptions TogetherAll41609</t>
  </si>
  <si>
    <t>All A-CRA ProvidersA-CRADec-13</t>
  </si>
  <si>
    <t>All A-CRA ProvidersA-CRA41609</t>
  </si>
  <si>
    <t>All FFT ProvidersFFTDec-13</t>
  </si>
  <si>
    <t>All FFT ProvidersFFT41609</t>
  </si>
  <si>
    <t>All MST ProvidersMSTDec-13</t>
  </si>
  <si>
    <t>All MST ProvidersMST41609</t>
  </si>
  <si>
    <t>All MST-PSB ProvidersMST-PSBDec-13</t>
  </si>
  <si>
    <t>All MST-PSB ProvidersMST-PSB41609</t>
  </si>
  <si>
    <t>All TF-CBT ProvidersTF-CBTDec-13</t>
  </si>
  <si>
    <t>All TF-CBT ProvidersTF-CBT41609</t>
  </si>
  <si>
    <t>All TIP ProvidersTIPDec-13</t>
  </si>
  <si>
    <t>All TIP ProvidersTIP41609</t>
  </si>
  <si>
    <t>AllAllDec-13</t>
  </si>
  <si>
    <t>AllAll41609</t>
  </si>
  <si>
    <t>Community ConnectionsAllDec-13</t>
  </si>
  <si>
    <t>Community ConnectionsAll41609</t>
  </si>
  <si>
    <t>Community ConnectionsFFTDec-13</t>
  </si>
  <si>
    <t>Community ConnectionsFFT41609</t>
  </si>
  <si>
    <t>Community ConnectionsTF-CBTDec-13</t>
  </si>
  <si>
    <t>Community ConnectionsTF-CBT41609</t>
  </si>
  <si>
    <t>Community ConnectionsTIPDec-13</t>
  </si>
  <si>
    <t>Community ConnectionsTIP41609</t>
  </si>
  <si>
    <t>Federal CityA-CRADec-13</t>
  </si>
  <si>
    <t>Federal CityA-CRA41609</t>
  </si>
  <si>
    <t>Federal CityAllDec-13</t>
  </si>
  <si>
    <t>Federal CityAll41609</t>
  </si>
  <si>
    <t>First Home CareAllDec-13</t>
  </si>
  <si>
    <t>First Home CareAll41609</t>
  </si>
  <si>
    <t>First Home CareFFTDec-13</t>
  </si>
  <si>
    <t>First Home CareFFT41609</t>
  </si>
  <si>
    <t>First Home CareTF-CBTDec-13</t>
  </si>
  <si>
    <t>First Home CareTF-CBT41609</t>
  </si>
  <si>
    <t>First Home CareTIPDec-13</t>
  </si>
  <si>
    <t>First Home CareTIP41609</t>
  </si>
  <si>
    <t>FPSAllDec-13</t>
  </si>
  <si>
    <t>FPSAll41609</t>
  </si>
  <si>
    <t>FPSTIPDec-13</t>
  </si>
  <si>
    <t>FPSTIP41609</t>
  </si>
  <si>
    <t>HillcrestA-CRADec-13</t>
  </si>
  <si>
    <t>HillcrestA-CRA41609</t>
  </si>
  <si>
    <t>HillcrestAllDec-13</t>
  </si>
  <si>
    <t>HillcrestAll41609</t>
  </si>
  <si>
    <t>HillcrestCPP-FVDec-13</t>
  </si>
  <si>
    <t>HillcrestCPP-FV41609</t>
  </si>
  <si>
    <t>HillcrestFFTDec-13</t>
  </si>
  <si>
    <t>HillcrestFFT41609</t>
  </si>
  <si>
    <t>HillcrestTF-CBTDec-13</t>
  </si>
  <si>
    <t>HillcrestTF-CBT41609</t>
  </si>
  <si>
    <t>LAYCA-CRADec-13</t>
  </si>
  <si>
    <t>LAYCA-CRA41609</t>
  </si>
  <si>
    <t>LAYCAllDec-13</t>
  </si>
  <si>
    <t>LAYCAll41609</t>
  </si>
  <si>
    <t>LAYCCPPDec-13</t>
  </si>
  <si>
    <t>LAYCCPP41609</t>
  </si>
  <si>
    <t>LESAllDec-13</t>
  </si>
  <si>
    <t>LESAll41609</t>
  </si>
  <si>
    <t>LESTIPDec-13</t>
  </si>
  <si>
    <t>LESTIP41609</t>
  </si>
  <si>
    <t>MBI HSAllDec-13</t>
  </si>
  <si>
    <t>MBI HSAll41609</t>
  </si>
  <si>
    <t>MBI HSTIPDec-13</t>
  </si>
  <si>
    <t>MBI HSTIP41609</t>
  </si>
  <si>
    <t>MD Family ResourcesAllDec-13</t>
  </si>
  <si>
    <t>MD Family ResourcesAll41609</t>
  </si>
  <si>
    <t>MD Family ResourcesTF-CBTDec-13</t>
  </si>
  <si>
    <t>MD Family ResourcesTF-CBT41609</t>
  </si>
  <si>
    <t>PASSAllDec-13</t>
  </si>
  <si>
    <t>PASSAll41609</t>
  </si>
  <si>
    <t>PASSFFTDec-13</t>
  </si>
  <si>
    <t>PASSFFT41609</t>
  </si>
  <si>
    <t>PASSTIPDec-13</t>
  </si>
  <si>
    <t>PASSTIP41609</t>
  </si>
  <si>
    <t>RiversideA-CRADec-13</t>
  </si>
  <si>
    <t>RiversideA-CRA41609</t>
  </si>
  <si>
    <t>RiversideAllDec-13</t>
  </si>
  <si>
    <t>RiversideAll41609</t>
  </si>
  <si>
    <t>TFCCAllDec-13</t>
  </si>
  <si>
    <t>TFCCAll41609</t>
  </si>
  <si>
    <t>TFCCTIPDec-13</t>
  </si>
  <si>
    <t>TFCCTIP41609</t>
  </si>
  <si>
    <t>UniversalAllDec-13</t>
  </si>
  <si>
    <t>UniversalAll41609</t>
  </si>
  <si>
    <t>UniversalCPP-FVDec-13</t>
  </si>
  <si>
    <t>UniversalCPP-FV41609</t>
  </si>
  <si>
    <t>UniversalTF-CBTDec-13</t>
  </si>
  <si>
    <t>UniversalTF-CBT41609</t>
  </si>
  <si>
    <t>UniversalTIPDec-13</t>
  </si>
  <si>
    <t>UniversalTIP41609</t>
  </si>
  <si>
    <t>Youth VillagesAllDec-13</t>
  </si>
  <si>
    <t>Youth VillagesAll41609</t>
  </si>
  <si>
    <t>Youth VillagesMSTDec-13</t>
  </si>
  <si>
    <t>Youth VillagesMST41609</t>
  </si>
  <si>
    <t>Youth VillagesMST-PSBDec-13</t>
  </si>
  <si>
    <t>Youth VillagesMST-PSB41609</t>
  </si>
  <si>
    <t>Adoptions TogetherAllJan-14</t>
  </si>
  <si>
    <t>Adoptions TogetherAll41640</t>
  </si>
  <si>
    <t>All A-CRA ProvidersA-CRAJan-14</t>
  </si>
  <si>
    <t>All A-CRA ProvidersA-CRA41640</t>
  </si>
  <si>
    <t>All FFT ProvidersFFTJan-14</t>
  </si>
  <si>
    <t>All FFT ProvidersFFT41640</t>
  </si>
  <si>
    <t>All MST ProvidersMSTJan-14</t>
  </si>
  <si>
    <t>All MST ProvidersMST41640</t>
  </si>
  <si>
    <t>All MST-PSB ProvidersMST-PSBJan-14</t>
  </si>
  <si>
    <t>All MST-PSB ProvidersMST-PSB41640</t>
  </si>
  <si>
    <t>All TF-CBT ProvidersTF-CBTJan-14</t>
  </si>
  <si>
    <t>All TF-CBT ProvidersTF-CBT41640</t>
  </si>
  <si>
    <t>All TIP ProvidersTIPJan-14</t>
  </si>
  <si>
    <t>All TIP ProvidersTIP41640</t>
  </si>
  <si>
    <t>AllAllJan-14</t>
  </si>
  <si>
    <t>AllAll41640</t>
  </si>
  <si>
    <t>Community ConnectionsAllJan-14</t>
  </si>
  <si>
    <t>Community ConnectionsAll41640</t>
  </si>
  <si>
    <t>Community ConnectionsFFTJan-14</t>
  </si>
  <si>
    <t>Community ConnectionsFFT41640</t>
  </si>
  <si>
    <t>Community ConnectionsTF-CBTJan-14</t>
  </si>
  <si>
    <t>Community ConnectionsTF-CBT41640</t>
  </si>
  <si>
    <t>Community ConnectionsTIPJan-14</t>
  </si>
  <si>
    <t>Community ConnectionsTIP41640</t>
  </si>
  <si>
    <t>Federal CityA-CRAJan-14</t>
  </si>
  <si>
    <t>Federal CityA-CRA41640</t>
  </si>
  <si>
    <t>Federal CityAllJan-14</t>
  </si>
  <si>
    <t>Federal CityAll41640</t>
  </si>
  <si>
    <t>First Home CareAllJan-14</t>
  </si>
  <si>
    <t>First Home CareAll41640</t>
  </si>
  <si>
    <t>First Home CareFFTJan-14</t>
  </si>
  <si>
    <t>First Home CareFFT41640</t>
  </si>
  <si>
    <t>First Home CareTF-CBTJan-14</t>
  </si>
  <si>
    <t>First Home CareTF-CBT41640</t>
  </si>
  <si>
    <t>First Home CareTIPJan-14</t>
  </si>
  <si>
    <t>First Home CareTIP41640</t>
  </si>
  <si>
    <t>FPSAllJan-14</t>
  </si>
  <si>
    <t>FPSAll41640</t>
  </si>
  <si>
    <t>FPSTIPJan-14</t>
  </si>
  <si>
    <t>FPSTIP41640</t>
  </si>
  <si>
    <t>HillcrestA-CRAJan-14</t>
  </si>
  <si>
    <t>HillcrestA-CRA41640</t>
  </si>
  <si>
    <t>HillcrestAllJan-14</t>
  </si>
  <si>
    <t>HillcrestAll41640</t>
  </si>
  <si>
    <t>HillcrestCPP-FVJan-14</t>
  </si>
  <si>
    <t>HillcrestCPP-FV41640</t>
  </si>
  <si>
    <t>HillcrestFFTJan-14</t>
  </si>
  <si>
    <t>HillcrestFFT41640</t>
  </si>
  <si>
    <t>HillcrestTF-CBTJan-14</t>
  </si>
  <si>
    <t>HillcrestTF-CBT41640</t>
  </si>
  <si>
    <t>LAYCA-CRAJan-14</t>
  </si>
  <si>
    <t>LAYCA-CRA41640</t>
  </si>
  <si>
    <t>LAYCAllJan-14</t>
  </si>
  <si>
    <t>LAYCAll41640</t>
  </si>
  <si>
    <t>LAYCCPPJan-14</t>
  </si>
  <si>
    <t>LAYCCPP41640</t>
  </si>
  <si>
    <t>LESAllJan-14</t>
  </si>
  <si>
    <t>LESAll41640</t>
  </si>
  <si>
    <t>LESTIPJan-14</t>
  </si>
  <si>
    <t>LESTIP41640</t>
  </si>
  <si>
    <t>MBI HSAllJan-14</t>
  </si>
  <si>
    <t>MBI HSAll41640</t>
  </si>
  <si>
    <t>MBI HSTIPJan-14</t>
  </si>
  <si>
    <t>MBI HSTIP41640</t>
  </si>
  <si>
    <t>MD Family ResourcesAllJan-14</t>
  </si>
  <si>
    <t>MD Family ResourcesAll41640</t>
  </si>
  <si>
    <t>MD Family ResourcesTF-CBTJan-14</t>
  </si>
  <si>
    <t>MD Family ResourcesTF-CBT41640</t>
  </si>
  <si>
    <t>PASSAllJan-14</t>
  </si>
  <si>
    <t>PASSAll41640</t>
  </si>
  <si>
    <t>PASSFFTJan-14</t>
  </si>
  <si>
    <t>PASSFFT41640</t>
  </si>
  <si>
    <t>PASSTIPJan-14</t>
  </si>
  <si>
    <t>PASSTIP41640</t>
  </si>
  <si>
    <t>RiversideA-CRAJan-14</t>
  </si>
  <si>
    <t>RiversideA-CRA41640</t>
  </si>
  <si>
    <t>RiversideAllJan-14</t>
  </si>
  <si>
    <t>RiversideAll41640</t>
  </si>
  <si>
    <t>TFCCAllJan-14</t>
  </si>
  <si>
    <t>TFCCAll41640</t>
  </si>
  <si>
    <t>TFCCTIPJan-14</t>
  </si>
  <si>
    <t>TFCCTIP41640</t>
  </si>
  <si>
    <t>UniversalAllJan-14</t>
  </si>
  <si>
    <t>UniversalAll41640</t>
  </si>
  <si>
    <t>UniversalCPP-FVJan-14</t>
  </si>
  <si>
    <t>UniversalCPP-FV41640</t>
  </si>
  <si>
    <t>UniversalTF-CBTJan-14</t>
  </si>
  <si>
    <t>UniversalTF-CBT41640</t>
  </si>
  <si>
    <t>UniversalTIPJan-14</t>
  </si>
  <si>
    <t>UniversalTIP41640</t>
  </si>
  <si>
    <t>Youth VillagesAllJan-14</t>
  </si>
  <si>
    <t>Youth VillagesAll41640</t>
  </si>
  <si>
    <t>Youth VillagesMSTJan-14</t>
  </si>
  <si>
    <t>Youth VillagesMST41640</t>
  </si>
  <si>
    <t>Youth VillagesMST-PSBJan-14</t>
  </si>
  <si>
    <t>Youth VillagesMST-PSB41640</t>
  </si>
  <si>
    <t>Adoptions TogetherAllFeb-14</t>
  </si>
  <si>
    <t>Adoptions TogetherAll41671</t>
  </si>
  <si>
    <t>All A-CRA ProvidersA-CRAFeb-14</t>
  </si>
  <si>
    <t>All A-CRA ProvidersA-CRA41671</t>
  </si>
  <si>
    <t>All FFT ProvidersFFTFeb-14</t>
  </si>
  <si>
    <t>All FFT ProvidersFFT41671</t>
  </si>
  <si>
    <t>All MST ProvidersMSTFeb-14</t>
  </si>
  <si>
    <t>All MST ProvidersMST41671</t>
  </si>
  <si>
    <t>All MST-PSB ProvidersMST-PSBFeb-14</t>
  </si>
  <si>
    <t>All MST-PSB ProvidersMST-PSB41671</t>
  </si>
  <si>
    <t>All TF-CBT ProvidersTF-CBTFeb-14</t>
  </si>
  <si>
    <t>All TF-CBT ProvidersTF-CBT41671</t>
  </si>
  <si>
    <t>All TIP ProvidersTIPFeb-14</t>
  </si>
  <si>
    <t>All TIP ProvidersTIP41671</t>
  </si>
  <si>
    <t>AllAllFeb-14</t>
  </si>
  <si>
    <t>AllAll41671</t>
  </si>
  <si>
    <t>Community ConnectionsAllFeb-14</t>
  </si>
  <si>
    <t>Community ConnectionsAll41671</t>
  </si>
  <si>
    <t>Community ConnectionsFFTFeb-14</t>
  </si>
  <si>
    <t>Community ConnectionsFFT41671</t>
  </si>
  <si>
    <t>Community ConnectionsTF-CBTFeb-14</t>
  </si>
  <si>
    <t>Community ConnectionsTF-CBT41671</t>
  </si>
  <si>
    <t>Community ConnectionsTIPFeb-14</t>
  </si>
  <si>
    <t>Community ConnectionsTIP41671</t>
  </si>
  <si>
    <t>Federal CityA-CRAFeb-14</t>
  </si>
  <si>
    <t>Federal CityA-CRA41671</t>
  </si>
  <si>
    <t>Federal CityAllFeb-14</t>
  </si>
  <si>
    <t>Federal CityAll41671</t>
  </si>
  <si>
    <t>First Home CareAllFeb-14</t>
  </si>
  <si>
    <t>First Home CareAll41671</t>
  </si>
  <si>
    <t>First Home CareFFTFeb-14</t>
  </si>
  <si>
    <t>First Home CareFFT41671</t>
  </si>
  <si>
    <t>First Home CareTF-CBTFeb-14</t>
  </si>
  <si>
    <t>First Home CareTF-CBT41671</t>
  </si>
  <si>
    <t>First Home CareTIPFeb-14</t>
  </si>
  <si>
    <t>First Home CareTIP41671</t>
  </si>
  <si>
    <t>FPSAllFeb-14</t>
  </si>
  <si>
    <t>FPSAll41671</t>
  </si>
  <si>
    <t>FPSTIPFeb-14</t>
  </si>
  <si>
    <t>FPSTIP41671</t>
  </si>
  <si>
    <t>HillcrestA-CRAFeb-14</t>
  </si>
  <si>
    <t>HillcrestA-CRA41671</t>
  </si>
  <si>
    <t>HillcrestAllFeb-14</t>
  </si>
  <si>
    <t>HillcrestAll41671</t>
  </si>
  <si>
    <t>HillcrestCPP-FVFeb-14</t>
  </si>
  <si>
    <t>HillcrestCPP-FV41671</t>
  </si>
  <si>
    <t>HillcrestFFTFeb-14</t>
  </si>
  <si>
    <t>HillcrestFFT41671</t>
  </si>
  <si>
    <t>HillcrestTF-CBTFeb-14</t>
  </si>
  <si>
    <t>HillcrestTF-CBT41671</t>
  </si>
  <si>
    <t>LAYCA-CRAFeb-14</t>
  </si>
  <si>
    <t>LAYCA-CRA41671</t>
  </si>
  <si>
    <t>LAYCAllFeb-14</t>
  </si>
  <si>
    <t>LAYCAll41671</t>
  </si>
  <si>
    <t>LAYCCPPFeb-14</t>
  </si>
  <si>
    <t>LAYCCPP41671</t>
  </si>
  <si>
    <t>LESAllFeb-14</t>
  </si>
  <si>
    <t>LESAll41671</t>
  </si>
  <si>
    <t>LESTIPFeb-14</t>
  </si>
  <si>
    <t>LESTIP41671</t>
  </si>
  <si>
    <t>MBI HSAllFeb-14</t>
  </si>
  <si>
    <t>MBI HSAll41671</t>
  </si>
  <si>
    <t>MBI HSTIPFeb-14</t>
  </si>
  <si>
    <t>MBI HSTIP41671</t>
  </si>
  <si>
    <t>MD Family ResourcesAllFeb-14</t>
  </si>
  <si>
    <t>MD Family ResourcesAll41671</t>
  </si>
  <si>
    <t>MD Family ResourcesTF-CBTFeb-14</t>
  </si>
  <si>
    <t>MD Family ResourcesTF-CBT41671</t>
  </si>
  <si>
    <t>PASSAllFeb-14</t>
  </si>
  <si>
    <t>PASSAll41671</t>
  </si>
  <si>
    <t>PASSFFTFeb-14</t>
  </si>
  <si>
    <t>PASSFFT41671</t>
  </si>
  <si>
    <t>PASSTIPFeb-14</t>
  </si>
  <si>
    <t>PASSTIP41671</t>
  </si>
  <si>
    <t>RiversideA-CRAFeb-14</t>
  </si>
  <si>
    <t>RiversideA-CRA41671</t>
  </si>
  <si>
    <t>RiversideAllFeb-14</t>
  </si>
  <si>
    <t>RiversideAll41671</t>
  </si>
  <si>
    <t>TFCCAllFeb-14</t>
  </si>
  <si>
    <t>TFCCAll41671</t>
  </si>
  <si>
    <t>TFCCTIPFeb-14</t>
  </si>
  <si>
    <t>TFCCTIP41671</t>
  </si>
  <si>
    <t>UniversalAllFeb-14</t>
  </si>
  <si>
    <t>UniversalAll41671</t>
  </si>
  <si>
    <t>UniversalCPP-FVFeb-14</t>
  </si>
  <si>
    <t>UniversalCPP-FV41671</t>
  </si>
  <si>
    <t>UniversalTF-CBTFeb-14</t>
  </si>
  <si>
    <t>UniversalTF-CBT41671</t>
  </si>
  <si>
    <t>UniversalTIPFeb-14</t>
  </si>
  <si>
    <t>UniversalTIP41671</t>
  </si>
  <si>
    <t>Youth VillagesAllFeb-14</t>
  </si>
  <si>
    <t>Youth VillagesAll41671</t>
  </si>
  <si>
    <t>Youth VillagesMSTFeb-14</t>
  </si>
  <si>
    <t>Youth VillagesMST41671</t>
  </si>
  <si>
    <t>Youth VillagesMST-PSBFeb-14</t>
  </si>
  <si>
    <t>Youth VillagesMST-PSB41671</t>
  </si>
  <si>
    <t>Adoptions TogetherAllMar-14</t>
  </si>
  <si>
    <t>Adoptions TogetherAll41699</t>
  </si>
  <si>
    <t>All A-CRA ProvidersA-CRAMar-14</t>
  </si>
  <si>
    <t>All A-CRA ProvidersA-CRA41699</t>
  </si>
  <si>
    <t>All FFT ProvidersFFTMar-14</t>
  </si>
  <si>
    <t>All FFT ProvidersFFT41699</t>
  </si>
  <si>
    <t>All MST ProvidersMSTMar-14</t>
  </si>
  <si>
    <t>All MST ProvidersMST41699</t>
  </si>
  <si>
    <t>All MST-PSB ProvidersMST-PSBMar-14</t>
  </si>
  <si>
    <t>All MST-PSB ProvidersMST-PSB41699</t>
  </si>
  <si>
    <t>All TF-CBT ProvidersTF-CBTMar-14</t>
  </si>
  <si>
    <t>All TF-CBT ProvidersTF-CBT41699</t>
  </si>
  <si>
    <t>All TIP ProvidersTIPMar-14</t>
  </si>
  <si>
    <t>All TIP ProvidersTIP41699</t>
  </si>
  <si>
    <t>AllAllMar-14</t>
  </si>
  <si>
    <t>AllAll41699</t>
  </si>
  <si>
    <t>Community ConnectionsAllMar-14</t>
  </si>
  <si>
    <t>Community ConnectionsAll41699</t>
  </si>
  <si>
    <t>Community ConnectionsFFTMar-14</t>
  </si>
  <si>
    <t>Community ConnectionsFFT41699</t>
  </si>
  <si>
    <t>Community ConnectionsTF-CBTMar-14</t>
  </si>
  <si>
    <t>Community ConnectionsTF-CBT41699</t>
  </si>
  <si>
    <t>Community ConnectionsTIPMar-14</t>
  </si>
  <si>
    <t>Community ConnectionsTIP41699</t>
  </si>
  <si>
    <t>Federal CityA-CRAMar-14</t>
  </si>
  <si>
    <t>Federal CityA-CRA41699</t>
  </si>
  <si>
    <t>Federal CityAllMar-14</t>
  </si>
  <si>
    <t>Federal CityAll41699</t>
  </si>
  <si>
    <t>First Home CareAllMar-14</t>
  </si>
  <si>
    <t>First Home CareAll41699</t>
  </si>
  <si>
    <t>First Home CareFFTMar-14</t>
  </si>
  <si>
    <t>First Home CareFFT41699</t>
  </si>
  <si>
    <t>First Home CareTF-CBTMar-14</t>
  </si>
  <si>
    <t>First Home CareTF-CBT41699</t>
  </si>
  <si>
    <t>First Home CareTIPMar-14</t>
  </si>
  <si>
    <t>First Home CareTIP41699</t>
  </si>
  <si>
    <t>FPSAllMar-14</t>
  </si>
  <si>
    <t>FPSAll41699</t>
  </si>
  <si>
    <t>FPSTIPMar-14</t>
  </si>
  <si>
    <t>FPSTIP41699</t>
  </si>
  <si>
    <t>HillcrestA-CRAMar-14</t>
  </si>
  <si>
    <t>HillcrestA-CRA41699</t>
  </si>
  <si>
    <t>HillcrestAllMar-14</t>
  </si>
  <si>
    <t>HillcrestAll41699</t>
  </si>
  <si>
    <t>HillcrestCPP-FVMar-14</t>
  </si>
  <si>
    <t>HillcrestCPP-FV41699</t>
  </si>
  <si>
    <t>HillcrestFFTMar-14</t>
  </si>
  <si>
    <t>HillcrestFFT41699</t>
  </si>
  <si>
    <t>HillcrestTF-CBTMar-14</t>
  </si>
  <si>
    <t>HillcrestTF-CBT41699</t>
  </si>
  <si>
    <t>LAYCA-CRAMar-14</t>
  </si>
  <si>
    <t>LAYCA-CRA41699</t>
  </si>
  <si>
    <t>LAYCAllMar-14</t>
  </si>
  <si>
    <t>LAYCAll41699</t>
  </si>
  <si>
    <t>LAYCCPPMar-14</t>
  </si>
  <si>
    <t>LAYCCPP41699</t>
  </si>
  <si>
    <t>LESAllMar-14</t>
  </si>
  <si>
    <t>LESAll41699</t>
  </si>
  <si>
    <t>LESTIPMar-14</t>
  </si>
  <si>
    <t>LESTIP41699</t>
  </si>
  <si>
    <t>MBI HSAllMar-14</t>
  </si>
  <si>
    <t>MBI HSAll41699</t>
  </si>
  <si>
    <t>MBI HSTIPMar-14</t>
  </si>
  <si>
    <t>MBI HSTIP41699</t>
  </si>
  <si>
    <t>MD Family ResourcesAllMar-14</t>
  </si>
  <si>
    <t>MD Family ResourcesAll41699</t>
  </si>
  <si>
    <t>MD Family ResourcesTF-CBTMar-14</t>
  </si>
  <si>
    <t>MD Family ResourcesTF-CBT41699</t>
  </si>
  <si>
    <t>PASSAllMar-14</t>
  </si>
  <si>
    <t>PASSAll41699</t>
  </si>
  <si>
    <t>PASSFFTMar-14</t>
  </si>
  <si>
    <t>PASSFFT41699</t>
  </si>
  <si>
    <t>PASSTIPMar-14</t>
  </si>
  <si>
    <t>PASSTIP41699</t>
  </si>
  <si>
    <t>RiversideA-CRAMar-14</t>
  </si>
  <si>
    <t>RiversideA-CRA41699</t>
  </si>
  <si>
    <t>RiversideAllMar-14</t>
  </si>
  <si>
    <t>RiversideAll41699</t>
  </si>
  <si>
    <t>TFCCAllMar-14</t>
  </si>
  <si>
    <t>TFCCAll41699</t>
  </si>
  <si>
    <t>TFCCTIPMar-14</t>
  </si>
  <si>
    <t>TFCCTIP41699</t>
  </si>
  <si>
    <t>UniversalAllMar-14</t>
  </si>
  <si>
    <t>UniversalAll41699</t>
  </si>
  <si>
    <t>UniversalCPP-FVMar-14</t>
  </si>
  <si>
    <t>UniversalCPP-FV41699</t>
  </si>
  <si>
    <t>UniversalTF-CBTMar-14</t>
  </si>
  <si>
    <t>UniversalTF-CBT41699</t>
  </si>
  <si>
    <t>UniversalTIPMar-14</t>
  </si>
  <si>
    <t>UniversalTIP41699</t>
  </si>
  <si>
    <t>Youth VillagesAllMar-14</t>
  </si>
  <si>
    <t>Youth VillagesAll41699</t>
  </si>
  <si>
    <t>Youth VillagesMSTMar-14</t>
  </si>
  <si>
    <t>Youth VillagesMST41699</t>
  </si>
  <si>
    <t>Youth VillagesMST-PSBMar-14</t>
  </si>
  <si>
    <t>Youth VillagesMST-PSB41699</t>
  </si>
  <si>
    <t>Adoptions TogetherAllApr-14</t>
  </si>
  <si>
    <t>Adoptions TogetherAll41730</t>
  </si>
  <si>
    <t>All A-CRA ProvidersA-CRAApr-14</t>
  </si>
  <si>
    <t>All A-CRA ProvidersA-CRA41730</t>
  </si>
  <si>
    <t>All FFT ProvidersFFTApr-14</t>
  </si>
  <si>
    <t>All FFT ProvidersFFT41730</t>
  </si>
  <si>
    <t>All MST ProvidersMSTApr-14</t>
  </si>
  <si>
    <t>All MST ProvidersMST41730</t>
  </si>
  <si>
    <t>All MST-PSB ProvidersMST-PSBApr-14</t>
  </si>
  <si>
    <t>All MST-PSB ProvidersMST-PSB41730</t>
  </si>
  <si>
    <t>All TF-CBT ProvidersTF-CBTApr-14</t>
  </si>
  <si>
    <t>All TF-CBT ProvidersTF-CBT41730</t>
  </si>
  <si>
    <t>All TIP ProvidersTIPApr-14</t>
  </si>
  <si>
    <t>All TIP ProvidersTIP41730</t>
  </si>
  <si>
    <t>AllAllApr-14</t>
  </si>
  <si>
    <t>AllAll41730</t>
  </si>
  <si>
    <t>Community ConnectionsAllApr-14</t>
  </si>
  <si>
    <t>Community ConnectionsAll41730</t>
  </si>
  <si>
    <t>Community ConnectionsFFTApr-14</t>
  </si>
  <si>
    <t>Community ConnectionsFFT41730</t>
  </si>
  <si>
    <t>Community ConnectionsTF-CBTApr-14</t>
  </si>
  <si>
    <t>Community ConnectionsTF-CBT41730</t>
  </si>
  <si>
    <t>Community ConnectionsTIPApr-14</t>
  </si>
  <si>
    <t>Community ConnectionsTIP41730</t>
  </si>
  <si>
    <t>Federal CityA-CRAApr-14</t>
  </si>
  <si>
    <t>Federal CityA-CRA41730</t>
  </si>
  <si>
    <t>Federal CityAllApr-14</t>
  </si>
  <si>
    <t>Federal CityAll41730</t>
  </si>
  <si>
    <t>First Home CareAllApr-14</t>
  </si>
  <si>
    <t>First Home CareAll41730</t>
  </si>
  <si>
    <t>First Home CareFFTApr-14</t>
  </si>
  <si>
    <t>First Home CareFFT41730</t>
  </si>
  <si>
    <t>First Home CareTF-CBTApr-14</t>
  </si>
  <si>
    <t>First Home CareTF-CBT41730</t>
  </si>
  <si>
    <t>First Home CareTIPApr-14</t>
  </si>
  <si>
    <t>First Home CareTIP41730</t>
  </si>
  <si>
    <t>FPSAllApr-14</t>
  </si>
  <si>
    <t>FPSAll41730</t>
  </si>
  <si>
    <t>FPSTIPApr-14</t>
  </si>
  <si>
    <t>FPSTIP41730</t>
  </si>
  <si>
    <t>HillcrestA-CRAApr-14</t>
  </si>
  <si>
    <t>HillcrestA-CRA41730</t>
  </si>
  <si>
    <t>HillcrestAllApr-14</t>
  </si>
  <si>
    <t>HillcrestAll41730</t>
  </si>
  <si>
    <t>HillcrestCPP-FVApr-14</t>
  </si>
  <si>
    <t>HillcrestCPP-FV41730</t>
  </si>
  <si>
    <t>HillcrestFFTApr-14</t>
  </si>
  <si>
    <t>HillcrestFFT41730</t>
  </si>
  <si>
    <t>HillcrestTF-CBTApr-14</t>
  </si>
  <si>
    <t>HillcrestTF-CBT41730</t>
  </si>
  <si>
    <t>LAYCA-CRAApr-14</t>
  </si>
  <si>
    <t>LAYCA-CRA41730</t>
  </si>
  <si>
    <t>LAYCAllApr-14</t>
  </si>
  <si>
    <t>LAYCAll41730</t>
  </si>
  <si>
    <t>LAYCCPPApr-14</t>
  </si>
  <si>
    <t>LAYCCPP41730</t>
  </si>
  <si>
    <t>LESAllApr-14</t>
  </si>
  <si>
    <t>LESAll41730</t>
  </si>
  <si>
    <t>LESTIPApr-14</t>
  </si>
  <si>
    <t>LESTIP41730</t>
  </si>
  <si>
    <t>MBI HSAllApr-14</t>
  </si>
  <si>
    <t>MBI HSAll41730</t>
  </si>
  <si>
    <t>MBI HSTIPApr-14</t>
  </si>
  <si>
    <t>MBI HSTIP41730</t>
  </si>
  <si>
    <t>MD Family ResourcesAllApr-14</t>
  </si>
  <si>
    <t>MD Family ResourcesAll41730</t>
  </si>
  <si>
    <t>MD Family ResourcesTF-CBTApr-14</t>
  </si>
  <si>
    <t>MD Family ResourcesTF-CBT41730</t>
  </si>
  <si>
    <t>PASSAllApr-14</t>
  </si>
  <si>
    <t>PASSAll41730</t>
  </si>
  <si>
    <t>PASSFFTApr-14</t>
  </si>
  <si>
    <t>PASSFFT41730</t>
  </si>
  <si>
    <t>PASSTIPApr-14</t>
  </si>
  <si>
    <t>PASSTIP41730</t>
  </si>
  <si>
    <t>RiversideA-CRAApr-14</t>
  </si>
  <si>
    <t>RiversideA-CRA41730</t>
  </si>
  <si>
    <t>RiversideAllApr-14</t>
  </si>
  <si>
    <t>RiversideAll41730</t>
  </si>
  <si>
    <t>TFCCAllApr-14</t>
  </si>
  <si>
    <t>TFCCAll41730</t>
  </si>
  <si>
    <t>TFCCTIPApr-14</t>
  </si>
  <si>
    <t>TFCCTIP41730</t>
  </si>
  <si>
    <t>UniversalAllApr-14</t>
  </si>
  <si>
    <t>UniversalAll41730</t>
  </si>
  <si>
    <t>UniversalCPP-FVApr-14</t>
  </si>
  <si>
    <t>UniversalCPP-FV41730</t>
  </si>
  <si>
    <t>UniversalTF-CBTApr-14</t>
  </si>
  <si>
    <t>UniversalTF-CBT41730</t>
  </si>
  <si>
    <t>UniversalTIPApr-14</t>
  </si>
  <si>
    <t>UniversalTIP41730</t>
  </si>
  <si>
    <t>Youth VillagesAllApr-14</t>
  </si>
  <si>
    <t>Youth VillagesAll41730</t>
  </si>
  <si>
    <t>Youth VillagesMSTApr-14</t>
  </si>
  <si>
    <t>Youth VillagesMST41730</t>
  </si>
  <si>
    <t>Youth VillagesMST-PSBApr-14</t>
  </si>
  <si>
    <t>Youth VillagesMST-PSB41730</t>
  </si>
  <si>
    <t>Adoptions TogetherAllMay-14</t>
  </si>
  <si>
    <t>Adoptions TogetherAll41760</t>
  </si>
  <si>
    <t>All A-CRA ProvidersA-CRAMay-14</t>
  </si>
  <si>
    <t>All A-CRA ProvidersA-CRA41760</t>
  </si>
  <si>
    <t>All FFT ProvidersFFTMay-14</t>
  </si>
  <si>
    <t>All FFT ProvidersFFT41760</t>
  </si>
  <si>
    <t>All MST ProvidersMSTMay-14</t>
  </si>
  <si>
    <t>All MST ProvidersMST41760</t>
  </si>
  <si>
    <t>All MST-PSB ProvidersMST-PSBMay-14</t>
  </si>
  <si>
    <t>All MST-PSB ProvidersMST-PSB41760</t>
  </si>
  <si>
    <t>All TF-CBT ProvidersTF-CBTMay-14</t>
  </si>
  <si>
    <t>All TF-CBT ProvidersTF-CBT41760</t>
  </si>
  <si>
    <t>All TIP ProvidersTIPMay-14</t>
  </si>
  <si>
    <t>All TIP ProvidersTIP41760</t>
  </si>
  <si>
    <t>AllAllMay-14</t>
  </si>
  <si>
    <t>AllAll41760</t>
  </si>
  <si>
    <t>Community ConnectionsAllMay-14</t>
  </si>
  <si>
    <t>Community ConnectionsAll41760</t>
  </si>
  <si>
    <t>Community ConnectionsFFTMay-14</t>
  </si>
  <si>
    <t>Community ConnectionsFFT41760</t>
  </si>
  <si>
    <t>Community ConnectionsTF-CBTMay-14</t>
  </si>
  <si>
    <t>Community ConnectionsTF-CBT41760</t>
  </si>
  <si>
    <t>Community ConnectionsTIPMay-14</t>
  </si>
  <si>
    <t>Community ConnectionsTIP41760</t>
  </si>
  <si>
    <t>Federal CityA-CRAMay-14</t>
  </si>
  <si>
    <t>Federal CityA-CRA41760</t>
  </si>
  <si>
    <t>Federal CityAllMay-14</t>
  </si>
  <si>
    <t>Federal CityAll41760</t>
  </si>
  <si>
    <t>First Home CareAllMay-14</t>
  </si>
  <si>
    <t>First Home CareAll41760</t>
  </si>
  <si>
    <t>First Home CareFFTMay-14</t>
  </si>
  <si>
    <t>First Home CareFFT41760</t>
  </si>
  <si>
    <t>First Home CareTF-CBTMay-14</t>
  </si>
  <si>
    <t>First Home CareTF-CBT41760</t>
  </si>
  <si>
    <t>First Home CareTIPMay-14</t>
  </si>
  <si>
    <t>First Home CareTIP41760</t>
  </si>
  <si>
    <t>FPSAllMay-14</t>
  </si>
  <si>
    <t>FPSAll41760</t>
  </si>
  <si>
    <t>FPSTIPMay-14</t>
  </si>
  <si>
    <t>FPSTIP41760</t>
  </si>
  <si>
    <t>HillcrestA-CRAMay-14</t>
  </si>
  <si>
    <t>HillcrestA-CRA41760</t>
  </si>
  <si>
    <t>HillcrestAllMay-14</t>
  </si>
  <si>
    <t>HillcrestAll41760</t>
  </si>
  <si>
    <t>HillcrestCPP-FVMay-14</t>
  </si>
  <si>
    <t>HillcrestCPP-FV41760</t>
  </si>
  <si>
    <t>HillcrestFFTMay-14</t>
  </si>
  <si>
    <t>HillcrestFFT41760</t>
  </si>
  <si>
    <t>HillcrestTF-CBTMay-14</t>
  </si>
  <si>
    <t>HillcrestTF-CBT41760</t>
  </si>
  <si>
    <t>LAYCA-CRAMay-14</t>
  </si>
  <si>
    <t>LAYCA-CRA41760</t>
  </si>
  <si>
    <t>LAYCAllMay-14</t>
  </si>
  <si>
    <t>LAYCAll41760</t>
  </si>
  <si>
    <t>LAYCCPPMay-14</t>
  </si>
  <si>
    <t>LAYCCPP41760</t>
  </si>
  <si>
    <t>LESAllMay-14</t>
  </si>
  <si>
    <t>LESAll41760</t>
  </si>
  <si>
    <t>LESTIPMay-14</t>
  </si>
  <si>
    <t>LESTIP41760</t>
  </si>
  <si>
    <t>MBI HSAllMay-14</t>
  </si>
  <si>
    <t>MBI HSAll41760</t>
  </si>
  <si>
    <t>MBI HSTIPMay-14</t>
  </si>
  <si>
    <t>MBI HSTIP41760</t>
  </si>
  <si>
    <t>MD Family ResourcesAllMay-14</t>
  </si>
  <si>
    <t>MD Family ResourcesAll41760</t>
  </si>
  <si>
    <t>MD Family ResourcesTF-CBTMay-14</t>
  </si>
  <si>
    <t>MD Family ResourcesTF-CBT41760</t>
  </si>
  <si>
    <t>PASSAllMay-14</t>
  </si>
  <si>
    <t>PASSAll41760</t>
  </si>
  <si>
    <t>PASSFFTMay-14</t>
  </si>
  <si>
    <t>PASSFFT41760</t>
  </si>
  <si>
    <t>PASSTIPMay-14</t>
  </si>
  <si>
    <t>PASSTIP41760</t>
  </si>
  <si>
    <t>RiversideA-CRAMay-14</t>
  </si>
  <si>
    <t>RiversideA-CRA41760</t>
  </si>
  <si>
    <t>RiversideAllMay-14</t>
  </si>
  <si>
    <t>RiversideAll41760</t>
  </si>
  <si>
    <t>TFCCAllMay-14</t>
  </si>
  <si>
    <t>TFCCAll41760</t>
  </si>
  <si>
    <t>TFCCTIPMay-14</t>
  </si>
  <si>
    <t>TFCCTIP41760</t>
  </si>
  <si>
    <t>UniversalAllMay-14</t>
  </si>
  <si>
    <t>UniversalAll41760</t>
  </si>
  <si>
    <t>UniversalCPP-FVMay-14</t>
  </si>
  <si>
    <t>UniversalCPP-FV41760</t>
  </si>
  <si>
    <t>UniversalTF-CBTMay-14</t>
  </si>
  <si>
    <t>UniversalTF-CBT41760</t>
  </si>
  <si>
    <t>UniversalTIPMay-14</t>
  </si>
  <si>
    <t>UniversalTIP41760</t>
  </si>
  <si>
    <t>Youth VillagesAllMay-14</t>
  </si>
  <si>
    <t>Youth VillagesAll41760</t>
  </si>
  <si>
    <t>Youth VillagesMSTMay-14</t>
  </si>
  <si>
    <t>Youth VillagesMST41760</t>
  </si>
  <si>
    <t>Youth VillagesMST-PSBMay-14</t>
  </si>
  <si>
    <t>Youth VillagesMST-PSB41760</t>
  </si>
  <si>
    <t>Adoptions TogetherAllJun-14</t>
  </si>
  <si>
    <t>Adoptions TogetherAll41791</t>
  </si>
  <si>
    <t>All A-CRA ProvidersA-CRAJun-14</t>
  </si>
  <si>
    <t>All A-CRA ProvidersA-CRA41791</t>
  </si>
  <si>
    <t>All FFT ProvidersFFTJun-14</t>
  </si>
  <si>
    <t>All FFT ProvidersFFT41791</t>
  </si>
  <si>
    <t>All MST ProvidersMSTJun-14</t>
  </si>
  <si>
    <t>All MST ProvidersMST41791</t>
  </si>
  <si>
    <t>All MST-PSB ProvidersMST-PSBJun-14</t>
  </si>
  <si>
    <t>All MST-PSB ProvidersMST-PSB41791</t>
  </si>
  <si>
    <t>All TF-CBT ProvidersTF-CBTJun-14</t>
  </si>
  <si>
    <t>All TF-CBT ProvidersTF-CBT41791</t>
  </si>
  <si>
    <t>All TIP ProvidersTIPJun-14</t>
  </si>
  <si>
    <t>All TIP ProvidersTIP41791</t>
  </si>
  <si>
    <t>AllAllJun-14</t>
  </si>
  <si>
    <t>AllAll41791</t>
  </si>
  <si>
    <t>Community ConnectionsAllJun-14</t>
  </si>
  <si>
    <t>Community ConnectionsAll41791</t>
  </si>
  <si>
    <t>Community ConnectionsFFTJun-14</t>
  </si>
  <si>
    <t>Community ConnectionsFFT41791</t>
  </si>
  <si>
    <t>Community ConnectionsTF-CBTJun-14</t>
  </si>
  <si>
    <t>Community ConnectionsTF-CBT41791</t>
  </si>
  <si>
    <t>Community ConnectionsTIPJun-14</t>
  </si>
  <si>
    <t>Community ConnectionsTIP41791</t>
  </si>
  <si>
    <t>Federal CityA-CRAJun-14</t>
  </si>
  <si>
    <t>Federal CityA-CRA41791</t>
  </si>
  <si>
    <t>Federal CityAllJun-14</t>
  </si>
  <si>
    <t>Federal CityAll41791</t>
  </si>
  <si>
    <t>First Home CareAllJun-14</t>
  </si>
  <si>
    <t>First Home CareAll41791</t>
  </si>
  <si>
    <t>First Home CareFFTJun-14</t>
  </si>
  <si>
    <t>First Home CareFFT41791</t>
  </si>
  <si>
    <t>First Home CareTF-CBTJun-14</t>
  </si>
  <si>
    <t>First Home CareTF-CBT41791</t>
  </si>
  <si>
    <t>First Home CareTIPJun-14</t>
  </si>
  <si>
    <t>First Home CareTIP41791</t>
  </si>
  <si>
    <t>FPSAllJun-14</t>
  </si>
  <si>
    <t>FPSAll41791</t>
  </si>
  <si>
    <t>FPSTIPJun-14</t>
  </si>
  <si>
    <t>FPSTIP41791</t>
  </si>
  <si>
    <t>HillcrestA-CRAJun-14</t>
  </si>
  <si>
    <t>HillcrestA-CRA41791</t>
  </si>
  <si>
    <t>HillcrestAllJun-14</t>
  </si>
  <si>
    <t>HillcrestAll41791</t>
  </si>
  <si>
    <t>HillcrestCPP-FVJun-14</t>
  </si>
  <si>
    <t>HillcrestCPP-FV41791</t>
  </si>
  <si>
    <t>HillcrestFFTJun-14</t>
  </si>
  <si>
    <t>HillcrestFFT41791</t>
  </si>
  <si>
    <t>HillcrestTF-CBTJun-14</t>
  </si>
  <si>
    <t>HillcrestTF-CBT41791</t>
  </si>
  <si>
    <t>LAYCA-CRAJun-14</t>
  </si>
  <si>
    <t>LAYCA-CRA41791</t>
  </si>
  <si>
    <t>LAYCAllJun-14</t>
  </si>
  <si>
    <t>LAYCAll41791</t>
  </si>
  <si>
    <t>LAYCCPPJun-14</t>
  </si>
  <si>
    <t>LAYCCPP41791</t>
  </si>
  <si>
    <t>LESAllJun-14</t>
  </si>
  <si>
    <t>LESAll41791</t>
  </si>
  <si>
    <t>LESTIPJun-14</t>
  </si>
  <si>
    <t>LESTIP41791</t>
  </si>
  <si>
    <t>MBI HSAllJun-14</t>
  </si>
  <si>
    <t>MBI HSAll41791</t>
  </si>
  <si>
    <t>MBI HSTIPJun-14</t>
  </si>
  <si>
    <t>MBI HSTIP41791</t>
  </si>
  <si>
    <t>MD Family ResourcesAllJun-14</t>
  </si>
  <si>
    <t>MD Family ResourcesAll41791</t>
  </si>
  <si>
    <t>MD Family ResourcesTF-CBTJun-14</t>
  </si>
  <si>
    <t>MD Family ResourcesTF-CBT41791</t>
  </si>
  <si>
    <t>PASSAllJun-14</t>
  </si>
  <si>
    <t>PASSAll41791</t>
  </si>
  <si>
    <t>PASSFFTJun-14</t>
  </si>
  <si>
    <t>PASSFFT41791</t>
  </si>
  <si>
    <t>PASSTIPJun-14</t>
  </si>
  <si>
    <t>PASSTIP41791</t>
  </si>
  <si>
    <t>RiversideA-CRAJun-14</t>
  </si>
  <si>
    <t>RiversideA-CRA41791</t>
  </si>
  <si>
    <t>RiversideAllJun-14</t>
  </si>
  <si>
    <t>RiversideAll41791</t>
  </si>
  <si>
    <t>TFCCAllJun-14</t>
  </si>
  <si>
    <t>TFCCAll41791</t>
  </si>
  <si>
    <t>TFCCTIPJun-14</t>
  </si>
  <si>
    <t>TFCCTIP41791</t>
  </si>
  <si>
    <t>UniversalAllJun-14</t>
  </si>
  <si>
    <t>UniversalAll41791</t>
  </si>
  <si>
    <t>UniversalCPP-FVJun-14</t>
  </si>
  <si>
    <t>UniversalCPP-FV41791</t>
  </si>
  <si>
    <t>UniversalTF-CBTJun-14</t>
  </si>
  <si>
    <t>UniversalTF-CBT41791</t>
  </si>
  <si>
    <t>UniversalTIPJun-14</t>
  </si>
  <si>
    <t>UniversalTIP41791</t>
  </si>
  <si>
    <t>Youth VillagesAllJun-14</t>
  </si>
  <si>
    <t>Youth VillagesAll41791</t>
  </si>
  <si>
    <t>Youth VillagesMSTJun-14</t>
  </si>
  <si>
    <t>Youth VillagesMST41791</t>
  </si>
  <si>
    <t>Youth VillagesMST-PSBJun-14</t>
  </si>
  <si>
    <t>Youth VillagesMST-PSB41791</t>
  </si>
  <si>
    <t>Adoptions TogetherAllJul-14</t>
  </si>
  <si>
    <t>Adoptions TogetherAll41821</t>
  </si>
  <si>
    <t>All A-CRA ProvidersA-CRAJul-14</t>
  </si>
  <si>
    <t>All A-CRA ProvidersA-CRA41821</t>
  </si>
  <si>
    <t>All FFT ProvidersFFTJul-14</t>
  </si>
  <si>
    <t>All FFT ProvidersFFT41821</t>
  </si>
  <si>
    <t>All MST ProvidersMSTJul-14</t>
  </si>
  <si>
    <t>All MST ProvidersMST41821</t>
  </si>
  <si>
    <t>All MST-PSB ProvidersMST-PSBJul-14</t>
  </si>
  <si>
    <t>All MST-PSB ProvidersMST-PSB41821</t>
  </si>
  <si>
    <t>All TF-CBT ProvidersTF-CBTJul-14</t>
  </si>
  <si>
    <t>All TF-CBT ProvidersTF-CBT41821</t>
  </si>
  <si>
    <t>All TIP ProvidersTIPJul-14</t>
  </si>
  <si>
    <t>All TIP ProvidersTIP41821</t>
  </si>
  <si>
    <t>AllAllJul-14</t>
  </si>
  <si>
    <t>AllAll41821</t>
  </si>
  <si>
    <t>Community ConnectionsAllJul-14</t>
  </si>
  <si>
    <t>Community ConnectionsAll41821</t>
  </si>
  <si>
    <t>Community ConnectionsFFTJul-14</t>
  </si>
  <si>
    <t>Community ConnectionsFFT41821</t>
  </si>
  <si>
    <t>Community ConnectionsTF-CBTJul-14</t>
  </si>
  <si>
    <t>Community ConnectionsTF-CBT41821</t>
  </si>
  <si>
    <t>Community ConnectionsTIPJul-14</t>
  </si>
  <si>
    <t>Community ConnectionsTIP41821</t>
  </si>
  <si>
    <t>Federal CityA-CRAJul-14</t>
  </si>
  <si>
    <t>Federal CityA-CRA41821</t>
  </si>
  <si>
    <t>Federal CityAllJul-14</t>
  </si>
  <si>
    <t>Federal CityAll41821</t>
  </si>
  <si>
    <t>First Home CareAllJul-14</t>
  </si>
  <si>
    <t>First Home CareAll41821</t>
  </si>
  <si>
    <t>First Home CareFFTJul-14</t>
  </si>
  <si>
    <t>First Home CareFFT41821</t>
  </si>
  <si>
    <t>First Home CareTF-CBTJul-14</t>
  </si>
  <si>
    <t>First Home CareTF-CBT41821</t>
  </si>
  <si>
    <t>First Home CareTIPJul-14</t>
  </si>
  <si>
    <t>First Home CareTIP41821</t>
  </si>
  <si>
    <t>FPSAllJul-14</t>
  </si>
  <si>
    <t>FPSAll41821</t>
  </si>
  <si>
    <t>FPSTIPJul-14</t>
  </si>
  <si>
    <t>FPSTIP41821</t>
  </si>
  <si>
    <t>HillcrestA-CRAJul-14</t>
  </si>
  <si>
    <t>HillcrestA-CRA41821</t>
  </si>
  <si>
    <t>HillcrestAllJul-14</t>
  </si>
  <si>
    <t>HillcrestAll41821</t>
  </si>
  <si>
    <t>HillcrestCPP-FVJul-14</t>
  </si>
  <si>
    <t>HillcrestCPP-FV41821</t>
  </si>
  <si>
    <t>HillcrestFFTJul-14</t>
  </si>
  <si>
    <t>HillcrestFFT41821</t>
  </si>
  <si>
    <t>HillcrestTF-CBTJul-14</t>
  </si>
  <si>
    <t>HillcrestTF-CBT41821</t>
  </si>
  <si>
    <t>LAYCA-CRAJul-14</t>
  </si>
  <si>
    <t>LAYCA-CRA41821</t>
  </si>
  <si>
    <t>LAYCAllJul-14</t>
  </si>
  <si>
    <t>LAYCAll41821</t>
  </si>
  <si>
    <t>LAYCCPPJul-14</t>
  </si>
  <si>
    <t>LAYCCPP41821</t>
  </si>
  <si>
    <t>LESAllJul-14</t>
  </si>
  <si>
    <t>LESAll41821</t>
  </si>
  <si>
    <t>LESTIPJul-14</t>
  </si>
  <si>
    <t>LESTIP41821</t>
  </si>
  <si>
    <t>MBI HSAllJul-14</t>
  </si>
  <si>
    <t>MBI HSAll41821</t>
  </si>
  <si>
    <t>MBI HSTIPJul-14</t>
  </si>
  <si>
    <t>MBI HSTIP41821</t>
  </si>
  <si>
    <t>MD Family ResourcesAllJul-14</t>
  </si>
  <si>
    <t>MD Family ResourcesAll41821</t>
  </si>
  <si>
    <t>MD Family ResourcesTF-CBTJul-14</t>
  </si>
  <si>
    <t>MD Family ResourcesTF-CBT41821</t>
  </si>
  <si>
    <t>PASSAllJul-14</t>
  </si>
  <si>
    <t>PASSAll41821</t>
  </si>
  <si>
    <t>PASSFFTJul-14</t>
  </si>
  <si>
    <t>PASSFFT41821</t>
  </si>
  <si>
    <t>PASSTIPJul-14</t>
  </si>
  <si>
    <t>PASSTIP41821</t>
  </si>
  <si>
    <t>RiversideA-CRAJul-14</t>
  </si>
  <si>
    <t>RiversideA-CRA41821</t>
  </si>
  <si>
    <t>RiversideAllJul-14</t>
  </si>
  <si>
    <t>RiversideAll41821</t>
  </si>
  <si>
    <t>TFCCAllJul-14</t>
  </si>
  <si>
    <t>TFCCAll41821</t>
  </si>
  <si>
    <t>TFCCTIPJul-14</t>
  </si>
  <si>
    <t>TFCCTIP41821</t>
  </si>
  <si>
    <t>UniversalAllJul-14</t>
  </si>
  <si>
    <t>UniversalAll41821</t>
  </si>
  <si>
    <t>UniversalCPP-FVJul-14</t>
  </si>
  <si>
    <t>UniversalCPP-FV41821</t>
  </si>
  <si>
    <t>UniversalTF-CBTJul-14</t>
  </si>
  <si>
    <t>UniversalTF-CBT41821</t>
  </si>
  <si>
    <t>UniversalTIPJul-14</t>
  </si>
  <si>
    <t>UniversalTIP41821</t>
  </si>
  <si>
    <t>Youth VillagesAllJul-14</t>
  </si>
  <si>
    <t>Youth VillagesAll41821</t>
  </si>
  <si>
    <t>Youth VillagesMSTJul-14</t>
  </si>
  <si>
    <t>Youth VillagesMST41821</t>
  </si>
  <si>
    <t>Youth VillagesMST-PSBJul-14</t>
  </si>
  <si>
    <t>Youth VillagesMST-PSB41821</t>
  </si>
  <si>
    <t>Adoptions TogetherAllAug-14</t>
  </si>
  <si>
    <t>Adoptions TogetherAll41852</t>
  </si>
  <si>
    <t>All A-CRA ProvidersA-CRAAug-14</t>
  </si>
  <si>
    <t>All A-CRA ProvidersA-CRA41852</t>
  </si>
  <si>
    <t>All FFT ProvidersFFTAug-14</t>
  </si>
  <si>
    <t>All FFT ProvidersFFT41852</t>
  </si>
  <si>
    <t>All MST ProvidersMSTAug-14</t>
  </si>
  <si>
    <t>All MST ProvidersMST41852</t>
  </si>
  <si>
    <t>All MST-PSB ProvidersMST-PSBAug-14</t>
  </si>
  <si>
    <t>All MST-PSB ProvidersMST-PSB41852</t>
  </si>
  <si>
    <t>All TF-CBT ProvidersTF-CBTAug-14</t>
  </si>
  <si>
    <t>All TF-CBT ProvidersTF-CBT41852</t>
  </si>
  <si>
    <t>All TIP ProvidersTIPAug-14</t>
  </si>
  <si>
    <t>All TIP ProvidersTIP41852</t>
  </si>
  <si>
    <t>AllAllAug-14</t>
  </si>
  <si>
    <t>AllAll41852</t>
  </si>
  <si>
    <t>Community ConnectionsAllAug-14</t>
  </si>
  <si>
    <t>Community ConnectionsAll41852</t>
  </si>
  <si>
    <t>Community ConnectionsFFTAug-14</t>
  </si>
  <si>
    <t>Community ConnectionsFFT41852</t>
  </si>
  <si>
    <t>Community ConnectionsTF-CBTAug-14</t>
  </si>
  <si>
    <t>Community ConnectionsTF-CBT41852</t>
  </si>
  <si>
    <t>Community ConnectionsTIPAug-14</t>
  </si>
  <si>
    <t>Community ConnectionsTIP41852</t>
  </si>
  <si>
    <t>Federal CityA-CRAAug-14</t>
  </si>
  <si>
    <t>Federal CityA-CRA41852</t>
  </si>
  <si>
    <t>Federal CityAllAug-14</t>
  </si>
  <si>
    <t>Federal CityAll41852</t>
  </si>
  <si>
    <t>First Home CareAllAug-14</t>
  </si>
  <si>
    <t>First Home CareAll41852</t>
  </si>
  <si>
    <t>First Home CareFFTAug-14</t>
  </si>
  <si>
    <t>First Home CareFFT41852</t>
  </si>
  <si>
    <t>First Home CareTF-CBTAug-14</t>
  </si>
  <si>
    <t>First Home CareTF-CBT41852</t>
  </si>
  <si>
    <t>First Home CareTIPAug-14</t>
  </si>
  <si>
    <t>First Home CareTIP41852</t>
  </si>
  <si>
    <t>FPSAllAug-14</t>
  </si>
  <si>
    <t>FPSAll41852</t>
  </si>
  <si>
    <t>FPSTIPAug-14</t>
  </si>
  <si>
    <t>FPSTIP41852</t>
  </si>
  <si>
    <t>HillcrestA-CRAAug-14</t>
  </si>
  <si>
    <t>HillcrestA-CRA41852</t>
  </si>
  <si>
    <t>HillcrestAllAug-14</t>
  </si>
  <si>
    <t>HillcrestAll41852</t>
  </si>
  <si>
    <t>HillcrestCPP-FVAug-14</t>
  </si>
  <si>
    <t>HillcrestCPP-FV41852</t>
  </si>
  <si>
    <t>HillcrestFFTAug-14</t>
  </si>
  <si>
    <t>HillcrestFFT41852</t>
  </si>
  <si>
    <t>HillcrestTF-CBTAug-14</t>
  </si>
  <si>
    <t>HillcrestTF-CBT41852</t>
  </si>
  <si>
    <t>LAYCA-CRAAug-14</t>
  </si>
  <si>
    <t>LAYCA-CRA41852</t>
  </si>
  <si>
    <t>LAYCAllAug-14</t>
  </si>
  <si>
    <t>LAYCAll41852</t>
  </si>
  <si>
    <t>LAYCCPPAug-14</t>
  </si>
  <si>
    <t>LAYCCPP41852</t>
  </si>
  <si>
    <t>LESAllAug-14</t>
  </si>
  <si>
    <t>LESAll41852</t>
  </si>
  <si>
    <t>LESTIPAug-14</t>
  </si>
  <si>
    <t>LESTIP41852</t>
  </si>
  <si>
    <t>MBI HSAllAug-14</t>
  </si>
  <si>
    <t>MBI HSAll41852</t>
  </si>
  <si>
    <t>MBI HSTIPAug-14</t>
  </si>
  <si>
    <t>MBI HSTIP41852</t>
  </si>
  <si>
    <t>MD Family ResourcesAllAug-14</t>
  </si>
  <si>
    <t>MD Family ResourcesAll41852</t>
  </si>
  <si>
    <t>MD Family ResourcesTF-CBTAug-14</t>
  </si>
  <si>
    <t>MD Family ResourcesTF-CBT41852</t>
  </si>
  <si>
    <t>PASSAllAug-14</t>
  </si>
  <si>
    <t>PASSAll41852</t>
  </si>
  <si>
    <t>PASSFFTAug-14</t>
  </si>
  <si>
    <t>PASSFFT41852</t>
  </si>
  <si>
    <t>PASSTIPAug-14</t>
  </si>
  <si>
    <t>PASSTIP41852</t>
  </si>
  <si>
    <t>RiversideA-CRAAug-14</t>
  </si>
  <si>
    <t>RiversideA-CRA41852</t>
  </si>
  <si>
    <t>RiversideAllAug-14</t>
  </si>
  <si>
    <t>RiversideAll41852</t>
  </si>
  <si>
    <t>TFCCAllAug-14</t>
  </si>
  <si>
    <t>TFCCAll41852</t>
  </si>
  <si>
    <t>TFCCTIPAug-14</t>
  </si>
  <si>
    <t>TFCCTIP41852</t>
  </si>
  <si>
    <t>UniversalAllAug-14</t>
  </si>
  <si>
    <t>UniversalAll41852</t>
  </si>
  <si>
    <t>UniversalCPP-FVAug-14</t>
  </si>
  <si>
    <t>UniversalCPP-FV41852</t>
  </si>
  <si>
    <t>UniversalTF-CBTAug-14</t>
  </si>
  <si>
    <t>UniversalTF-CBT41852</t>
  </si>
  <si>
    <t>UniversalTIPAug-14</t>
  </si>
  <si>
    <t>UniversalTIP41852</t>
  </si>
  <si>
    <t>Youth VillagesAllAug-14</t>
  </si>
  <si>
    <t>Youth VillagesAll41852</t>
  </si>
  <si>
    <t>Youth VillagesMSTAug-14</t>
  </si>
  <si>
    <t>Youth VillagesMST41852</t>
  </si>
  <si>
    <t>Youth VillagesMST-PSBAug-14</t>
  </si>
  <si>
    <t>Youth VillagesMST-PSB41852</t>
  </si>
  <si>
    <t>Adoptions TogetherAllSep-14</t>
  </si>
  <si>
    <t>Adoptions TogetherAll41883</t>
  </si>
  <si>
    <t>All A-CRA ProvidersA-CRASep-14</t>
  </si>
  <si>
    <t>All A-CRA ProvidersA-CRA41883</t>
  </si>
  <si>
    <t>All FFT ProvidersFFTSep-14</t>
  </si>
  <si>
    <t>All FFT ProvidersFFT41883</t>
  </si>
  <si>
    <t>All MST ProvidersMSTSep-14</t>
  </si>
  <si>
    <t>All MST ProvidersMST41883</t>
  </si>
  <si>
    <t>All MST-PSB ProvidersMST-PSBSep-14</t>
  </si>
  <si>
    <t>All MST-PSB ProvidersMST-PSB41883</t>
  </si>
  <si>
    <t>All TF-CBT ProvidersTF-CBTSep-14</t>
  </si>
  <si>
    <t>All TF-CBT ProvidersTF-CBT41883</t>
  </si>
  <si>
    <t>All TIP ProvidersTIPSep-14</t>
  </si>
  <si>
    <t>All TIP ProvidersTIP41883</t>
  </si>
  <si>
    <t>AllAllSep-14</t>
  </si>
  <si>
    <t>AllAll41883</t>
  </si>
  <si>
    <t>Community ConnectionsAllSep-14</t>
  </si>
  <si>
    <t>Community ConnectionsAll41883</t>
  </si>
  <si>
    <t>Community ConnectionsFFTSep-14</t>
  </si>
  <si>
    <t>Community ConnectionsFFT41883</t>
  </si>
  <si>
    <t>Community ConnectionsTF-CBTSep-14</t>
  </si>
  <si>
    <t>Community ConnectionsTF-CBT41883</t>
  </si>
  <si>
    <t>Community ConnectionsTIPSep-14</t>
  </si>
  <si>
    <t>Community ConnectionsTIP41883</t>
  </si>
  <si>
    <t>Federal CityA-CRASep-14</t>
  </si>
  <si>
    <t>Federal CityA-CRA41883</t>
  </si>
  <si>
    <t>Federal CityAllSep-14</t>
  </si>
  <si>
    <t>Federal CityAll41883</t>
  </si>
  <si>
    <t>First Home CareAllSep-14</t>
  </si>
  <si>
    <t>First Home CareAll41883</t>
  </si>
  <si>
    <t>First Home CareFFTSep-14</t>
  </si>
  <si>
    <t>First Home CareFFT41883</t>
  </si>
  <si>
    <t>First Home CareTF-CBTSep-14</t>
  </si>
  <si>
    <t>First Home CareTF-CBT41883</t>
  </si>
  <si>
    <t>First Home CareTIPSep-14</t>
  </si>
  <si>
    <t>First Home CareTIP41883</t>
  </si>
  <si>
    <t>FPSAllSep-14</t>
  </si>
  <si>
    <t>FPSAll41883</t>
  </si>
  <si>
    <t>FPSTIPSep-14</t>
  </si>
  <si>
    <t>FPSTIP41883</t>
  </si>
  <si>
    <t>HillcrestA-CRASep-14</t>
  </si>
  <si>
    <t>HillcrestA-CRA41883</t>
  </si>
  <si>
    <t>HillcrestAllSep-14</t>
  </si>
  <si>
    <t>HillcrestAll41883</t>
  </si>
  <si>
    <t>HillcrestCPP-FVSep-14</t>
  </si>
  <si>
    <t>HillcrestCPP-FV41883</t>
  </si>
  <si>
    <t>HillcrestFFTSep-14</t>
  </si>
  <si>
    <t>HillcrestFFT41883</t>
  </si>
  <si>
    <t>HillcrestTF-CBTSep-14</t>
  </si>
  <si>
    <t>HillcrestTF-CBT41883</t>
  </si>
  <si>
    <t>LAYCA-CRASep-14</t>
  </si>
  <si>
    <t>LAYCA-CRA41883</t>
  </si>
  <si>
    <t>LAYCAllSep-14</t>
  </si>
  <si>
    <t>LAYCAll41883</t>
  </si>
  <si>
    <t>LAYCCPPSep-14</t>
  </si>
  <si>
    <t>LAYCCPP41883</t>
  </si>
  <si>
    <t>LESAllSep-14</t>
  </si>
  <si>
    <t>LESAll41883</t>
  </si>
  <si>
    <t>LESTIPSep-14</t>
  </si>
  <si>
    <t>LESTIP41883</t>
  </si>
  <si>
    <t>MBI HSAllSep-14</t>
  </si>
  <si>
    <t>MBI HSAll41883</t>
  </si>
  <si>
    <t>MBI HSTIPSep-14</t>
  </si>
  <si>
    <t>MBI HSTIP41883</t>
  </si>
  <si>
    <t>MD Family ResourcesAllSep-14</t>
  </si>
  <si>
    <t>MD Family ResourcesAll41883</t>
  </si>
  <si>
    <t>MD Family ResourcesTF-CBTSep-14</t>
  </si>
  <si>
    <t>MD Family ResourcesTF-CBT41883</t>
  </si>
  <si>
    <t>PASSAllSep-14</t>
  </si>
  <si>
    <t>PASSAll41883</t>
  </si>
  <si>
    <t>PASSFFTSep-14</t>
  </si>
  <si>
    <t>PASSFFT41883</t>
  </si>
  <si>
    <t>PASSTIPSep-14</t>
  </si>
  <si>
    <t>PASSTIP41883</t>
  </si>
  <si>
    <t>RiversideA-CRASep-14</t>
  </si>
  <si>
    <t>RiversideA-CRA41883</t>
  </si>
  <si>
    <t>RiversideAllSep-14</t>
  </si>
  <si>
    <t>RiversideAll41883</t>
  </si>
  <si>
    <t>TFCCAllSep-14</t>
  </si>
  <si>
    <t>TFCCAll41883</t>
  </si>
  <si>
    <t>TFCCTIPSep-14</t>
  </si>
  <si>
    <t>TFCCTIP41883</t>
  </si>
  <si>
    <t>UniversalAllSep-14</t>
  </si>
  <si>
    <t>UniversalAll41883</t>
  </si>
  <si>
    <t>UniversalCPP-FVSep-14</t>
  </si>
  <si>
    <t>UniversalCPP-FV41883</t>
  </si>
  <si>
    <t>UniversalTF-CBTSep-14</t>
  </si>
  <si>
    <t>UniversalTF-CBT41883</t>
  </si>
  <si>
    <t>UniversalTIPSep-14</t>
  </si>
  <si>
    <t>UniversalTIP41883</t>
  </si>
  <si>
    <t>Youth VillagesAllSep-14</t>
  </si>
  <si>
    <t>Youth VillagesAll41883</t>
  </si>
  <si>
    <t>Youth VillagesMSTSep-14</t>
  </si>
  <si>
    <t>Youth VillagesMST41883</t>
  </si>
  <si>
    <t>Youth VillagesMST-PSBSep-14</t>
  </si>
  <si>
    <t>Youth VillagesMST-PSB41883</t>
  </si>
  <si>
    <t>Adoptions TogetherAllOct-14</t>
  </si>
  <si>
    <t>Adoptions TogetherAll41913</t>
  </si>
  <si>
    <t>All A-CRA ProvidersA-CRAOct-14</t>
  </si>
  <si>
    <t>All A-CRA ProvidersA-CRA41913</t>
  </si>
  <si>
    <t>All FFT ProvidersFFTOct-14</t>
  </si>
  <si>
    <t>All FFT ProvidersFFT41913</t>
  </si>
  <si>
    <t>All MST ProvidersMSTOct-14</t>
  </si>
  <si>
    <t>All MST ProvidersMST41913</t>
  </si>
  <si>
    <t>All MST-PSB ProvidersMST-PSBOct-14</t>
  </si>
  <si>
    <t>All MST-PSB ProvidersMST-PSB41913</t>
  </si>
  <si>
    <t>All TF-CBT ProvidersTF-CBTOct-14</t>
  </si>
  <si>
    <t>All TF-CBT ProvidersTF-CBT41913</t>
  </si>
  <si>
    <t>All TIP ProvidersTIPOct-14</t>
  </si>
  <si>
    <t>All TIP ProvidersTIP41913</t>
  </si>
  <si>
    <t>AllAllOct-14</t>
  </si>
  <si>
    <t>AllAll41913</t>
  </si>
  <si>
    <t>Community ConnectionsAllOct-14</t>
  </si>
  <si>
    <t>Community ConnectionsAll41913</t>
  </si>
  <si>
    <t>Community ConnectionsFFTOct-14</t>
  </si>
  <si>
    <t>Community ConnectionsFFT41913</t>
  </si>
  <si>
    <t>Community ConnectionsTF-CBTOct-14</t>
  </si>
  <si>
    <t>Community ConnectionsTF-CBT41913</t>
  </si>
  <si>
    <t>Community ConnectionsTIPOct-14</t>
  </si>
  <si>
    <t>Community ConnectionsTIP41913</t>
  </si>
  <si>
    <t>Federal CityA-CRAOct-14</t>
  </si>
  <si>
    <t>Federal CityA-CRA41913</t>
  </si>
  <si>
    <t>Federal CityAllOct-14</t>
  </si>
  <si>
    <t>Federal CityAll41913</t>
  </si>
  <si>
    <t>First Home CareAllOct-14</t>
  </si>
  <si>
    <t>First Home CareAll41913</t>
  </si>
  <si>
    <t>First Home CareFFTOct-14</t>
  </si>
  <si>
    <t>First Home CareFFT41913</t>
  </si>
  <si>
    <t>First Home CareTF-CBTOct-14</t>
  </si>
  <si>
    <t>First Home CareTF-CBT41913</t>
  </si>
  <si>
    <t>First Home CareTIPOct-14</t>
  </si>
  <si>
    <t>First Home CareTIP41913</t>
  </si>
  <si>
    <t>FPSAllOct-14</t>
  </si>
  <si>
    <t>FPSAll41913</t>
  </si>
  <si>
    <t>FPSTIPOct-14</t>
  </si>
  <si>
    <t>FPSTIP41913</t>
  </si>
  <si>
    <t>HillcrestA-CRAOct-14</t>
  </si>
  <si>
    <t>HillcrestA-CRA41913</t>
  </si>
  <si>
    <t>HillcrestAllOct-14</t>
  </si>
  <si>
    <t>HillcrestAll41913</t>
  </si>
  <si>
    <t>HillcrestCPP-FVOct-14</t>
  </si>
  <si>
    <t>HillcrestCPP-FV41913</t>
  </si>
  <si>
    <t>HillcrestFFTOct-14</t>
  </si>
  <si>
    <t>HillcrestFFT41913</t>
  </si>
  <si>
    <t>HillcrestTF-CBTOct-14</t>
  </si>
  <si>
    <t>HillcrestTF-CBT41913</t>
  </si>
  <si>
    <t>LAYCA-CRAOct-14</t>
  </si>
  <si>
    <t>LAYCA-CRA41913</t>
  </si>
  <si>
    <t>LAYCAllOct-14</t>
  </si>
  <si>
    <t>LAYCAll41913</t>
  </si>
  <si>
    <t>LAYCCPPOct-14</t>
  </si>
  <si>
    <t>LAYCCPP41913</t>
  </si>
  <si>
    <t>LESAllOct-14</t>
  </si>
  <si>
    <t>LESAll41913</t>
  </si>
  <si>
    <t>LESTIPOct-14</t>
  </si>
  <si>
    <t>LESTIP41913</t>
  </si>
  <si>
    <t>MBI HSAllOct-14</t>
  </si>
  <si>
    <t>MBI HSAll41913</t>
  </si>
  <si>
    <t>MBI HSTIPOct-14</t>
  </si>
  <si>
    <t>MBI HSTIP41913</t>
  </si>
  <si>
    <t>MD Family ResourcesAllOct-14</t>
  </si>
  <si>
    <t>MD Family ResourcesAll41913</t>
  </si>
  <si>
    <t>MD Family ResourcesTF-CBTOct-14</t>
  </si>
  <si>
    <t>MD Family ResourcesTF-CBT41913</t>
  </si>
  <si>
    <t>PASSAllOct-14</t>
  </si>
  <si>
    <t>PASSAll41913</t>
  </si>
  <si>
    <t>PASSFFTOct-14</t>
  </si>
  <si>
    <t>PASSFFT41913</t>
  </si>
  <si>
    <t>PASSTIPOct-14</t>
  </si>
  <si>
    <t>PASSTIP41913</t>
  </si>
  <si>
    <t>RiversideA-CRAOct-14</t>
  </si>
  <si>
    <t>RiversideA-CRA41913</t>
  </si>
  <si>
    <t>RiversideAllOct-14</t>
  </si>
  <si>
    <t>RiversideAll41913</t>
  </si>
  <si>
    <t>TFCCAllOct-14</t>
  </si>
  <si>
    <t>TFCCAll41913</t>
  </si>
  <si>
    <t>TFCCTIPOct-14</t>
  </si>
  <si>
    <t>TFCCTIP41913</t>
  </si>
  <si>
    <t>UniversalAllOct-14</t>
  </si>
  <si>
    <t>UniversalAll41913</t>
  </si>
  <si>
    <t>UniversalCPP-FVOct-14</t>
  </si>
  <si>
    <t>UniversalCPP-FV41913</t>
  </si>
  <si>
    <t>UniversalTF-CBTOct-14</t>
  </si>
  <si>
    <t>UniversalTF-CBT41913</t>
  </si>
  <si>
    <t>UniversalTIPOct-14</t>
  </si>
  <si>
    <t>UniversalTIP41913</t>
  </si>
  <si>
    <t>Youth VillagesAllOct-14</t>
  </si>
  <si>
    <t>Youth VillagesAll41913</t>
  </si>
  <si>
    <t>Youth VillagesMSTOct-14</t>
  </si>
  <si>
    <t>Youth VillagesMST41913</t>
  </si>
  <si>
    <t>Youth VillagesMST-PSBOct-14</t>
  </si>
  <si>
    <t>Youth VillagesMST-PSB41913</t>
  </si>
  <si>
    <t>Adoptions TogetherAllNov-14</t>
  </si>
  <si>
    <t>Adoptions TogetherAll41944</t>
  </si>
  <si>
    <t>All A-CRA ProvidersA-CRANov-14</t>
  </si>
  <si>
    <t>All A-CRA ProvidersA-CRA41944</t>
  </si>
  <si>
    <t>All FFT ProvidersFFTNov-14</t>
  </si>
  <si>
    <t>All FFT ProvidersFFT41944</t>
  </si>
  <si>
    <t>All MST ProvidersMSTNov-14</t>
  </si>
  <si>
    <t>All MST ProvidersMST41944</t>
  </si>
  <si>
    <t>All MST-PSB ProvidersMST-PSBNov-14</t>
  </si>
  <si>
    <t>All MST-PSB ProvidersMST-PSB41944</t>
  </si>
  <si>
    <t>All TF-CBT ProvidersTF-CBTNov-14</t>
  </si>
  <si>
    <t>All TF-CBT ProvidersTF-CBT41944</t>
  </si>
  <si>
    <t>All TIP ProvidersTIPNov-14</t>
  </si>
  <si>
    <t>All TIP ProvidersTIP41944</t>
  </si>
  <si>
    <t>AllAllNov-14</t>
  </si>
  <si>
    <t>AllAll41944</t>
  </si>
  <si>
    <t>Community ConnectionsAllNov-14</t>
  </si>
  <si>
    <t>Community ConnectionsAll41944</t>
  </si>
  <si>
    <t>Community ConnectionsFFTNov-14</t>
  </si>
  <si>
    <t>Community ConnectionsFFT41944</t>
  </si>
  <si>
    <t>Community ConnectionsTF-CBTNov-14</t>
  </si>
  <si>
    <t>Community ConnectionsTF-CBT41944</t>
  </si>
  <si>
    <t>Community ConnectionsTIPNov-14</t>
  </si>
  <si>
    <t>Community ConnectionsTIP41944</t>
  </si>
  <si>
    <t>Federal CityA-CRANov-14</t>
  </si>
  <si>
    <t>Federal CityA-CRA41944</t>
  </si>
  <si>
    <t>Federal CityAllNov-14</t>
  </si>
  <si>
    <t>Federal CityAll41944</t>
  </si>
  <si>
    <t>First Home CareAllNov-14</t>
  </si>
  <si>
    <t>First Home CareAll41944</t>
  </si>
  <si>
    <t>First Home CareFFTNov-14</t>
  </si>
  <si>
    <t>First Home CareFFT41944</t>
  </si>
  <si>
    <t>First Home CareTF-CBTNov-14</t>
  </si>
  <si>
    <t>First Home CareTF-CBT41944</t>
  </si>
  <si>
    <t>First Home CareTIPNov-14</t>
  </si>
  <si>
    <t>First Home CareTIP41944</t>
  </si>
  <si>
    <t>FPSAllNov-14</t>
  </si>
  <si>
    <t>FPSAll41944</t>
  </si>
  <si>
    <t>FPSTIPNov-14</t>
  </si>
  <si>
    <t>FPSTIP41944</t>
  </si>
  <si>
    <t>HillcrestA-CRANov-14</t>
  </si>
  <si>
    <t>HillcrestA-CRA41944</t>
  </si>
  <si>
    <t>HillcrestAllNov-14</t>
  </si>
  <si>
    <t>HillcrestAll41944</t>
  </si>
  <si>
    <t>HillcrestCPP-FVNov-14</t>
  </si>
  <si>
    <t>HillcrestCPP-FV41944</t>
  </si>
  <si>
    <t>HillcrestFFTNov-14</t>
  </si>
  <si>
    <t>HillcrestFFT41944</t>
  </si>
  <si>
    <t>HillcrestTF-CBTNov-14</t>
  </si>
  <si>
    <t>HillcrestTF-CBT41944</t>
  </si>
  <si>
    <t>LAYCA-CRANov-14</t>
  </si>
  <si>
    <t>LAYCA-CRA41944</t>
  </si>
  <si>
    <t>LAYCAllNov-14</t>
  </si>
  <si>
    <t>LAYCAll41944</t>
  </si>
  <si>
    <t>LAYCCPPNov-14</t>
  </si>
  <si>
    <t>LAYCCPP41944</t>
  </si>
  <si>
    <t>LESAllNov-14</t>
  </si>
  <si>
    <t>LESAll41944</t>
  </si>
  <si>
    <t>LESTIPNov-14</t>
  </si>
  <si>
    <t>LESTIP41944</t>
  </si>
  <si>
    <t>MBI HSAllNov-14</t>
  </si>
  <si>
    <t>MBI HSAll41944</t>
  </si>
  <si>
    <t>MBI HSTIPNov-14</t>
  </si>
  <si>
    <t>MBI HSTIP41944</t>
  </si>
  <si>
    <t>MD Family ResourcesAllNov-14</t>
  </si>
  <si>
    <t>MD Family ResourcesAll41944</t>
  </si>
  <si>
    <t>MD Family ResourcesTF-CBTNov-14</t>
  </si>
  <si>
    <t>MD Family ResourcesTF-CBT41944</t>
  </si>
  <si>
    <t>PASSAllNov-14</t>
  </si>
  <si>
    <t>PASSAll41944</t>
  </si>
  <si>
    <t>PASSFFTNov-14</t>
  </si>
  <si>
    <t>PASSFFT41944</t>
  </si>
  <si>
    <t>PASSTIPNov-14</t>
  </si>
  <si>
    <t>PASSTIP41944</t>
  </si>
  <si>
    <t>RiversideA-CRANov-14</t>
  </si>
  <si>
    <t>RiversideA-CRA41944</t>
  </si>
  <si>
    <t>RiversideAllNov-14</t>
  </si>
  <si>
    <t>RiversideAll41944</t>
  </si>
  <si>
    <t>TFCCAllNov-14</t>
  </si>
  <si>
    <t>TFCCAll41944</t>
  </si>
  <si>
    <t>TFCCTIPNov-14</t>
  </si>
  <si>
    <t>TFCCTIP41944</t>
  </si>
  <si>
    <t>UniversalAllNov-14</t>
  </si>
  <si>
    <t>UniversalAll41944</t>
  </si>
  <si>
    <t>UniversalCPP-FVNov-14</t>
  </si>
  <si>
    <t>UniversalCPP-FV41944</t>
  </si>
  <si>
    <t>UniversalTF-CBTNov-14</t>
  </si>
  <si>
    <t>UniversalTF-CBT41944</t>
  </si>
  <si>
    <t>UniversalTIPNov-14</t>
  </si>
  <si>
    <t>UniversalTIP41944</t>
  </si>
  <si>
    <t>Youth VillagesAllNov-14</t>
  </si>
  <si>
    <t>Youth VillagesAll41944</t>
  </si>
  <si>
    <t>Youth VillagesMSTNov-14</t>
  </si>
  <si>
    <t>Youth VillagesMST41944</t>
  </si>
  <si>
    <t>Youth VillagesMST-PSBNov-14</t>
  </si>
  <si>
    <t>Youth VillagesMST-PSB41944</t>
  </si>
  <si>
    <t>Adoptions TogetherAllDec-14</t>
  </si>
  <si>
    <t>Adoptions TogetherAll41974</t>
  </si>
  <si>
    <t>All A-CRA ProvidersA-CRADec-14</t>
  </si>
  <si>
    <t>All A-CRA ProvidersA-CRA41974</t>
  </si>
  <si>
    <t>All FFT ProvidersFFTDec-14</t>
  </si>
  <si>
    <t>All FFT ProvidersFFT41974</t>
  </si>
  <si>
    <t>All MST ProvidersMSTDec-14</t>
  </si>
  <si>
    <t>All MST ProvidersMST41974</t>
  </si>
  <si>
    <t>All MST-PSB ProvidersMST-PSBDec-14</t>
  </si>
  <si>
    <t>All MST-PSB ProvidersMST-PSB41974</t>
  </si>
  <si>
    <t>All TF-CBT ProvidersTF-CBTDec-14</t>
  </si>
  <si>
    <t>All TF-CBT ProvidersTF-CBT41974</t>
  </si>
  <si>
    <t>All TIP ProvidersTIPDec-14</t>
  </si>
  <si>
    <t>All TIP ProvidersTIP41974</t>
  </si>
  <si>
    <t>AllAllDec-14</t>
  </si>
  <si>
    <t>AllAll41974</t>
  </si>
  <si>
    <t>Community ConnectionsAllDec-14</t>
  </si>
  <si>
    <t>Community ConnectionsAll41974</t>
  </si>
  <si>
    <t>Community ConnectionsFFTDec-14</t>
  </si>
  <si>
    <t>Community ConnectionsFFT41974</t>
  </si>
  <si>
    <t>Community ConnectionsTF-CBTDec-14</t>
  </si>
  <si>
    <t>Community ConnectionsTF-CBT41974</t>
  </si>
  <si>
    <t>Community ConnectionsTIPDec-14</t>
  </si>
  <si>
    <t>Community ConnectionsTIP41974</t>
  </si>
  <si>
    <t>Federal CityA-CRADec-14</t>
  </si>
  <si>
    <t>Federal CityA-CRA41974</t>
  </si>
  <si>
    <t>Federal CityAllDec-14</t>
  </si>
  <si>
    <t>Federal CityAll41974</t>
  </si>
  <si>
    <t>First Home CareAllDec-14</t>
  </si>
  <si>
    <t>First Home CareAll41974</t>
  </si>
  <si>
    <t>First Home CareFFTDec-14</t>
  </si>
  <si>
    <t>First Home CareFFT41974</t>
  </si>
  <si>
    <t>First Home CareTF-CBTDec-14</t>
  </si>
  <si>
    <t>First Home CareTF-CBT41974</t>
  </si>
  <si>
    <t>First Home CareTIPDec-14</t>
  </si>
  <si>
    <t>First Home CareTIP41974</t>
  </si>
  <si>
    <t>FPSAllDec-14</t>
  </si>
  <si>
    <t>FPSAll41974</t>
  </si>
  <si>
    <t>FPSTIPDec-14</t>
  </si>
  <si>
    <t>FPSTIP41974</t>
  </si>
  <si>
    <t>HillcrestA-CRADec-14</t>
  </si>
  <si>
    <t>HillcrestA-CRA41974</t>
  </si>
  <si>
    <t>HillcrestAllDec-14</t>
  </si>
  <si>
    <t>HillcrestAll41974</t>
  </si>
  <si>
    <t>HillcrestCPP-FVDec-14</t>
  </si>
  <si>
    <t>HillcrestCPP-FV41974</t>
  </si>
  <si>
    <t>HillcrestFFTDec-14</t>
  </si>
  <si>
    <t>HillcrestFFT41974</t>
  </si>
  <si>
    <t>HillcrestTF-CBTDec-14</t>
  </si>
  <si>
    <t>HillcrestTF-CBT41974</t>
  </si>
  <si>
    <t>LAYCA-CRADec-14</t>
  </si>
  <si>
    <t>LAYCA-CRA41974</t>
  </si>
  <si>
    <t>LAYCAllDec-14</t>
  </si>
  <si>
    <t>LAYCAll41974</t>
  </si>
  <si>
    <t>LAYCCPPDec-14</t>
  </si>
  <si>
    <t>LAYCCPP41974</t>
  </si>
  <si>
    <t>LESAllDec-14</t>
  </si>
  <si>
    <t>LESAll41974</t>
  </si>
  <si>
    <t>LESTIPDec-14</t>
  </si>
  <si>
    <t>LESTIP41974</t>
  </si>
  <si>
    <t>MBI HSAllDec-14</t>
  </si>
  <si>
    <t>MBI HSAll41974</t>
  </si>
  <si>
    <t>MBI HSTIPDec-14</t>
  </si>
  <si>
    <t>MBI HSTIP41974</t>
  </si>
  <si>
    <t>MD Family ResourcesAllDec-14</t>
  </si>
  <si>
    <t>MD Family ResourcesAll41974</t>
  </si>
  <si>
    <t>MD Family ResourcesTF-CBTDec-14</t>
  </si>
  <si>
    <t>MD Family ResourcesTF-CBT41974</t>
  </si>
  <si>
    <t>PASSAllDec-14</t>
  </si>
  <si>
    <t>PASSAll41974</t>
  </si>
  <si>
    <t>PASSFFTDec-14</t>
  </si>
  <si>
    <t>PASSFFT41974</t>
  </si>
  <si>
    <t>PASSTIPDec-14</t>
  </si>
  <si>
    <t>PASSTIP41974</t>
  </si>
  <si>
    <t>RiversideA-CRADec-14</t>
  </si>
  <si>
    <t>RiversideA-CRA41974</t>
  </si>
  <si>
    <t>RiversideAllDec-14</t>
  </si>
  <si>
    <t>RiversideAll41974</t>
  </si>
  <si>
    <t>TFCCAllDec-14</t>
  </si>
  <si>
    <t>TFCCAll41974</t>
  </si>
  <si>
    <t>TFCCTIPDec-14</t>
  </si>
  <si>
    <t>TFCCTIP41974</t>
  </si>
  <si>
    <t>UniversalAllDec-14</t>
  </si>
  <si>
    <t>UniversalAll41974</t>
  </si>
  <si>
    <t>UniversalCPP-FVDec-14</t>
  </si>
  <si>
    <t>UniversalCPP-FV41974</t>
  </si>
  <si>
    <t>UniversalTF-CBTDec-14</t>
  </si>
  <si>
    <t>UniversalTF-CBT41974</t>
  </si>
  <si>
    <t>UniversalTIPDec-14</t>
  </si>
  <si>
    <t>UniversalTIP41974</t>
  </si>
  <si>
    <t>Youth VillagesAllDec-14</t>
  </si>
  <si>
    <t>Youth VillagesAll41974</t>
  </si>
  <si>
    <t>Youth VillagesMSTDec-14</t>
  </si>
  <si>
    <t>Youth VillagesMST41974</t>
  </si>
  <si>
    <t>Youth VillagesMST-PSBDec-14</t>
  </si>
  <si>
    <t>Youth VillagesMST-PSB41974</t>
  </si>
  <si>
    <t>Adoptions TogetherAllJan-15</t>
  </si>
  <si>
    <t>All A-CRA ProvidersA-CRAJan-15</t>
  </si>
  <si>
    <t>All FFT ProvidersFFTJan-15</t>
  </si>
  <si>
    <t>All MST ProvidersMSTJan-15</t>
  </si>
  <si>
    <t>All MST-PSB ProvidersMST-PSBJan-15</t>
  </si>
  <si>
    <t>All TF-CBT ProvidersTF-CBTJan-15</t>
  </si>
  <si>
    <t>All TIP ProvidersTIPJan-15</t>
  </si>
  <si>
    <t>All TST ProvidersTSTJan-15</t>
  </si>
  <si>
    <t>AllAllJan-15</t>
  </si>
  <si>
    <t>Community ConnectionsAllJan-15</t>
  </si>
  <si>
    <t>Community ConnectionsTF-CBTJan-15</t>
  </si>
  <si>
    <t>Community ConnectionsTIPJan-15</t>
  </si>
  <si>
    <t>Federal CityA-CRAJan-15</t>
  </si>
  <si>
    <t>Federal CityAllJan-15</t>
  </si>
  <si>
    <t>First Home CareAllJan-15</t>
  </si>
  <si>
    <t>First Home CareFFTJan-15</t>
  </si>
  <si>
    <t>First Home CareTF-CBTJan-15</t>
  </si>
  <si>
    <t>FPSAllJan-15</t>
  </si>
  <si>
    <t>FPSTIPJan-15</t>
  </si>
  <si>
    <t>HillcrestA-CRAJan-15</t>
  </si>
  <si>
    <t>HillcrestAllJan-15</t>
  </si>
  <si>
    <t>HillcrestFFTJan-15</t>
  </si>
  <si>
    <t>HillcrestTF-CBTJan-15</t>
  </si>
  <si>
    <t>LAYCA-CRAJan-15</t>
  </si>
  <si>
    <t>LAYCAllJan-15</t>
  </si>
  <si>
    <t>LESAllJan-15</t>
  </si>
  <si>
    <t>LESTIPJan-15</t>
  </si>
  <si>
    <t>MBI HSAllJan-15</t>
  </si>
  <si>
    <t>MBI HSTIPJan-15</t>
  </si>
  <si>
    <t>MD Family ResourcesTF-CBTJan-15</t>
  </si>
  <si>
    <t>MD Family ResourcesAllJan-15</t>
  </si>
  <si>
    <t>PASSAllJan-15</t>
  </si>
  <si>
    <t>PASSFFTJan-15</t>
  </si>
  <si>
    <t>PASSTIPJan-15</t>
  </si>
  <si>
    <t>RiversideA-CRAJan-15</t>
  </si>
  <si>
    <t>RiversideAllJan-15</t>
  </si>
  <si>
    <t>TFCCAllJan-15</t>
  </si>
  <si>
    <t>TFCCTIPJan-15</t>
  </si>
  <si>
    <t>UniversalAllJan-15</t>
  </si>
  <si>
    <t>UniversalTF-CBTJan-15</t>
  </si>
  <si>
    <t>UniversalTIPJan-15</t>
  </si>
  <si>
    <t>Youth VillagesAllJan-15</t>
  </si>
  <si>
    <t>Youth VillagesMSTJan-15</t>
  </si>
  <si>
    <t>Youth VillagesMST-PSBJan-15</t>
  </si>
  <si>
    <t>Federal CityA-CRAFeb-15</t>
  </si>
  <si>
    <t>Federal CityA-CRA42036</t>
  </si>
  <si>
    <t>HillcrestA-CRAFeb-15</t>
  </si>
  <si>
    <t>HillcrestA-CRA42036</t>
  </si>
  <si>
    <t>LAYCA-CRAFeb-15</t>
  </si>
  <si>
    <t>LAYCA-CRA42036</t>
  </si>
  <si>
    <t>RiversideA-CRAFeb-15</t>
  </si>
  <si>
    <t>RiversideA-CRA42036</t>
  </si>
  <si>
    <t>First Home CareFFTFeb-15</t>
  </si>
  <si>
    <t>First Home CareFFT42036</t>
  </si>
  <si>
    <t>HillcrestFFTFeb-15</t>
  </si>
  <si>
    <t>HillcrestFFT42036</t>
  </si>
  <si>
    <t>PASSFFTFeb-15</t>
  </si>
  <si>
    <t>PASSFFT42036</t>
  </si>
  <si>
    <t>Youth VillagesMSTFeb-15</t>
  </si>
  <si>
    <t>Youth VillagesMST42036</t>
  </si>
  <si>
    <t>Youth VillagesMST-PSBFeb-15</t>
  </si>
  <si>
    <t>Youth VillagesMST-PSB42036</t>
  </si>
  <si>
    <t>Community ConnectionsTF-CBTFeb-15</t>
  </si>
  <si>
    <t>Community ConnectionsTF-CBT42036</t>
  </si>
  <si>
    <t>First Home CareTF-CBTFeb-15</t>
  </si>
  <si>
    <t>First Home CareTF-CBT42036</t>
  </si>
  <si>
    <t>HillcrestTF-CBTFeb-15</t>
  </si>
  <si>
    <t>HillcrestTF-CBT42036</t>
  </si>
  <si>
    <t>MD Family ResourcesTF-CBTFeb-15</t>
  </si>
  <si>
    <t>MD Family ResourcesTF-CBT42036</t>
  </si>
  <si>
    <t>UniversalTF-CBTFeb-15</t>
  </si>
  <si>
    <t>UniversalTF-CBT42036</t>
  </si>
  <si>
    <t>Community ConnectionsTIPFeb-15</t>
  </si>
  <si>
    <t>Community ConnectionsTIP42036</t>
  </si>
  <si>
    <t>FPSTIPFeb-15</t>
  </si>
  <si>
    <t>FPSTIP42036</t>
  </si>
  <si>
    <t>LESTIPFeb-15</t>
  </si>
  <si>
    <t>LESTIP42036</t>
  </si>
  <si>
    <t>MBI HSTIPFeb-15</t>
  </si>
  <si>
    <t>MBI HSTIP42036</t>
  </si>
  <si>
    <t>PASSTIPFeb-15</t>
  </si>
  <si>
    <t>PASSTIP42036</t>
  </si>
  <si>
    <t>TFCCTIPFeb-15</t>
  </si>
  <si>
    <t>TFCCTIP42036</t>
  </si>
  <si>
    <t>UniversalTIPFeb-15</t>
  </si>
  <si>
    <t>UniversalTIP42036</t>
  </si>
  <si>
    <t>Community ConnectionsAllFeb-15</t>
  </si>
  <si>
    <t>Community ConnectionsAll42036</t>
  </si>
  <si>
    <t>Federal CityAllFeb-15</t>
  </si>
  <si>
    <t>Federal CityAll42036</t>
  </si>
  <si>
    <t>HillcrestAllFeb-15</t>
  </si>
  <si>
    <t>HillcrestAll42036</t>
  </si>
  <si>
    <t>LAYCAllFeb-15</t>
  </si>
  <si>
    <t>LAYCAll42036</t>
  </si>
  <si>
    <t>RiversideAllFeb-15</t>
  </si>
  <si>
    <t>RiversideAll42036</t>
  </si>
  <si>
    <t>Adoptions TogetherAllFeb-15</t>
  </si>
  <si>
    <t>Adoptions TogetherAll42036</t>
  </si>
  <si>
    <t>First Home CareAllFeb-15</t>
  </si>
  <si>
    <t>First Home CareAll42036</t>
  </si>
  <si>
    <t>PASSAllFeb-15</t>
  </si>
  <si>
    <t>PASSAll42036</t>
  </si>
  <si>
    <t>Youth VillagesAllFeb-15</t>
  </si>
  <si>
    <t>Youth VillagesAll42036</t>
  </si>
  <si>
    <t>MD Family ResourcesAllFeb-15</t>
  </si>
  <si>
    <t>MD Family ResourcesAll42036</t>
  </si>
  <si>
    <t>UniversalAllFeb-15</t>
  </si>
  <si>
    <t>UniversalAll42036</t>
  </si>
  <si>
    <t>FPSAllFeb-15</t>
  </si>
  <si>
    <t>FPSAll42036</t>
  </si>
  <si>
    <t>LESAllFeb-15</t>
  </si>
  <si>
    <t>LESAll42036</t>
  </si>
  <si>
    <t>MBI HSAllFeb-15</t>
  </si>
  <si>
    <t>MBI HSAll42036</t>
  </si>
  <si>
    <t>TFCCAllFeb-15</t>
  </si>
  <si>
    <t>TFCCAll42036</t>
  </si>
  <si>
    <t>All A-CRA ProvidersA-CRAFeb-15</t>
  </si>
  <si>
    <t>All A-CRA ProvidersA-CRA42036</t>
  </si>
  <si>
    <t>All FFT ProvidersFFTFeb-15</t>
  </si>
  <si>
    <t>All FFT ProvidersFFT42036</t>
  </si>
  <si>
    <t>All MST ProvidersMSTFeb-15</t>
  </si>
  <si>
    <t>All MST ProvidersMST42036</t>
  </si>
  <si>
    <t>All MST-PSB ProvidersMST-PSBFeb-15</t>
  </si>
  <si>
    <t>All MST-PSB ProvidersMST-PSB42036</t>
  </si>
  <si>
    <t>All TF-CBT ProvidersTF-CBTFeb-15</t>
  </si>
  <si>
    <t>All TF-CBT ProvidersTF-CBT42036</t>
  </si>
  <si>
    <t>All TIP ProvidersTIPFeb-15</t>
  </si>
  <si>
    <t>All TIP ProvidersTIP42036</t>
  </si>
  <si>
    <t>All TST ProvidersTSTFeb-15</t>
  </si>
  <si>
    <t>All TST ProvidersTST42036</t>
  </si>
  <si>
    <t>AllAllFeb-15</t>
  </si>
  <si>
    <t>AllAll42036</t>
  </si>
  <si>
    <t>Federal CityA-CRAMar-15</t>
  </si>
  <si>
    <t>HillcrestA-CRAMar-15</t>
  </si>
  <si>
    <t>LAYCA-CRAMar-15</t>
  </si>
  <si>
    <t>RiversideA-CRAMar-15</t>
  </si>
  <si>
    <t>First Home CareFFTMar-15</t>
  </si>
  <si>
    <t>HillcrestFFTMar-15</t>
  </si>
  <si>
    <t>PASSFFTMar-15</t>
  </si>
  <si>
    <t>Youth VillagesMSTMar-15</t>
  </si>
  <si>
    <t>Youth VillagesMST-PSBMar-15</t>
  </si>
  <si>
    <t>Community ConnectionsTF-CBTMar-15</t>
  </si>
  <si>
    <t>First Home CareTF-CBTMar-15</t>
  </si>
  <si>
    <t>HillcrestTF-CBTMar-15</t>
  </si>
  <si>
    <t>MD Family ResourcesTF-CBTMar-15</t>
  </si>
  <si>
    <t>UniversalTF-CBTMar-15</t>
  </si>
  <si>
    <t>Community ConnectionsTIPMar-15</t>
  </si>
  <si>
    <t>FPSTIPMar-15</t>
  </si>
  <si>
    <t>LESTIPMar-15</t>
  </si>
  <si>
    <t>MBI HSTIPMar-15</t>
  </si>
  <si>
    <t>PASSTIPMar-15</t>
  </si>
  <si>
    <t>TFCCTIPMar-15</t>
  </si>
  <si>
    <t>UniversalTIPMar-15</t>
  </si>
  <si>
    <t>Community ConnectionsAllMar-15</t>
  </si>
  <si>
    <t>Federal CityAllMar-15</t>
  </si>
  <si>
    <t>HillcrestAllMar-15</t>
  </si>
  <si>
    <t>LAYCAllMar-15</t>
  </si>
  <si>
    <t>RiversideAllMar-15</t>
  </si>
  <si>
    <t>Adoptions TogetherAllMar-15</t>
  </si>
  <si>
    <t>First Home CareAllMar-15</t>
  </si>
  <si>
    <t>PASSAllMar-15</t>
  </si>
  <si>
    <t>Youth VillagesAllMar-15</t>
  </si>
  <si>
    <t>MD Family ResourcesAllMar-15</t>
  </si>
  <si>
    <t>UniversalAllMar-15</t>
  </si>
  <si>
    <t>FPSAllMar-15</t>
  </si>
  <si>
    <t>LESAllMar-15</t>
  </si>
  <si>
    <t>MBI HSAllMar-15</t>
  </si>
  <si>
    <t>TFCCAllMar-15</t>
  </si>
  <si>
    <t>All A-CRA ProvidersA-CRAMar-15</t>
  </si>
  <si>
    <t>All FFT ProvidersFFTMar-15</t>
  </si>
  <si>
    <t>All MST ProvidersMSTMar-15</t>
  </si>
  <si>
    <t>All MST-PSB ProvidersMST-PSBMar-15</t>
  </si>
  <si>
    <t>All TF-CBT ProvidersTF-CBTMar-15</t>
  </si>
  <si>
    <t>All TIP ProvidersTIPMar-15</t>
  </si>
  <si>
    <t>All TST ProvidersTSTMar-15</t>
  </si>
  <si>
    <t>AllAllMar-15</t>
  </si>
  <si>
    <t>Federal CityA-CRAApr-15</t>
  </si>
  <si>
    <t>Federal CityA-CRA42095</t>
  </si>
  <si>
    <t>HillcrestA-CRAApr-15</t>
  </si>
  <si>
    <t>HillcrestA-CRA42095</t>
  </si>
  <si>
    <t>LAYCA-CRAApr-15</t>
  </si>
  <si>
    <t>LAYCA-CRA42095</t>
  </si>
  <si>
    <t>RiversideA-CRAApr-15</t>
  </si>
  <si>
    <t>RiversideA-CRA42095</t>
  </si>
  <si>
    <t>First Home CareFFTApr-15</t>
  </si>
  <si>
    <t>First Home CareFFT42095</t>
  </si>
  <si>
    <t>HillcrestFFTApr-15</t>
  </si>
  <si>
    <t>HillcrestFFT42095</t>
  </si>
  <si>
    <t>PASSFFTApr-15</t>
  </si>
  <si>
    <t>PASSFFT42095</t>
  </si>
  <si>
    <t>Youth VillagesMSTApr-15</t>
  </si>
  <si>
    <t>Youth VillagesMST42095</t>
  </si>
  <si>
    <t>Youth VillagesMST-PSBApr-15</t>
  </si>
  <si>
    <t>Youth VillagesMST-PSB42095</t>
  </si>
  <si>
    <t>Community ConnectionsTF-CBTApr-15</t>
  </si>
  <si>
    <t>Community ConnectionsTF-CBT42095</t>
  </si>
  <si>
    <t>First Home CareTF-CBTApr-15</t>
  </si>
  <si>
    <t>First Home CareTF-CBT42095</t>
  </si>
  <si>
    <t>HillcrestTF-CBTApr-15</t>
  </si>
  <si>
    <t>HillcrestTF-CBT42095</t>
  </si>
  <si>
    <t>MD Family ResourcesTF-CBTApr-15</t>
  </si>
  <si>
    <t>MD Family ResourcesTF-CBT42095</t>
  </si>
  <si>
    <t>UniversalTF-CBTApr-15</t>
  </si>
  <si>
    <t>UniversalTF-CBT42095</t>
  </si>
  <si>
    <t>Community ConnectionsTIPApr-15</t>
  </si>
  <si>
    <t>Community ConnectionsTIP42095</t>
  </si>
  <si>
    <t>FPSTIPApr-15</t>
  </si>
  <si>
    <t>FPSTIP42095</t>
  </si>
  <si>
    <t>LESTIPApr-15</t>
  </si>
  <si>
    <t>LESTIP42095</t>
  </si>
  <si>
    <t>MBI HSTIPApr-15</t>
  </si>
  <si>
    <t>MBI HSTIP42095</t>
  </si>
  <si>
    <t>PASSTIPApr-15</t>
  </si>
  <si>
    <t>PASSTIP42095</t>
  </si>
  <si>
    <t>TFCCTIPApr-15</t>
  </si>
  <si>
    <t>TFCCTIP42095</t>
  </si>
  <si>
    <t>UniversalTIPApr-15</t>
  </si>
  <si>
    <t>UniversalTIP42095</t>
  </si>
  <si>
    <t>Community ConnectionsAllApr-15</t>
  </si>
  <si>
    <t>Community ConnectionsAll42095</t>
  </si>
  <si>
    <t>Federal CityAllApr-15</t>
  </si>
  <si>
    <t>Federal CityAll42095</t>
  </si>
  <si>
    <t>HillcrestAllApr-15</t>
  </si>
  <si>
    <t>HillcrestAll42095</t>
  </si>
  <si>
    <t>LAYCAllApr-15</t>
  </si>
  <si>
    <t>LAYCAll42095</t>
  </si>
  <si>
    <t>RiversideAllApr-15</t>
  </si>
  <si>
    <t>RiversideAll42095</t>
  </si>
  <si>
    <t>Adoptions TogetherAllApr-15</t>
  </si>
  <si>
    <t>Adoptions TogetherAll42095</t>
  </si>
  <si>
    <t>First Home CareAllApr-15</t>
  </si>
  <si>
    <t>First Home CareAll42095</t>
  </si>
  <si>
    <t>PASSAllApr-15</t>
  </si>
  <si>
    <t>PASSAll42095</t>
  </si>
  <si>
    <t>Youth VillagesAllApr-15</t>
  </si>
  <si>
    <t>Youth VillagesAll42095</t>
  </si>
  <si>
    <t>MD Family ResourcesAllApr-15</t>
  </si>
  <si>
    <t>MD Family ResourcesAll42095</t>
  </si>
  <si>
    <t>UniversalAllApr-15</t>
  </si>
  <si>
    <t>UniversalAll42095</t>
  </si>
  <si>
    <t>FPSAllApr-15</t>
  </si>
  <si>
    <t>FPSAll42095</t>
  </si>
  <si>
    <t>LESAllApr-15</t>
  </si>
  <si>
    <t>LESAll42095</t>
  </si>
  <si>
    <t>MBI HSAllApr-15</t>
  </si>
  <si>
    <t>MBI HSAll42095</t>
  </si>
  <si>
    <t>TFCCAllApr-15</t>
  </si>
  <si>
    <t>TFCCAll42095</t>
  </si>
  <si>
    <t>All A-CRA ProvidersA-CRAApr-15</t>
  </si>
  <si>
    <t>All A-CRA ProvidersA-CRA42095</t>
  </si>
  <si>
    <t>All FFT ProvidersFFTApr-15</t>
  </si>
  <si>
    <t>All FFT ProvidersFFT42095</t>
  </si>
  <si>
    <t>All MST ProvidersMSTApr-15</t>
  </si>
  <si>
    <t>All MST ProvidersMST42095</t>
  </si>
  <si>
    <t>All MST-PSB ProvidersMST-PSBApr-15</t>
  </si>
  <si>
    <t>All MST-PSB ProvidersMST-PSB42095</t>
  </si>
  <si>
    <t>All TF-CBT ProvidersTF-CBTApr-15</t>
  </si>
  <si>
    <t>All TF-CBT ProvidersTF-CBT42095</t>
  </si>
  <si>
    <t>All TIP ProvidersTIPApr-15</t>
  </si>
  <si>
    <t>All TIP ProvidersTIP42095</t>
  </si>
  <si>
    <t>All TST ProvidersTSTApr-15</t>
  </si>
  <si>
    <t>All TST ProvidersTST42095</t>
  </si>
  <si>
    <t>AllAllApr-15</t>
  </si>
  <si>
    <t>AllAll42095</t>
  </si>
  <si>
    <t>HillcrestA-CRAMay-15</t>
  </si>
  <si>
    <t>LAYCA-CRAMay-15</t>
  </si>
  <si>
    <t>RiversideA-CRAMay-15</t>
  </si>
  <si>
    <t>First Home CareFFTMay-15</t>
  </si>
  <si>
    <t>HillcrestFFTMay-15</t>
  </si>
  <si>
    <t>PASSFFTMay-15</t>
  </si>
  <si>
    <t>Youth VillagesMSTMay-15</t>
  </si>
  <si>
    <t>Youth VillagesMST-PSBMay-15</t>
  </si>
  <si>
    <t>Community ConnectionsTF-CBTMay-15</t>
  </si>
  <si>
    <t>First Home CareTF-CBTMay-15</t>
  </si>
  <si>
    <t>HillcrestTF-CBTMay-15</t>
  </si>
  <si>
    <t>MD Family ResourcesTF-CBTMay-15</t>
  </si>
  <si>
    <t>UniversalTF-CBTMay-15</t>
  </si>
  <si>
    <t>Community ConnectionsTIPMay-15</t>
  </si>
  <si>
    <t>FPSTIPMay-15</t>
  </si>
  <si>
    <t>LESTIPMay-15</t>
  </si>
  <si>
    <t>MBI HSTIPMay-15</t>
  </si>
  <si>
    <t>PASSTIPMay-15</t>
  </si>
  <si>
    <t>TFCCTIPMay-15</t>
  </si>
  <si>
    <t>UniversalTIPMay-15</t>
  </si>
  <si>
    <t>Community ConnectionsAllMay-15</t>
  </si>
  <si>
    <t>Federal CityAllMay-15</t>
  </si>
  <si>
    <t>HillcrestAllMay-15</t>
  </si>
  <si>
    <t>LAYCAllMay-15</t>
  </si>
  <si>
    <t>RiversideAllMay-15</t>
  </si>
  <si>
    <t>Adoptions TogetherAllMay-15</t>
  </si>
  <si>
    <t>First Home CareAllMay-15</t>
  </si>
  <si>
    <t>PASSAllMay-15</t>
  </si>
  <si>
    <t>Youth VillagesAllMay-15</t>
  </si>
  <si>
    <t>MD Family ResourcesAllMay-15</t>
  </si>
  <si>
    <t>UniversalAllMay-15</t>
  </si>
  <si>
    <t>FPSAllMay-15</t>
  </si>
  <si>
    <t>LESAllMay-15</t>
  </si>
  <si>
    <t>MBI HSAllMay-15</t>
  </si>
  <si>
    <t>TFCCAllMay-15</t>
  </si>
  <si>
    <t>All A-CRA ProvidersA-CRAMay-15</t>
  </si>
  <si>
    <t>All FFT ProvidersFFTMay-15</t>
  </si>
  <si>
    <t>All MST ProvidersMSTMay-15</t>
  </si>
  <si>
    <t>All MST-PSB ProvidersMST-PSBMay-15</t>
  </si>
  <si>
    <t>All TF-CBT ProvidersTF-CBTMay-15</t>
  </si>
  <si>
    <t>All TIP ProvidersTIPMay-15</t>
  </si>
  <si>
    <t>All TST ProvidersTSTMay-15</t>
  </si>
  <si>
    <t>AllAllMay-15</t>
  </si>
  <si>
    <t>HillcrestA-CRAJun-15</t>
  </si>
  <si>
    <t>LAYCA-CRAJun-15</t>
  </si>
  <si>
    <t>RiversideA-CRAJun-15</t>
  </si>
  <si>
    <t>First Home CareFFTJun-15</t>
  </si>
  <si>
    <t>HillcrestFFTJun-15</t>
  </si>
  <si>
    <t>PASSFFTJun-15</t>
  </si>
  <si>
    <t>Youth VillagesMSTJun-15</t>
  </si>
  <si>
    <t>Youth VillagesMST-PSBJun-15</t>
  </si>
  <si>
    <t>Community ConnectionsTF-CBTJun-15</t>
  </si>
  <si>
    <t>First Home CareTF-CBTJun-15</t>
  </si>
  <si>
    <t>HillcrestTF-CBTJun-15</t>
  </si>
  <si>
    <t>MD Family ResourcesTF-CBTJun-15</t>
  </si>
  <si>
    <t>UniversalTF-CBTJun-15</t>
  </si>
  <si>
    <t>Community ConnectionsTIPJun-15</t>
  </si>
  <si>
    <t>FPSTIPJun-15</t>
  </si>
  <si>
    <t>LESTIPJun-15</t>
  </si>
  <si>
    <t>MBI HSTIPJun-15</t>
  </si>
  <si>
    <t>PASSTIPJun-15</t>
  </si>
  <si>
    <t>TFCCTIPJun-15</t>
  </si>
  <si>
    <t>UniversalTIPJun-15</t>
  </si>
  <si>
    <t>Community ConnectionsAllJun-15</t>
  </si>
  <si>
    <t>Federal CityAllJun-15</t>
  </si>
  <si>
    <t>HillcrestAllJun-15</t>
  </si>
  <si>
    <t>LAYCAllJun-15</t>
  </si>
  <si>
    <t>RiversideAllJun-15</t>
  </si>
  <si>
    <t>Adoptions TogetherAllJun-15</t>
  </si>
  <si>
    <t>First Home CareAllJun-15</t>
  </si>
  <si>
    <t>PASSAllJun-15</t>
  </si>
  <si>
    <t>Youth VillagesAllJun-15</t>
  </si>
  <si>
    <t>MD Family ResourcesAllJun-15</t>
  </si>
  <si>
    <t>UniversalAllJun-15</t>
  </si>
  <si>
    <t>FPSAllJun-15</t>
  </si>
  <si>
    <t>LESAllJun-15</t>
  </si>
  <si>
    <t>MBI HSAllJun-15</t>
  </si>
  <si>
    <t>TFCCAllJun-15</t>
  </si>
  <si>
    <t>All A-CRA ProvidersA-CRAJun-15</t>
  </si>
  <si>
    <t>All FFT ProvidersFFTJun-15</t>
  </si>
  <si>
    <t>All MST ProvidersMSTJun-15</t>
  </si>
  <si>
    <t>All MST-PSB ProvidersMST-PSBJun-15</t>
  </si>
  <si>
    <t>All TF-CBT ProvidersTF-CBTJun-15</t>
  </si>
  <si>
    <t>All TIP ProvidersTIPJun-15</t>
  </si>
  <si>
    <t>All TST ProvidersTSTJun-15</t>
  </si>
  <si>
    <t>AllAllJun-15</t>
  </si>
  <si>
    <t>HillcrestA-CRAJul-15</t>
  </si>
  <si>
    <t>LAYCA-CRAJul-15</t>
  </si>
  <si>
    <t>RiversideA-CRAJul-15</t>
  </si>
  <si>
    <t>First Home CareFFTJul-15</t>
  </si>
  <si>
    <t>HillcrestFFTJul-15</t>
  </si>
  <si>
    <t>PASSFFTJul-15</t>
  </si>
  <si>
    <t>Youth VillagesMSTJul-15</t>
  </si>
  <si>
    <t>Youth VillagesMST-PSBJul-15</t>
  </si>
  <si>
    <t>Community ConnectionsTF-CBTJul-15</t>
  </si>
  <si>
    <t>First Home CareTF-CBTJul-15</t>
  </si>
  <si>
    <t>HillcrestTF-CBTJul-15</t>
  </si>
  <si>
    <t>MD Family ResourcesTF-CBTJul-15</t>
  </si>
  <si>
    <t>UniversalTF-CBTJul-15</t>
  </si>
  <si>
    <t>Community ConnectionsTIPJul-15</t>
  </si>
  <si>
    <t>FPSTIPJul-15</t>
  </si>
  <si>
    <t>LESTIPJul-15</t>
  </si>
  <si>
    <t>MBI HSTIPJul-15</t>
  </si>
  <si>
    <t>PASSTIPJul-15</t>
  </si>
  <si>
    <t>TFCCTIPJul-15</t>
  </si>
  <si>
    <t>UniversalTIPJul-15</t>
  </si>
  <si>
    <t>Community ConnectionsAllJul-15</t>
  </si>
  <si>
    <t>Federal CityAllJul-15</t>
  </si>
  <si>
    <t>HillcrestAllJul-15</t>
  </si>
  <si>
    <t>LAYCAllJul-15</t>
  </si>
  <si>
    <t>RiversideAllJul-15</t>
  </si>
  <si>
    <t>Adoptions TogetherAllJul-15</t>
  </si>
  <si>
    <t>First Home CareAllJul-15</t>
  </si>
  <si>
    <t>PASSAllJul-15</t>
  </si>
  <si>
    <t>Youth VillagesAllJul-15</t>
  </si>
  <si>
    <t>MD Family ResourcesAllJul-15</t>
  </si>
  <si>
    <t>UniversalAllJul-15</t>
  </si>
  <si>
    <t>FPSAllJul-15</t>
  </si>
  <si>
    <t>LESAllJul-15</t>
  </si>
  <si>
    <t>MBI HSAllJul-15</t>
  </si>
  <si>
    <t>TFCCAllJul-15</t>
  </si>
  <si>
    <t>All A-CRA ProvidersA-CRAJul-15</t>
  </si>
  <si>
    <t>All FFT ProvidersFFTJul-15</t>
  </si>
  <si>
    <t>All MST ProvidersMSTJul-15</t>
  </si>
  <si>
    <t>All MST-PSB ProvidersMST-PSBJul-15</t>
  </si>
  <si>
    <t>All TF-CBT ProvidersTF-CBTJul-15</t>
  </si>
  <si>
    <t>All TIP ProvidersTIPJul-15</t>
  </si>
  <si>
    <t>All TST ProvidersTSTJul-15</t>
  </si>
  <si>
    <t>AllAllJul-15</t>
  </si>
  <si>
    <t>HillcrestA-CRAAug-15</t>
  </si>
  <si>
    <t>LAYCA-CRAAug-15</t>
  </si>
  <si>
    <t>RiversideA-CRAAug-15</t>
  </si>
  <si>
    <t>First Home CareFFTAug-15</t>
  </si>
  <si>
    <t>HillcrestFFTAug-15</t>
  </si>
  <si>
    <t>PASSFFTAug-15</t>
  </si>
  <si>
    <t>Youth VillagesMSTAug-15</t>
  </si>
  <si>
    <t>Youth VillagesMST-PSBAug-15</t>
  </si>
  <si>
    <t>Community ConnectionsTF-CBTAug-15</t>
  </si>
  <si>
    <t>First Home CareTF-CBTAug-15</t>
  </si>
  <si>
    <t>HillcrestTF-CBTAug-15</t>
  </si>
  <si>
    <t>MD Family ResourcesTF-CBTAug-15</t>
  </si>
  <si>
    <t>UniversalTF-CBTAug-15</t>
  </si>
  <si>
    <t>Community ConnectionsTIPAug-15</t>
  </si>
  <si>
    <t>FPSTIPAug-15</t>
  </si>
  <si>
    <t>FWCTIPAug-15</t>
  </si>
  <si>
    <t>LESTIPAug-15</t>
  </si>
  <si>
    <t>MBI HSTIPAug-15</t>
  </si>
  <si>
    <t>PASSTIPAug-15</t>
  </si>
  <si>
    <t>TFCCTIPAug-15</t>
  </si>
  <si>
    <t>UniversalTIPAug-15</t>
  </si>
  <si>
    <t>Wayne CenterTIPAug-15</t>
  </si>
  <si>
    <t>Community ConnectionsAllAug-15</t>
  </si>
  <si>
    <t>Federal CityAllAug-15</t>
  </si>
  <si>
    <t>FWCAllAug-15</t>
  </si>
  <si>
    <t>HillcrestAllAug-15</t>
  </si>
  <si>
    <t>LAYCAllAug-15</t>
  </si>
  <si>
    <t>RiversideAllAug-15</t>
  </si>
  <si>
    <t>Adoptions TogetherAllAug-15</t>
  </si>
  <si>
    <t>First Home CareAllAug-15</t>
  </si>
  <si>
    <t>PASSAllAug-15</t>
  </si>
  <si>
    <t>Youth VillagesAllAug-15</t>
  </si>
  <si>
    <t>MD Family ResourcesAllAug-15</t>
  </si>
  <si>
    <t>UniversalAllAug-15</t>
  </si>
  <si>
    <t>FPSAllAug-15</t>
  </si>
  <si>
    <t>LESAllAug-15</t>
  </si>
  <si>
    <t>MBI HSAllAug-15</t>
  </si>
  <si>
    <t>TFCCAllAug-15</t>
  </si>
  <si>
    <t>Wayne CenterAllAug-15</t>
  </si>
  <si>
    <t>All A-CRA ProvidersA-CRAAug-15</t>
  </si>
  <si>
    <t>All FFT ProvidersFFTAug-15</t>
  </si>
  <si>
    <t>All MST ProvidersMSTAug-15</t>
  </si>
  <si>
    <t>All MST-PSB ProvidersMST-PSBAug-15</t>
  </si>
  <si>
    <t>All TF-CBT ProvidersTF-CBTAug-15</t>
  </si>
  <si>
    <t>All TIP ProvidersTIPAug-15</t>
  </si>
  <si>
    <t>All TST ProvidersTSTAug-15</t>
  </si>
  <si>
    <t>AllAllAug-15</t>
  </si>
  <si>
    <t>HillcrestA-CRASep-15</t>
  </si>
  <si>
    <t>LAYCA-CRASep-15</t>
  </si>
  <si>
    <t>RiversideA-CRASep-15</t>
  </si>
  <si>
    <t>First Home CareFFTSep-15</t>
  </si>
  <si>
    <t>HillcrestFFTSep-15</t>
  </si>
  <si>
    <t>PASSFFTSep-15</t>
  </si>
  <si>
    <t>Youth VillagesMSTSep-15</t>
  </si>
  <si>
    <t>Youth VillagesMST-PSBSep-15</t>
  </si>
  <si>
    <t>Community ConnectionsTF-CBTSep-15</t>
  </si>
  <si>
    <t>First Home CareTF-CBTSep-15</t>
  </si>
  <si>
    <t>HillcrestTF-CBTSep-15</t>
  </si>
  <si>
    <t>MD Family ResourcesTF-CBTSep-15</t>
  </si>
  <si>
    <t>UniversalTF-CBTSep-15</t>
  </si>
  <si>
    <t>Community ConnectionsTIPSep-15</t>
  </si>
  <si>
    <t>FPSTIPSep-15</t>
  </si>
  <si>
    <t>FWCTIPSep-15</t>
  </si>
  <si>
    <t>LESTIPSep-15</t>
  </si>
  <si>
    <t>MBI HSTIPSep-15</t>
  </si>
  <si>
    <t>PASSTIPSep-15</t>
  </si>
  <si>
    <t>TFCCTIPSep-15</t>
  </si>
  <si>
    <t>UniversalTIPSep-15</t>
  </si>
  <si>
    <t>Wayne CenterTIPSep-15</t>
  </si>
  <si>
    <t>Community ConnectionsAllSep-15</t>
  </si>
  <si>
    <t>Federal CityAllSep-15</t>
  </si>
  <si>
    <t>FWCAllSep-15</t>
  </si>
  <si>
    <t>HillcrestAllSep-15</t>
  </si>
  <si>
    <t>LAYCAllSep-15</t>
  </si>
  <si>
    <t>RiversideAllSep-15</t>
  </si>
  <si>
    <t>Adoptions TogetherAllSep-15</t>
  </si>
  <si>
    <t>First Home CareAllSep-15</t>
  </si>
  <si>
    <t>PASSAllSep-15</t>
  </si>
  <si>
    <t>Youth VillagesAllSep-15</t>
  </si>
  <si>
    <t>MD Family ResourcesAllSep-15</t>
  </si>
  <si>
    <t>UniversalAllSep-15</t>
  </si>
  <si>
    <t>FPSAllSep-15</t>
  </si>
  <si>
    <t>LESAllSep-15</t>
  </si>
  <si>
    <t>MBI HSAllSep-15</t>
  </si>
  <si>
    <t>TFCCAllSep-15</t>
  </si>
  <si>
    <t>Wayne CenterAllSep-15</t>
  </si>
  <si>
    <t>All A-CRA ProvidersA-CRASep-15</t>
  </si>
  <si>
    <t>All FFT ProvidersFFTSep-15</t>
  </si>
  <si>
    <t>All MST ProvidersMSTSep-15</t>
  </si>
  <si>
    <t>All MST-PSB ProvidersMST-PSBSep-15</t>
  </si>
  <si>
    <t>All TF-CBT ProvidersTF-CBTSep-15</t>
  </si>
  <si>
    <t>All TIP ProvidersTIPSep-15</t>
  </si>
  <si>
    <t>All TST ProvidersTSTSep-15</t>
  </si>
  <si>
    <t>AllAllSep-15</t>
  </si>
  <si>
    <t>HillcrestA-CRAOct-15</t>
  </si>
  <si>
    <t>LAYCA-CRAOct-15</t>
  </si>
  <si>
    <t>RiversideA-CRAOct-15</t>
  </si>
  <si>
    <t>First Home CareFFTOct-15</t>
  </si>
  <si>
    <t>HillcrestFFTOct-15</t>
  </si>
  <si>
    <t>PASSFFTOct-15</t>
  </si>
  <si>
    <t>Youth VillagesMSTOct-15</t>
  </si>
  <si>
    <t>Youth VillagesMST-PSBOct-15</t>
  </si>
  <si>
    <t>Community ConnectionsTF-CBTOct-15</t>
  </si>
  <si>
    <t>First Home CareTF-CBTOct-15</t>
  </si>
  <si>
    <t>HillcrestTF-CBTOct-15</t>
  </si>
  <si>
    <t>MD Family ResourcesTF-CBTOct-15</t>
  </si>
  <si>
    <t>UniversalTF-CBTOct-15</t>
  </si>
  <si>
    <t>Community ConnectionsTIPOct-15</t>
  </si>
  <si>
    <t>FPSTIPOct-15</t>
  </si>
  <si>
    <t>FWCTIPOct-15</t>
  </si>
  <si>
    <t>Green DoorTIPOct-15</t>
  </si>
  <si>
    <t>LESTIPOct-15</t>
  </si>
  <si>
    <t>MBI HSTIPOct-15</t>
  </si>
  <si>
    <t>PASSTIPOct-15</t>
  </si>
  <si>
    <t>TFCCTIPOct-15</t>
  </si>
  <si>
    <t>UniversalTIPOct-15</t>
  </si>
  <si>
    <t>Wayne CenterTIPOct-15</t>
  </si>
  <si>
    <t>Community ConnectionsAllOct-15</t>
  </si>
  <si>
    <t>Federal CityAllOct-15</t>
  </si>
  <si>
    <t>FWCAllOct-15</t>
  </si>
  <si>
    <t>Green DoorAllOct-15</t>
  </si>
  <si>
    <t>HillcrestAllOct-15</t>
  </si>
  <si>
    <t>LAYCAllOct-15</t>
  </si>
  <si>
    <t>RiversideAllOct-15</t>
  </si>
  <si>
    <t>Adoptions TogetherAllOct-15</t>
  </si>
  <si>
    <t>First Home CareAllOct-15</t>
  </si>
  <si>
    <t>PASSAllOct-15</t>
  </si>
  <si>
    <t>Youth VillagesAllOct-15</t>
  </si>
  <si>
    <t>MD Family ResourcesAllOct-15</t>
  </si>
  <si>
    <t>UniversalAllOct-15</t>
  </si>
  <si>
    <t>FPSAllOct-15</t>
  </si>
  <si>
    <t>LESAllOct-15</t>
  </si>
  <si>
    <t>MBI HSAllOct-15</t>
  </si>
  <si>
    <t>TFCCAllOct-15</t>
  </si>
  <si>
    <t>Wayne CenterAllOct-15</t>
  </si>
  <si>
    <t>All A-CRA ProvidersA-CRAOct-15</t>
  </si>
  <si>
    <t>All FFT ProvidersFFTOct-15</t>
  </si>
  <si>
    <t>All MST ProvidersMSTOct-15</t>
  </si>
  <si>
    <t>All MST-PSB ProvidersMST-PSBOct-15</t>
  </si>
  <si>
    <t>All TF-CBT ProvidersTF-CBTOct-15</t>
  </si>
  <si>
    <t>All TIP ProvidersTIPOct-15</t>
  </si>
  <si>
    <t>All TST ProvidersTSTOct-15</t>
  </si>
  <si>
    <t>AllAllNov-15</t>
  </si>
  <si>
    <t>HillcrestA-CRANov-15</t>
  </si>
  <si>
    <t>LAYCA-CRANov-15</t>
  </si>
  <si>
    <t>RiversideA-CRANov-15</t>
  </si>
  <si>
    <t>First Home CareFFTNov-15</t>
  </si>
  <si>
    <t>HillcrestFFTNov-15</t>
  </si>
  <si>
    <t>PASSFFTNov-15</t>
  </si>
  <si>
    <t>Youth VillagesMSTNov-15</t>
  </si>
  <si>
    <t>Youth VillagesMST-PSBNov-15</t>
  </si>
  <si>
    <t>Community ConnectionsTF-CBTNov-15</t>
  </si>
  <si>
    <t>First Home CareTF-CBTNov-15</t>
  </si>
  <si>
    <t>HillcrestTF-CBTNov-15</t>
  </si>
  <si>
    <t>MD Family ResourcesTF-CBTNov-15</t>
  </si>
  <si>
    <t>UniversalTF-CBTNov-15</t>
  </si>
  <si>
    <t>Community ConnectionsTIPNov-15</t>
  </si>
  <si>
    <t>FPSTIPNov-15</t>
  </si>
  <si>
    <t>FWCTIPNov-15</t>
  </si>
  <si>
    <t>Green DoorTIPNov-15</t>
  </si>
  <si>
    <t>LESTIPNov-15</t>
  </si>
  <si>
    <t>MBI HSTIPNov-15</t>
  </si>
  <si>
    <t>PASSTIPNov-15</t>
  </si>
  <si>
    <t>TFCCTIPNov-15</t>
  </si>
  <si>
    <t>UniversalTIPNov-15</t>
  </si>
  <si>
    <t>Wayne CenterTIPNov-15</t>
  </si>
  <si>
    <t>Community ConnectionsAllNov-15</t>
  </si>
  <si>
    <t>Federal CityAllNov-15</t>
  </si>
  <si>
    <t>FWCAllNov-15</t>
  </si>
  <si>
    <t>Green DoorAllNov-15</t>
  </si>
  <si>
    <t>HillcrestAllNov-15</t>
  </si>
  <si>
    <t>LAYCAllNov-15</t>
  </si>
  <si>
    <t>RiversideAllNov-15</t>
  </si>
  <si>
    <t>Adoptions TogetherAllNov-15</t>
  </si>
  <si>
    <t>First Home CareAllNov-15</t>
  </si>
  <si>
    <t>PASSAllNov-15</t>
  </si>
  <si>
    <t>Youth VillagesAllNov-15</t>
  </si>
  <si>
    <t>MD Family ResourcesAllNov-15</t>
  </si>
  <si>
    <t>UniversalAllNov-15</t>
  </si>
  <si>
    <t>FPSAllNov-15</t>
  </si>
  <si>
    <t>LESAllNov-15</t>
  </si>
  <si>
    <t>MBI HSAllNov-15</t>
  </si>
  <si>
    <t>TFCCAllNov-15</t>
  </si>
  <si>
    <t>Wayne CenterAllNov-15</t>
  </si>
  <si>
    <t>All A-CRA ProvidersA-CRANov-15</t>
  </si>
  <si>
    <t>All FFT ProvidersFFTNov-15</t>
  </si>
  <si>
    <t>All MST ProvidersMSTNov-15</t>
  </si>
  <si>
    <t>All MST-PSB ProvidersMST-PSBNov-15</t>
  </si>
  <si>
    <t>All TF-CBT ProvidersTF-CBTNov-15</t>
  </si>
  <si>
    <t>All TIP ProvidersTIPNov-15</t>
  </si>
  <si>
    <t>All TST ProvidersTSTNov-15</t>
  </si>
  <si>
    <t>HillcrestA-CRADec-15</t>
  </si>
  <si>
    <t>LAYCA-CRADec-15</t>
  </si>
  <si>
    <t>RiversideA-CRADec-15</t>
  </si>
  <si>
    <t>First Home CareFFTDec-15</t>
  </si>
  <si>
    <t>HillcrestFFTDec-15</t>
  </si>
  <si>
    <t>PASSFFTDec-15</t>
  </si>
  <si>
    <t>Youth VillagesMSTDec-15</t>
  </si>
  <si>
    <t>Youth VillagesMST-PSBDec-15</t>
  </si>
  <si>
    <t>Community ConnectionsTF-CBTDec-15</t>
  </si>
  <si>
    <t>First Home CareTF-CBTDec-15</t>
  </si>
  <si>
    <t>HillcrestTF-CBTDec-15</t>
  </si>
  <si>
    <t>MD Family ResourcesTF-CBTDec-15</t>
  </si>
  <si>
    <t>UniversalTF-CBTDec-15</t>
  </si>
  <si>
    <t>Community ConnectionsTIPDec-15</t>
  </si>
  <si>
    <t>FPSTIPDec-15</t>
  </si>
  <si>
    <t>FWCTIPDec-15</t>
  </si>
  <si>
    <t>Green DoorTIPDec-15</t>
  </si>
  <si>
    <t>LESTIPDec-15</t>
  </si>
  <si>
    <t>MBI HSTIPDec-15</t>
  </si>
  <si>
    <t>PASSTIPDec-15</t>
  </si>
  <si>
    <t>TFCCTIPDec-15</t>
  </si>
  <si>
    <t>UniversalTIPDec-15</t>
  </si>
  <si>
    <t>Wayne CenterTIPDec-15</t>
  </si>
  <si>
    <t>Community ConnectionsAllDec-15</t>
  </si>
  <si>
    <t>Federal CityAllDec-15</t>
  </si>
  <si>
    <t>FWCAllDec-15</t>
  </si>
  <si>
    <t>Green DoorAllDec-15</t>
  </si>
  <si>
    <t>HillcrestAllDec-15</t>
  </si>
  <si>
    <t>LAYCAllDec-15</t>
  </si>
  <si>
    <t>RiversideAllDec-15</t>
  </si>
  <si>
    <t>Adoptions TogetherAllDec-15</t>
  </si>
  <si>
    <t>First Home CareAllDec-15</t>
  </si>
  <si>
    <t>PASSAllDec-15</t>
  </si>
  <si>
    <t>Youth VillagesAllDec-15</t>
  </si>
  <si>
    <t>MD Family ResourcesAllDec-15</t>
  </si>
  <si>
    <t>UniversalAllDec-15</t>
  </si>
  <si>
    <t>FPSAllDec-15</t>
  </si>
  <si>
    <t>LESAllDec-15</t>
  </si>
  <si>
    <t>MBI HSAllDec-15</t>
  </si>
  <si>
    <t>TFCCAllDec-15</t>
  </si>
  <si>
    <t>Wayne CenterAllDec-15</t>
  </si>
  <si>
    <t>All A-CRA ProvidersA-CRADec-15</t>
  </si>
  <si>
    <t>All FFT ProvidersFFTDec-15</t>
  </si>
  <si>
    <t>All MST ProvidersMSTDec-15</t>
  </si>
  <si>
    <t>All MST-PSB ProvidersMST-PSBDec-15</t>
  </si>
  <si>
    <t>All TF-CBT ProvidersTF-CBTDec-15</t>
  </si>
  <si>
    <t>All TIP ProvidersTIPDec-15</t>
  </si>
  <si>
    <t>All TST ProvidersTSTDec-15</t>
  </si>
  <si>
    <t>AllAllDec-15</t>
  </si>
  <si>
    <t>HillcrestA-CRAJan-16</t>
  </si>
  <si>
    <t>LAYCA-CRAJan-16</t>
  </si>
  <si>
    <t>RiversideA-CRAJan-16</t>
  </si>
  <si>
    <t>Federal CityA-CRAJan-16</t>
  </si>
  <si>
    <t>First Home CareFFTJan-16</t>
  </si>
  <si>
    <t>HillcrestFFTJan-16</t>
  </si>
  <si>
    <t>PASSFFTJan-16</t>
  </si>
  <si>
    <t>Youth VillagesMSTJan-16</t>
  </si>
  <si>
    <t>Youth VillagesMST-PSBJan-16</t>
  </si>
  <si>
    <t>Community ConnectionsTF-CBTJan-16</t>
  </si>
  <si>
    <t>First Home CareTF-CBTJan-16</t>
  </si>
  <si>
    <t>HillcrestTF-CBTJan-16</t>
  </si>
  <si>
    <t>MD Family ResourcesTF-CBTJan-16</t>
  </si>
  <si>
    <t>UniversalTF-CBTJan-16</t>
  </si>
  <si>
    <t>Community ConnectionsTIPJan-16</t>
  </si>
  <si>
    <t>FPSTIPJan-16</t>
  </si>
  <si>
    <t>FWCTIPJan-16</t>
  </si>
  <si>
    <t>Green DoorTIPJan-16</t>
  </si>
  <si>
    <t>LESTIPJan-16</t>
  </si>
  <si>
    <t>MBI HSTIPJan-16</t>
  </si>
  <si>
    <t>PASSTIPJan-16</t>
  </si>
  <si>
    <t>TFCCTIPJan-16</t>
  </si>
  <si>
    <t>UniversalTIPJan-16</t>
  </si>
  <si>
    <t>Wayne CenterTIPJan-16</t>
  </si>
  <si>
    <t>Community ConnectionsAllJan-16</t>
  </si>
  <si>
    <t>Federal CityAllJan-16</t>
  </si>
  <si>
    <t>FWCAllJan-16</t>
  </si>
  <si>
    <t>Green DoorAllJan-16</t>
  </si>
  <si>
    <t>HillcrestAllJan-16</t>
  </si>
  <si>
    <t>LAYCAllJan-16</t>
  </si>
  <si>
    <t>RiversideAllJan-16</t>
  </si>
  <si>
    <t>Adoptions TogetherAllJan-16</t>
  </si>
  <si>
    <t>First Home CareAllJan-16</t>
  </si>
  <si>
    <t>PASSAllJan-16</t>
  </si>
  <si>
    <t>Youth VillagesAllJan-16</t>
  </si>
  <si>
    <t>MD Family ResourcesAllJan-16</t>
  </si>
  <si>
    <t>UniversalAllJan-16</t>
  </si>
  <si>
    <t>FPSAllJan-16</t>
  </si>
  <si>
    <t>LESAllJan-16</t>
  </si>
  <si>
    <t>MBI HSAllJan-16</t>
  </si>
  <si>
    <t>TFCCAllJan-16</t>
  </si>
  <si>
    <t>Wayne CenterAllJan-16</t>
  </si>
  <si>
    <t>All A-CRA ProvidersA-CRAJan-16</t>
  </si>
  <si>
    <t>All FFT ProvidersFFTJan-16</t>
  </si>
  <si>
    <t>All MST ProvidersMSTJan-16</t>
  </si>
  <si>
    <t>All MST-PSB ProvidersMST-PSBJan-16</t>
  </si>
  <si>
    <t>All TF-CBT ProvidersTF-CBTJan-16</t>
  </si>
  <si>
    <t>All TIP ProvidersTIPJan-16</t>
  </si>
  <si>
    <t>All TST ProvidersTSTJan-16</t>
  </si>
  <si>
    <t>AllAllJan-16</t>
  </si>
  <si>
    <t>HillcrestA-CRAFeb-16</t>
  </si>
  <si>
    <t>LAYCA-CRAFeb-16</t>
  </si>
  <si>
    <t>RiversideA-CRAFeb-16</t>
  </si>
  <si>
    <t>Federal CityA-CRAFeb-16</t>
  </si>
  <si>
    <t>First Home CareFFTFeb-16</t>
  </si>
  <si>
    <t>HillcrestFFTFeb-16</t>
  </si>
  <si>
    <t>PASSFFTFeb-16</t>
  </si>
  <si>
    <t>Youth VillagesMSTFeb-16</t>
  </si>
  <si>
    <t>Youth VillagesMST-PSBFeb-16</t>
  </si>
  <si>
    <t>Community ConnectionsTF-CBTFeb-16</t>
  </si>
  <si>
    <t>First Home CareTF-CBTFeb-16</t>
  </si>
  <si>
    <t>HillcrestTF-CBTFeb-16</t>
  </si>
  <si>
    <t>MD Family ResourcesTF-CBTFeb-16</t>
  </si>
  <si>
    <t>UniversalTF-CBTFeb-16</t>
  </si>
  <si>
    <t>Community ConnectionsTIPFeb-16</t>
  </si>
  <si>
    <t>FPSTIPFeb-16</t>
  </si>
  <si>
    <t>FWCTIPFeb-16</t>
  </si>
  <si>
    <t>Green DoorTIPFeb-16</t>
  </si>
  <si>
    <t>LESTIPFeb-16</t>
  </si>
  <si>
    <t>MBI HSTIPFeb-16</t>
  </si>
  <si>
    <t>PASSTIPFeb-16</t>
  </si>
  <si>
    <t>TFCCTIPFeb-16</t>
  </si>
  <si>
    <t>UniversalTIPFeb-16</t>
  </si>
  <si>
    <t>Wayne CenterTIPFeb-16</t>
  </si>
  <si>
    <t>Community ConnectionsAllFeb-16</t>
  </si>
  <si>
    <t>Federal CityAllFeb-16</t>
  </si>
  <si>
    <t>FWCAllFeb-16</t>
  </si>
  <si>
    <t>Green DoorAllFeb-16</t>
  </si>
  <si>
    <t>HillcrestAllFeb-16</t>
  </si>
  <si>
    <t>LAYCAllFeb-16</t>
  </si>
  <si>
    <t>RiversideAllFeb-16</t>
  </si>
  <si>
    <t>Adoptions TogetherAllFeb-16</t>
  </si>
  <si>
    <t>First Home CareAllFeb-16</t>
  </si>
  <si>
    <t>PASSAllFeb-16</t>
  </si>
  <si>
    <t>Youth VillagesAllFeb-16</t>
  </si>
  <si>
    <t>MD Family ResourcesAllFeb-16</t>
  </si>
  <si>
    <t>UniversalAllFeb-16</t>
  </si>
  <si>
    <t>FPSAllFeb-16</t>
  </si>
  <si>
    <t>LESAllFeb-16</t>
  </si>
  <si>
    <t>MBI HSAllFeb-16</t>
  </si>
  <si>
    <t>TFCCAllFeb-16</t>
  </si>
  <si>
    <t>Wayne CenterAllFeb-16</t>
  </si>
  <si>
    <t>All A-CRA ProvidersA-CRAFeb-16</t>
  </si>
  <si>
    <t>All FFT ProvidersFFTFeb-16</t>
  </si>
  <si>
    <t>All MST ProvidersMSTFeb-16</t>
  </si>
  <si>
    <t>All MST-PSB ProvidersMST-PSBFeb-16</t>
  </si>
  <si>
    <t>All TF-CBT ProvidersTF-CBTFeb-16</t>
  </si>
  <si>
    <t>All TIP ProvidersTIPFeb-16</t>
  </si>
  <si>
    <t>All TST ProvidersTSTFeb-16</t>
  </si>
  <si>
    <t>AllAllFeb-16</t>
  </si>
  <si>
    <t>HillcrestA-CRAMar-16</t>
  </si>
  <si>
    <t>LAYCA-CRAMar-16</t>
  </si>
  <si>
    <t>RiversideA-CRAMar-16</t>
  </si>
  <si>
    <t>Federal CityA-CRAMar-16</t>
  </si>
  <si>
    <t>First Home CareFFTMar-16</t>
  </si>
  <si>
    <t>HillcrestFFTMar-16</t>
  </si>
  <si>
    <t>PASSFFTMar-16</t>
  </si>
  <si>
    <t>Youth VillagesMSTMar-16</t>
  </si>
  <si>
    <t>Youth VillagesMST-PSBMar-16</t>
  </si>
  <si>
    <t>Community ConnectionsTF-CBTMar-16</t>
  </si>
  <si>
    <t>First Home CareTF-CBTMar-16</t>
  </si>
  <si>
    <t>HillcrestTF-CBTMar-16</t>
  </si>
  <si>
    <t>MD Family ResourcesTF-CBTMar-16</t>
  </si>
  <si>
    <t>UniversalTF-CBTMar-16</t>
  </si>
  <si>
    <t>Community ConnectionsTIPMar-16</t>
  </si>
  <si>
    <t>FPSTIPMar-16</t>
  </si>
  <si>
    <t>FWCTIPMar-16</t>
  </si>
  <si>
    <t>Green DoorTIPMar-16</t>
  </si>
  <si>
    <t>LESTIPMar-16</t>
  </si>
  <si>
    <t>MBI HSTIPMar-16</t>
  </si>
  <si>
    <t>PASSTIPMar-16</t>
  </si>
  <si>
    <t>TFCCTIPMar-16</t>
  </si>
  <si>
    <t>UniversalTIPMar-16</t>
  </si>
  <si>
    <t>Wayne CenterTIPMar-16</t>
  </si>
  <si>
    <t>Community ConnectionsAllMar-16</t>
  </si>
  <si>
    <t>Federal CityAllMar-16</t>
  </si>
  <si>
    <t>FWCAllMar-16</t>
  </si>
  <si>
    <t>Green DoorAllMar-16</t>
  </si>
  <si>
    <t>HillcrestAllMar-16</t>
  </si>
  <si>
    <t>LAYCAllMar-16</t>
  </si>
  <si>
    <t>RiversideAllMar-16</t>
  </si>
  <si>
    <t>Adoptions TogetherAllMar-16</t>
  </si>
  <si>
    <t>First Home CareAllMar-16</t>
  </si>
  <si>
    <t>PASSAllMar-16</t>
  </si>
  <si>
    <t>Youth VillagesAllMar-16</t>
  </si>
  <si>
    <t>MD Family ResourcesAllMar-16</t>
  </si>
  <si>
    <t>UniversalAllMar-16</t>
  </si>
  <si>
    <t>FPSAllMar-16</t>
  </si>
  <si>
    <t>LESAllMar-16</t>
  </si>
  <si>
    <t>MBI HSAllMar-16</t>
  </si>
  <si>
    <t>TFCCAllMar-16</t>
  </si>
  <si>
    <t>Wayne CenterAllMar-16</t>
  </si>
  <si>
    <t>All A-CRA ProvidersA-CRAMar-16</t>
  </si>
  <si>
    <t>All FFT ProvidersFFTMar-16</t>
  </si>
  <si>
    <t>All MST ProvidersMSTMar-16</t>
  </si>
  <si>
    <t>All MST-PSB ProvidersMST-PSBMar-16</t>
  </si>
  <si>
    <t>All TF-CBT ProvidersTF-CBTMar-16</t>
  </si>
  <si>
    <t>All TIP ProvidersTIPMar-16</t>
  </si>
  <si>
    <t>All TST ProvidersTSTMar-16</t>
  </si>
  <si>
    <t>HillcrestA-CRAApr-16</t>
  </si>
  <si>
    <t>LAYCA-CRAApr-16</t>
  </si>
  <si>
    <t>RiversideA-CRAApr-16</t>
  </si>
  <si>
    <t>Federal CityA-CRAApr-16</t>
  </si>
  <si>
    <t>First Home CareFFTApr-16</t>
  </si>
  <si>
    <t>HillcrestFFTApr-16</t>
  </si>
  <si>
    <t>PASSFFTApr-16</t>
  </si>
  <si>
    <t>Youth VillagesMSTApr-16</t>
  </si>
  <si>
    <t>Youth VillagesMST-PSBApr-16</t>
  </si>
  <si>
    <t>Community ConnectionsTF-CBTApr-16</t>
  </si>
  <si>
    <t>First Home CareTF-CBTApr-16</t>
  </si>
  <si>
    <t>HillcrestTF-CBTApr-16</t>
  </si>
  <si>
    <t>MD Family ResourcesTF-CBTApr-16</t>
  </si>
  <si>
    <t>UniversalTF-CBTApr-16</t>
  </si>
  <si>
    <t>Community ConnectionsTIPApr-16</t>
  </si>
  <si>
    <t>FPSTIPApr-16</t>
  </si>
  <si>
    <t>ContemporaryTIPApr-16</t>
  </si>
  <si>
    <t>Green DoorTIPApr-16</t>
  </si>
  <si>
    <t>LESTIPApr-16</t>
  </si>
  <si>
    <t>MBI HSTIPApr-16</t>
  </si>
  <si>
    <t>PASSTIPApr-16</t>
  </si>
  <si>
    <t>TFCCTIPApr-16</t>
  </si>
  <si>
    <t>UniversalTIPApr-16</t>
  </si>
  <si>
    <t>Wayne CenterTIPApr-16</t>
  </si>
  <si>
    <t>Community ConnectionsAllApr-16</t>
  </si>
  <si>
    <t>Federal CityAllApr-16</t>
  </si>
  <si>
    <t>ContemporaryAllApr-16</t>
  </si>
  <si>
    <t>Green DoorAllApr-16</t>
  </si>
  <si>
    <t>HillcrestAllApr-16</t>
  </si>
  <si>
    <t>LAYCAllApr-16</t>
  </si>
  <si>
    <t>RiversideAllApr-16</t>
  </si>
  <si>
    <t>Adoptions TogetherAllApr-16</t>
  </si>
  <si>
    <t>First Home CareAllApr-16</t>
  </si>
  <si>
    <t>PASSAllApr-16</t>
  </si>
  <si>
    <t>Youth VillagesAllApr-16</t>
  </si>
  <si>
    <t>MD Family ResourcesAllApr-16</t>
  </si>
  <si>
    <t>UniversalAllApr-16</t>
  </si>
  <si>
    <t>FPSAllApr-16</t>
  </si>
  <si>
    <t>LESAllApr-16</t>
  </si>
  <si>
    <t>MBI HSAllApr-16</t>
  </si>
  <si>
    <t>TFCCAllApr-16</t>
  </si>
  <si>
    <t>Wayne CenterAllApr-16</t>
  </si>
  <si>
    <t>All A-CRA ProvidersA-CRAApr-16</t>
  </si>
  <si>
    <t>All FFT ProvidersFFTApr-16</t>
  </si>
  <si>
    <t>All MST ProvidersMSTApr-16</t>
  </si>
  <si>
    <t>All MST-PSB ProvidersMST-PSBApr-16</t>
  </si>
  <si>
    <t>All TF-CBT ProvidersTF-CBTApr-16</t>
  </si>
  <si>
    <t>All TIP ProvidersTIPApr-16</t>
  </si>
  <si>
    <t>All TST ProvidersTSTApr-16</t>
  </si>
  <si>
    <t>AllAllApr-16</t>
  </si>
  <si>
    <t>HillcrestA-CRAMay-16</t>
  </si>
  <si>
    <t>LAYCA-CRAMay-16</t>
  </si>
  <si>
    <t>RiversideA-CRAMay-16</t>
  </si>
  <si>
    <t>Federal CityA-CRAMay-16</t>
  </si>
  <si>
    <t>First Home CareFFTMay-16</t>
  </si>
  <si>
    <t>HillcrestFFTMay-16</t>
  </si>
  <si>
    <t>PASSFFTMay-16</t>
  </si>
  <si>
    <t>Youth VillagesMSTMay-16</t>
  </si>
  <si>
    <t>Youth VillagesMST-PSBMay-16</t>
  </si>
  <si>
    <t>Community ConnectionsTF-CBTMay-16</t>
  </si>
  <si>
    <t>First Home CareTF-CBTMay-16</t>
  </si>
  <si>
    <t>HillcrestTF-CBTMay-16</t>
  </si>
  <si>
    <t>MD Family ResourcesTF-CBTMay-16</t>
  </si>
  <si>
    <t>UniversalTF-CBTMay-16</t>
  </si>
  <si>
    <t>Community ConnectionsTIPMay-16</t>
  </si>
  <si>
    <t>FPSTIPMay-16</t>
  </si>
  <si>
    <t>ContemporaryTIPMay-16</t>
  </si>
  <si>
    <t>Green DoorTIPMay-16</t>
  </si>
  <si>
    <t>LESTIPMay-16</t>
  </si>
  <si>
    <t>MBI HSTIPMay-16</t>
  </si>
  <si>
    <t>PASSTIPMay-16</t>
  </si>
  <si>
    <t>TFCCTIPMay-16</t>
  </si>
  <si>
    <t>UniversalTIPMay-16</t>
  </si>
  <si>
    <t>Wayne CenterTIPMay-16</t>
  </si>
  <si>
    <t>Community ConnectionsAllMay-16</t>
  </si>
  <si>
    <t>Federal CityAllMay-16</t>
  </si>
  <si>
    <t>ContemporaryAllMay-16</t>
  </si>
  <si>
    <t>Green DoorAllMay-16</t>
  </si>
  <si>
    <t>HillcrestAllMay-16</t>
  </si>
  <si>
    <t>LAYCAllMay-16</t>
  </si>
  <si>
    <t>RiversideAllMay-16</t>
  </si>
  <si>
    <t>Adoptions TogetherAllMay-16</t>
  </si>
  <si>
    <t>First Home CareAllMay-16</t>
  </si>
  <si>
    <t>PASSAllMay-16</t>
  </si>
  <si>
    <t>Youth VillagesAllMay-16</t>
  </si>
  <si>
    <t>MD Family ResourcesAllMay-16</t>
  </si>
  <si>
    <t>UniversalAllMay-16</t>
  </si>
  <si>
    <t>FPSAllMay-16</t>
  </si>
  <si>
    <t>LESAllMay-16</t>
  </si>
  <si>
    <t>MBI HSAllMay-16</t>
  </si>
  <si>
    <t>TFCCAllMay-16</t>
  </si>
  <si>
    <t>Wayne CenterAllMay-16</t>
  </si>
  <si>
    <t>All A-CRA ProvidersA-CRAMay-16</t>
  </si>
  <si>
    <t>All FFT ProvidersFFTMay-16</t>
  </si>
  <si>
    <t>All MST ProvidersMSTMay-16</t>
  </si>
  <si>
    <t>All MST-PSB ProvidersMST-PSBMay-16</t>
  </si>
  <si>
    <t>All TF-CBT ProvidersTF-CBTMay-16</t>
  </si>
  <si>
    <t>All TIP ProvidersTIPMay-16</t>
  </si>
  <si>
    <t>All TST ProvidersTSTMay-16</t>
  </si>
  <si>
    <t>AllAllMay-16</t>
  </si>
  <si>
    <t>HillcrestA-CRAJun-16</t>
  </si>
  <si>
    <t>LAYCA-CRAJun-16</t>
  </si>
  <si>
    <t>RiversideA-CRAJun-16</t>
  </si>
  <si>
    <t>Federal CityA-CRAJun-16</t>
  </si>
  <si>
    <t>First Home CareFFTJun-16</t>
  </si>
  <si>
    <t>HillcrestFFTJun-16</t>
  </si>
  <si>
    <t>PASSFFTJun-16</t>
  </si>
  <si>
    <t>Youth VillagesMSTJun-16</t>
  </si>
  <si>
    <t>Youth VillagesMST-PSBJun-16</t>
  </si>
  <si>
    <t>Community ConnectionsTF-CBTJun-16</t>
  </si>
  <si>
    <t>First Home CareTF-CBTJun-16</t>
  </si>
  <si>
    <t>HillcrestTF-CBTJun-16</t>
  </si>
  <si>
    <t>MD Family ResourcesTF-CBTJun-16</t>
  </si>
  <si>
    <t>UniversalTF-CBTJun-16</t>
  </si>
  <si>
    <t>Community ConnectionsTIPJun-16</t>
  </si>
  <si>
    <t>FPSTIPJun-16</t>
  </si>
  <si>
    <t>ContemporaryTIPJun-16</t>
  </si>
  <si>
    <t>Green DoorTIPJun-16</t>
  </si>
  <si>
    <t>LESTIPJun-16</t>
  </si>
  <si>
    <t>MBI HSTIPJun-16</t>
  </si>
  <si>
    <t>PASSTIPJun-16</t>
  </si>
  <si>
    <t>TFCCTIPJun-16</t>
  </si>
  <si>
    <t>UniversalTIPJun-16</t>
  </si>
  <si>
    <t>Wayne CenterTIPJun-16</t>
  </si>
  <si>
    <t>Community ConnectionsAllJun-16</t>
  </si>
  <si>
    <t>Federal CityAllJun-16</t>
  </si>
  <si>
    <t>ContemporaryAllJun-16</t>
  </si>
  <si>
    <t>Green DoorAllJun-16</t>
  </si>
  <si>
    <t>HillcrestAllJun-16</t>
  </si>
  <si>
    <t>LAYCAllJun-16</t>
  </si>
  <si>
    <t>RiversideAllJun-16</t>
  </si>
  <si>
    <t>Adoptions TogetherAllJun-16</t>
  </si>
  <si>
    <t>First Home CareAllJun-16</t>
  </si>
  <si>
    <t>PASSAllJun-16</t>
  </si>
  <si>
    <t>Youth VillagesAllJun-16</t>
  </si>
  <si>
    <t>MD Family ResourcesAllJun-16</t>
  </si>
  <si>
    <t>UniversalAllJun-16</t>
  </si>
  <si>
    <t>FPSAllJun-16</t>
  </si>
  <si>
    <t>LESAllJun-16</t>
  </si>
  <si>
    <t>MBI HSAllJun-16</t>
  </si>
  <si>
    <t>TFCCAllJun-16</t>
  </si>
  <si>
    <t>Wayne CenterAllJun-16</t>
  </si>
  <si>
    <t>All A-CRA ProvidersA-CRAJun-16</t>
  </si>
  <si>
    <t>All FFT ProvidersFFTJun-16</t>
  </si>
  <si>
    <t>All MST ProvidersMSTJun-16</t>
  </si>
  <si>
    <t>All MST-PSB ProvidersMST-PSBJun-16</t>
  </si>
  <si>
    <t>All TF-CBT ProvidersTF-CBTJun-16</t>
  </si>
  <si>
    <t>All TIP ProvidersTIPJun-16</t>
  </si>
  <si>
    <t>All TST ProvidersTSTJun-16</t>
  </si>
  <si>
    <t>AllAllJun-16</t>
  </si>
  <si>
    <t>Federal CityA-CRAJul-16</t>
  </si>
  <si>
    <t>HillcrestA-CRAJul-16</t>
  </si>
  <si>
    <t>LAYCA-CRAJul-16</t>
  </si>
  <si>
    <t>RiversideA-CRAJul-16</t>
  </si>
  <si>
    <t>First Home CareFFTJul-16</t>
  </si>
  <si>
    <t>HillcrestFFTJul-16</t>
  </si>
  <si>
    <t>PASSFFTJul-16</t>
  </si>
  <si>
    <t>Youth VillagesMSTJul-16</t>
  </si>
  <si>
    <t>Youth VillagesMST-PSBJul-16</t>
  </si>
  <si>
    <t>Community ConnectionsTF-CBTJul-16</t>
  </si>
  <si>
    <t>First Home CareTF-CBTJul-16</t>
  </si>
  <si>
    <t>HillcrestTF-CBTJul-16</t>
  </si>
  <si>
    <t>MD Family ResourcesTF-CBTJul-16</t>
  </si>
  <si>
    <t>UniversalTF-CBTJul-16</t>
  </si>
  <si>
    <t>Community ConnectionsTIPJul-16</t>
  </si>
  <si>
    <t>ContemporaryTIPJul-16</t>
  </si>
  <si>
    <t>FPSTIPJul-16</t>
  </si>
  <si>
    <t>Green DoorTIPJul-16</t>
  </si>
  <si>
    <t>LESTIPJul-16</t>
  </si>
  <si>
    <t>MBI HSTIPJul-16</t>
  </si>
  <si>
    <t>PASSTIPJul-16</t>
  </si>
  <si>
    <t>TFCCTIPJul-16</t>
  </si>
  <si>
    <t>UniversalTIPJul-16</t>
  </si>
  <si>
    <t>Wayne CenterTIPJul-16</t>
  </si>
  <si>
    <t>Adoptions TogetherTSTJul-16</t>
  </si>
  <si>
    <t>ContemporaryTSTJul-16</t>
  </si>
  <si>
    <t>Family MattersTSTJul-16</t>
  </si>
  <si>
    <t>First Home CareTSTJul-16</t>
  </si>
  <si>
    <t>HillcrestTSTJul-16</t>
  </si>
  <si>
    <t>MD Family ResourcesTSTJul-16</t>
  </si>
  <si>
    <t>Adoptions TogetherAllJul-16</t>
  </si>
  <si>
    <t>Community ConnectionsAllJul-16</t>
  </si>
  <si>
    <t>ContemporaryAllJul-16</t>
  </si>
  <si>
    <t>Federal CityAllJul-16</t>
  </si>
  <si>
    <t>First Home CareAllJul-16</t>
  </si>
  <si>
    <t>FPSAllJul-16</t>
  </si>
  <si>
    <t>Green DoorAllJul-16</t>
  </si>
  <si>
    <t>HillcrestAllJul-16</t>
  </si>
  <si>
    <t>LAYCAllJul-16</t>
  </si>
  <si>
    <t>LESAllJul-16</t>
  </si>
  <si>
    <t>MBI HSAllJul-16</t>
  </si>
  <si>
    <t>MD Family ResourcesAllJul-16</t>
  </si>
  <si>
    <t>PASSAllJul-16</t>
  </si>
  <si>
    <t>RiversideAllJul-16</t>
  </si>
  <si>
    <t>TFCCAllJul-16</t>
  </si>
  <si>
    <t>UniversalAllJul-16</t>
  </si>
  <si>
    <t>Wayne CenterAllJul-16</t>
  </si>
  <si>
    <t>Youth VillagesAllJul-16</t>
  </si>
  <si>
    <t>All A-CRA ProvidersA-CRAJul-16</t>
  </si>
  <si>
    <t>All FFT ProvidersFFTJul-16</t>
  </si>
  <si>
    <t>All MST ProvidersMSTJul-16</t>
  </si>
  <si>
    <t>All MST-PSB ProvidersMST-PSBJul-16</t>
  </si>
  <si>
    <t>All TF-CBT ProvidersTF-CBTJul-16</t>
  </si>
  <si>
    <t>All TIP ProvidersTIPJul-16</t>
  </si>
  <si>
    <t>All TST ProvidersTSTJul-16</t>
  </si>
  <si>
    <t>AllAllJul-16</t>
  </si>
  <si>
    <t>Federal CityA-CRAAug-16</t>
  </si>
  <si>
    <t>HillcrestA-CRAAug-16</t>
  </si>
  <si>
    <t>LAYCA-CRAAug-16</t>
  </si>
  <si>
    <t>RiversideA-CRAAug-16</t>
  </si>
  <si>
    <t>First Home CareFFTAug-16</t>
  </si>
  <si>
    <t>HillcrestFFTAug-16</t>
  </si>
  <si>
    <t>PASSFFTAug-16</t>
  </si>
  <si>
    <t>Youth VillagesMSTAug-16</t>
  </si>
  <si>
    <t>Youth VillagesMST-PSBAug-16</t>
  </si>
  <si>
    <t>Community ConnectionsTF-CBTAug-16</t>
  </si>
  <si>
    <t>First Home CareTF-CBTAug-16</t>
  </si>
  <si>
    <t>HillcrestTF-CBTAug-16</t>
  </si>
  <si>
    <t>MD Family ResourcesTF-CBTAug-16</t>
  </si>
  <si>
    <t>UniversalTF-CBTAug-16</t>
  </si>
  <si>
    <t>Community ConnectionsTIPAug-16</t>
  </si>
  <si>
    <t>ContemporaryTIPAug-16</t>
  </si>
  <si>
    <t>FPSTIPAug-16</t>
  </si>
  <si>
    <t>Green DoorTIPAug-16</t>
  </si>
  <si>
    <t>LESTIPAug-16</t>
  </si>
  <si>
    <t>MBI HSTIPAug-16</t>
  </si>
  <si>
    <t>PASSTIPAug-16</t>
  </si>
  <si>
    <t>TFCCTIPAug-16</t>
  </si>
  <si>
    <t>UniversalTIPAug-16</t>
  </si>
  <si>
    <t>Wayne CenterTIPAug-16</t>
  </si>
  <si>
    <t>Adoptions TogetherTSTAug-16</t>
  </si>
  <si>
    <t>ContemporaryTSTAug-16</t>
  </si>
  <si>
    <t>Family MattersTSTAug-16</t>
  </si>
  <si>
    <t>First Home CareTSTAug-16</t>
  </si>
  <si>
    <t>HillcrestTSTAug-16</t>
  </si>
  <si>
    <t>MD Family ResourcesTSTAug-16</t>
  </si>
  <si>
    <t>Adoptions TogetherAllAug-16</t>
  </si>
  <si>
    <t>Community ConnectionsAllAug-16</t>
  </si>
  <si>
    <t>ContemporaryAllAug-16</t>
  </si>
  <si>
    <t>Federal CityAllAug-16</t>
  </si>
  <si>
    <t>First Home CareAllAug-16</t>
  </si>
  <si>
    <t>FPSAllAug-16</t>
  </si>
  <si>
    <t>Green DoorAllAug-16</t>
  </si>
  <si>
    <t>HillcrestAllAug-16</t>
  </si>
  <si>
    <t>LAYCAllAug-16</t>
  </si>
  <si>
    <t>LESAllAug-16</t>
  </si>
  <si>
    <t>MBI HSAllAug-16</t>
  </si>
  <si>
    <t>MD Family ResourcesAllAug-16</t>
  </si>
  <si>
    <t>PASSAllAug-16</t>
  </si>
  <si>
    <t>RiversideAllAug-16</t>
  </si>
  <si>
    <t>TFCCAllAug-16</t>
  </si>
  <si>
    <t>UniversalAllAug-16</t>
  </si>
  <si>
    <t>Wayne CenterAllAug-16</t>
  </si>
  <si>
    <t>Youth VillagesAllAug-16</t>
  </si>
  <si>
    <t>All A-CRA ProvidersA-CRAAug-16</t>
  </si>
  <si>
    <t>All FFT ProvidersFFTAug-16</t>
  </si>
  <si>
    <t>All MST ProvidersMSTAug-16</t>
  </si>
  <si>
    <t>All MST-PSB ProvidersMST-PSBAug-16</t>
  </si>
  <si>
    <t>All TF-CBT ProvidersTF-CBTAug-16</t>
  </si>
  <si>
    <t>All TIP ProvidersTIPAug-16</t>
  </si>
  <si>
    <t>All TST ProvidersTSTAug-16</t>
  </si>
  <si>
    <t>AllAllAug-16</t>
  </si>
  <si>
    <t>Federal CityA-CRASep-16</t>
  </si>
  <si>
    <t>HillcrestA-CRASep-16</t>
  </si>
  <si>
    <t>LAYCA-CRASep-16</t>
  </si>
  <si>
    <t>RiversideA-CRASep-16</t>
  </si>
  <si>
    <t>First Home CareFFTSep-16</t>
  </si>
  <si>
    <t>HillcrestFFTSep-16</t>
  </si>
  <si>
    <t>PASSFFTSep-16</t>
  </si>
  <si>
    <t>Youth VillagesMSTSep-16</t>
  </si>
  <si>
    <t>Youth VillagesMST-PSBSep-16</t>
  </si>
  <si>
    <t>Community ConnectionsTF-CBTSep-16</t>
  </si>
  <si>
    <t>First Home CareTF-CBTSep-16</t>
  </si>
  <si>
    <t>HillcrestTF-CBTSep-16</t>
  </si>
  <si>
    <t>MD Family ResourcesTF-CBTSep-16</t>
  </si>
  <si>
    <t>UniversalTF-CBTSep-16</t>
  </si>
  <si>
    <t>Community ConnectionsTIPSep-16</t>
  </si>
  <si>
    <t>ContemporaryTIPSep-16</t>
  </si>
  <si>
    <t>FPSTIPSep-16</t>
  </si>
  <si>
    <t>Green DoorTIPSep-16</t>
  </si>
  <si>
    <t>LESTIPSep-16</t>
  </si>
  <si>
    <t>MBI HSTIPSep-16</t>
  </si>
  <si>
    <t>PASSTIPSep-16</t>
  </si>
  <si>
    <t>TFCCTIPSep-16</t>
  </si>
  <si>
    <t>UniversalTIPSep-16</t>
  </si>
  <si>
    <t>Wayne CenterTIPSep-16</t>
  </si>
  <si>
    <t>Adoptions TogetherTSTSep-16</t>
  </si>
  <si>
    <t>ContemporaryTSTSep-16</t>
  </si>
  <si>
    <t>Family MattersTSTSep-16</t>
  </si>
  <si>
    <t>First Home CareTSTSep-16</t>
  </si>
  <si>
    <t>HillcrestTSTSep-16</t>
  </si>
  <si>
    <t>MD Family ResourcesTSTSep-16</t>
  </si>
  <si>
    <t>Adoptions TogetherAllSep-16</t>
  </si>
  <si>
    <t>Community ConnectionsAllSep-16</t>
  </si>
  <si>
    <t>ContemporaryAllSep-16</t>
  </si>
  <si>
    <t>Federal CityAllSep-16</t>
  </si>
  <si>
    <t>First Home CareAllSep-16</t>
  </si>
  <si>
    <t>FPSAllSep-16</t>
  </si>
  <si>
    <t>Green DoorAllSep-16</t>
  </si>
  <si>
    <t>HillcrestAllSep-16</t>
  </si>
  <si>
    <t>LAYCAllSep-16</t>
  </si>
  <si>
    <t>LESAllSep-16</t>
  </si>
  <si>
    <t>MBI HSAllSep-16</t>
  </si>
  <si>
    <t>MD Family ResourcesAllSep-16</t>
  </si>
  <si>
    <t>PASSAllSep-16</t>
  </si>
  <si>
    <t>RiversideAllSep-16</t>
  </si>
  <si>
    <t>TFCCAllSep-16</t>
  </si>
  <si>
    <t>UniversalAllSep-16</t>
  </si>
  <si>
    <t>Wayne CenterAllSep-16</t>
  </si>
  <si>
    <t>Youth VillagesAllSep-16</t>
  </si>
  <si>
    <t>All A-CRA ProvidersA-CRASep-16</t>
  </si>
  <si>
    <t>All FFT ProvidersFFTSep-16</t>
  </si>
  <si>
    <t>All MST ProvidersMSTSep-16</t>
  </si>
  <si>
    <t>All MST-PSB ProvidersMST-PSBSep-16</t>
  </si>
  <si>
    <t>All TF-CBT ProvidersTF-CBTSep-16</t>
  </si>
  <si>
    <t>All TIP ProvidersTIPSep-16</t>
  </si>
  <si>
    <t>All TST ProvidersTSTSep-16</t>
  </si>
  <si>
    <t>AllAllSep-16</t>
  </si>
  <si>
    <t>Federal CityA-CRAOct-16</t>
  </si>
  <si>
    <t>HillcrestA-CRAOct-16</t>
  </si>
  <si>
    <t>LAYCA-CRAOct-16</t>
  </si>
  <si>
    <t>RiversideA-CRAOct-16</t>
  </si>
  <si>
    <t>First Home CareFFTOct-16</t>
  </si>
  <si>
    <t>HillcrestFFTOct-16</t>
  </si>
  <si>
    <t>PASSFFTOct-16</t>
  </si>
  <si>
    <t>Youth VillagesMSTOct-16</t>
  </si>
  <si>
    <t>Youth VillagesMST-PSBOct-16</t>
  </si>
  <si>
    <t>Community ConnectionsTF-CBTOct-16</t>
  </si>
  <si>
    <t>First Home CareTF-CBTOct-16</t>
  </si>
  <si>
    <t>HillcrestTF-CBTOct-16</t>
  </si>
  <si>
    <t>MD Family ResourcesTF-CBTOct-16</t>
  </si>
  <si>
    <t>UniversalTF-CBTOct-16</t>
  </si>
  <si>
    <t>Community ConnectionsTIPOct-16</t>
  </si>
  <si>
    <t>ContemporaryTIPOct-16</t>
  </si>
  <si>
    <t>FPSTIPOct-16</t>
  </si>
  <si>
    <t>Green DoorTIPOct-16</t>
  </si>
  <si>
    <t>LESTIPOct-16</t>
  </si>
  <si>
    <t>MBI HSTIPOct-16</t>
  </si>
  <si>
    <t>PASSTIPOct-16</t>
  </si>
  <si>
    <t>TFCCTIPOct-16</t>
  </si>
  <si>
    <t>UniversalTIPOct-16</t>
  </si>
  <si>
    <t>Wayne CenterTIPOct-16</t>
  </si>
  <si>
    <t>Adoptions TogetherTSTOct-16</t>
  </si>
  <si>
    <t>ContemporaryTSTOct-16</t>
  </si>
  <si>
    <t>Family MattersTSTOct-16</t>
  </si>
  <si>
    <t>First Home CareTSTOct-16</t>
  </si>
  <si>
    <t>HillcrestTSTOct-16</t>
  </si>
  <si>
    <t>MD Family ResourcesTSTOct-16</t>
  </si>
  <si>
    <t>Adoptions TogetherAllOct-16</t>
  </si>
  <si>
    <t>Community ConnectionsAllOct-16</t>
  </si>
  <si>
    <t>ContemporaryAllOct-16</t>
  </si>
  <si>
    <t>Family MattersAllOct-16</t>
  </si>
  <si>
    <t>Federal CityAllOct-16</t>
  </si>
  <si>
    <t>First Home CareAllOct-16</t>
  </si>
  <si>
    <t>FPSAllOct-16</t>
  </si>
  <si>
    <t>Green DoorAllOct-16</t>
  </si>
  <si>
    <t>HillcrestAllOct-16</t>
  </si>
  <si>
    <t>LAYCAllOct-16</t>
  </si>
  <si>
    <t>LESAllOct-16</t>
  </si>
  <si>
    <t>MBI HSAllOct-16</t>
  </si>
  <si>
    <t>MD Family ResourcesAllOct-16</t>
  </si>
  <si>
    <t>PASSAllOct-16</t>
  </si>
  <si>
    <t>RiversideAllOct-16</t>
  </si>
  <si>
    <t>TFCCAllOct-16</t>
  </si>
  <si>
    <t>UniversalAllOct-16</t>
  </si>
  <si>
    <t>Wayne CenterAllOct-16</t>
  </si>
  <si>
    <t>Youth VillagesAllOct-16</t>
  </si>
  <si>
    <t>All A-CRA ProvidersA-CRAOct-16</t>
  </si>
  <si>
    <t>All FFT ProvidersFFTOct-16</t>
  </si>
  <si>
    <t>All MST ProvidersMSTOct-16</t>
  </si>
  <si>
    <t>All MST-PSB ProvidersMST-PSBOct-16</t>
  </si>
  <si>
    <t>All TF-CBT ProvidersTF-CBTOct-16</t>
  </si>
  <si>
    <t>All TIP ProvidersTIPOct-16</t>
  </si>
  <si>
    <t>All TST ProvidersTSTOct-16</t>
  </si>
  <si>
    <t>AllAllOct-16</t>
  </si>
  <si>
    <t>Federal CityA-CRANov-16</t>
  </si>
  <si>
    <t>HillcrestA-CRANov-16</t>
  </si>
  <si>
    <t>LAYCA-CRANov-16</t>
  </si>
  <si>
    <t>RiversideA-CRANov-16</t>
  </si>
  <si>
    <t>First Home CareFFTNov-16</t>
  </si>
  <si>
    <t>HillcrestFFTNov-16</t>
  </si>
  <si>
    <t>PASSFFTNov-16</t>
  </si>
  <si>
    <t>Youth VillagesMSTNov-16</t>
  </si>
  <si>
    <t>Youth VillagesMST-PSBNov-16</t>
  </si>
  <si>
    <t>Community ConnectionsTF-CBTNov-16</t>
  </si>
  <si>
    <t>First Home CareTF-CBTNov-16</t>
  </si>
  <si>
    <t>HillcrestTF-CBTNov-16</t>
  </si>
  <si>
    <t>MD Family ResourcesTF-CBTNov-16</t>
  </si>
  <si>
    <t>UniversalTF-CBTNov-16</t>
  </si>
  <si>
    <t>Community ConnectionsTIPNov-16</t>
  </si>
  <si>
    <t>ContemporaryTIPNov-16</t>
  </si>
  <si>
    <t>FPSTIPNov-16</t>
  </si>
  <si>
    <t>Green DoorTIPNov-16</t>
  </si>
  <si>
    <t>LESTIPNov-16</t>
  </si>
  <si>
    <t>MBI HSTIPNov-16</t>
  </si>
  <si>
    <t>PASSTIPNov-16</t>
  </si>
  <si>
    <t>TFCCTIPNov-16</t>
  </si>
  <si>
    <t>UniversalTIPNov-16</t>
  </si>
  <si>
    <t>Wayne CenterTIPNov-16</t>
  </si>
  <si>
    <t>Adoptions TogetherTSTNov-16</t>
  </si>
  <si>
    <t>ContemporaryTSTNov-16</t>
  </si>
  <si>
    <t>Family MattersTSTNov-16</t>
  </si>
  <si>
    <t>First Home CareTSTNov-16</t>
  </si>
  <si>
    <t>HillcrestTSTNov-16</t>
  </si>
  <si>
    <t>MD Family ResourcesTSTNov-16</t>
  </si>
  <si>
    <t>Adoptions TogetherAllNov-16</t>
  </si>
  <si>
    <t>Community ConnectionsAllNov-16</t>
  </si>
  <si>
    <t>ContemporaryAllNov-16</t>
  </si>
  <si>
    <t>Family MattersAllNov-16</t>
  </si>
  <si>
    <t>Federal CityAllNov-16</t>
  </si>
  <si>
    <t>First Home CareAllNov-16</t>
  </si>
  <si>
    <t>FPSAllNov-16</t>
  </si>
  <si>
    <t>Green DoorAllNov-16</t>
  </si>
  <si>
    <t>HillcrestAllNov-16</t>
  </si>
  <si>
    <t>LAYCAllNov-16</t>
  </si>
  <si>
    <t>LESAllNov-16</t>
  </si>
  <si>
    <t>MBI HSAllNov-16</t>
  </si>
  <si>
    <t>MD Family ResourcesAllNov-16</t>
  </si>
  <si>
    <t>PASSAllNov-16</t>
  </si>
  <si>
    <t>RiversideAllNov-16</t>
  </si>
  <si>
    <t>TFCCAllNov-16</t>
  </si>
  <si>
    <t>UniversalAllNov-16</t>
  </si>
  <si>
    <t>Wayne CenterAllNov-16</t>
  </si>
  <si>
    <t>Youth VillagesAllNov-16</t>
  </si>
  <si>
    <t>All A-CRA ProvidersA-CRANov-16</t>
  </si>
  <si>
    <t>All FFT ProvidersFFTNov-16</t>
  </si>
  <si>
    <t>All MST ProvidersMSTNov-16</t>
  </si>
  <si>
    <t>All MST-PSB ProvidersMST-PSBNov-16</t>
  </si>
  <si>
    <t>All TF-CBT ProvidersTF-CBTNov-16</t>
  </si>
  <si>
    <t>All TIP ProvidersTIPNov-16</t>
  </si>
  <si>
    <t>All TST ProvidersTSTNov-16</t>
  </si>
  <si>
    <t>AllAllNov-16</t>
  </si>
  <si>
    <t>Federal CityA-CRADec-16</t>
  </si>
  <si>
    <t>HillcrestA-CRADec-16</t>
  </si>
  <si>
    <t>LAYCA-CRADec-16</t>
  </si>
  <si>
    <t>RiversideA-CRADec-16</t>
  </si>
  <si>
    <t>First Home CareFFTDec-16</t>
  </si>
  <si>
    <t>HillcrestFFTDec-16</t>
  </si>
  <si>
    <t>PASSFFTDec-16</t>
  </si>
  <si>
    <t>Youth VillagesMSTDec-16</t>
  </si>
  <si>
    <t>Youth VillagesMST-PSBDec-16</t>
  </si>
  <si>
    <t>Community ConnectionsTF-CBTDec-16</t>
  </si>
  <si>
    <t>First Home CareTF-CBTDec-16</t>
  </si>
  <si>
    <t>HillcrestTF-CBTDec-16</t>
  </si>
  <si>
    <t>MD Family ResourcesTF-CBTDec-16</t>
  </si>
  <si>
    <t>UniversalTF-CBTDec-16</t>
  </si>
  <si>
    <t>Community ConnectionsTIPDec-16</t>
  </si>
  <si>
    <t>ContemporaryTIPDec-16</t>
  </si>
  <si>
    <t>FPSTIPDec-16</t>
  </si>
  <si>
    <t>Green DoorTIPDec-16</t>
  </si>
  <si>
    <t>LESTIPDec-16</t>
  </si>
  <si>
    <t>MBI HSTIPDec-16</t>
  </si>
  <si>
    <t>PASSTIPDec-16</t>
  </si>
  <si>
    <t>TFCCTIPDec-16</t>
  </si>
  <si>
    <t>UniversalTIPDec-16</t>
  </si>
  <si>
    <t>Wayne CenterTIPDec-16</t>
  </si>
  <si>
    <t>Adoptions TogetherTSTDec-16</t>
  </si>
  <si>
    <t>ContemporaryTSTDec-16</t>
  </si>
  <si>
    <t>Family MattersTSTDec-16</t>
  </si>
  <si>
    <t>First Home CareTSTDec-16</t>
  </si>
  <si>
    <t>HillcrestTSTDec-16</t>
  </si>
  <si>
    <t>MD Family ResourcesTSTDec-16</t>
  </si>
  <si>
    <t>Adoptions TogetherAllDec-16</t>
  </si>
  <si>
    <t>Community ConnectionsAllDec-16</t>
  </si>
  <si>
    <t>ContemporaryAllDec-16</t>
  </si>
  <si>
    <t>Family MattersAllDec-16</t>
  </si>
  <si>
    <t>Federal CityAllDec-16</t>
  </si>
  <si>
    <t>First Home CareAllDec-16</t>
  </si>
  <si>
    <t>FPSAllDec-16</t>
  </si>
  <si>
    <t>Green DoorAllDec-16</t>
  </si>
  <si>
    <t>HillcrestAllDec-16</t>
  </si>
  <si>
    <t>LAYCAllDec-16</t>
  </si>
  <si>
    <t>LESAllDec-16</t>
  </si>
  <si>
    <t>MBI HSAllDec-16</t>
  </si>
  <si>
    <t>MD Family ResourcesAllDec-16</t>
  </si>
  <si>
    <t>PASSAllDec-16</t>
  </si>
  <si>
    <t>RiversideAllDec-16</t>
  </si>
  <si>
    <t>TFCCAllDec-16</t>
  </si>
  <si>
    <t>UniversalAllDec-16</t>
  </si>
  <si>
    <t>Wayne CenterAllDec-16</t>
  </si>
  <si>
    <t>Youth VillagesAllDec-16</t>
  </si>
  <si>
    <t>All A-CRA ProvidersA-CRADec-16</t>
  </si>
  <si>
    <t>All FFT ProvidersFFTDec-16</t>
  </si>
  <si>
    <t>All MST ProvidersMSTDec-16</t>
  </si>
  <si>
    <t>All MST-PSB ProvidersMST-PSBDec-16</t>
  </si>
  <si>
    <t>All TF-CBT ProvidersTF-CBTDec-16</t>
  </si>
  <si>
    <t>All TIP ProvidersTIPDec-16</t>
  </si>
  <si>
    <t>All TST ProvidersTSTDec-16</t>
  </si>
  <si>
    <t>AllAllDec-16</t>
  </si>
  <si>
    <t>Federal CityA-CRAJan-17</t>
  </si>
  <si>
    <t>HillcrestA-CRAJan-17</t>
  </si>
  <si>
    <t>LAYCA-CRAJan-17</t>
  </si>
  <si>
    <t>RiversideA-CRAJan-17</t>
  </si>
  <si>
    <t>First Home CareFFTJan-17</t>
  </si>
  <si>
    <t>HillcrestFFTJan-17</t>
  </si>
  <si>
    <t>PASSFFTJan-17</t>
  </si>
  <si>
    <t>Youth VillagesMSTJan-17</t>
  </si>
  <si>
    <t>Youth VillagesMST-PSBJan-17</t>
  </si>
  <si>
    <t>Community ConnectionsTF-CBTJan-17</t>
  </si>
  <si>
    <t>First Home CareTF-CBTJan-17</t>
  </si>
  <si>
    <t>HillcrestTF-CBTJan-17</t>
  </si>
  <si>
    <t>MD Family ResourcesTF-CBTJan-17</t>
  </si>
  <si>
    <t>UniversalTF-CBTJan-17</t>
  </si>
  <si>
    <t>Community ConnectionsTIPJan-17</t>
  </si>
  <si>
    <t>ContemporaryTIPJan-17</t>
  </si>
  <si>
    <t>FPSTIPJan-17</t>
  </si>
  <si>
    <t>Green DoorTIPJan-17</t>
  </si>
  <si>
    <t>LESTIPJan-17</t>
  </si>
  <si>
    <t>MBI HSTIPJan-17</t>
  </si>
  <si>
    <t>PASSTIPJan-17</t>
  </si>
  <si>
    <t>TFCCTIPJan-17</t>
  </si>
  <si>
    <t>UniversalTIPJan-17</t>
  </si>
  <si>
    <t>Wayne CenterTIPJan-17</t>
  </si>
  <si>
    <t>Adoptions TogetherTSTJan-17</t>
  </si>
  <si>
    <t>ContemporaryTSTJan-17</t>
  </si>
  <si>
    <t>Family MattersTSTJan-17</t>
  </si>
  <si>
    <t>First Home CareTSTJan-17</t>
  </si>
  <si>
    <t>HillcrestTSTJan-17</t>
  </si>
  <si>
    <t>MD Family ResourcesTSTJan-17</t>
  </si>
  <si>
    <t>Adoptions TogetherAllJan-17</t>
  </si>
  <si>
    <t>Community ConnectionsAllJan-17</t>
  </si>
  <si>
    <t>ContemporaryAllJan-17</t>
  </si>
  <si>
    <t>Family MattersAllJan-17</t>
  </si>
  <si>
    <t>Federal CityAllJan-17</t>
  </si>
  <si>
    <t>First Home CareAllJan-17</t>
  </si>
  <si>
    <t>FPSAllJan-17</t>
  </si>
  <si>
    <t>Green DoorAllJan-17</t>
  </si>
  <si>
    <t>HillcrestAllJan-17</t>
  </si>
  <si>
    <t>LAYCAllJan-17</t>
  </si>
  <si>
    <t>LESAllJan-17</t>
  </si>
  <si>
    <t>MBI HSAllJan-17</t>
  </si>
  <si>
    <t>MD Family ResourcesAllJan-17</t>
  </si>
  <si>
    <t>PASSAllJan-17</t>
  </si>
  <si>
    <t>RiversideAllJan-17</t>
  </si>
  <si>
    <t>TFCCAllJan-17</t>
  </si>
  <si>
    <t>UniversalAllJan-17</t>
  </si>
  <si>
    <t>Wayne CenterAllJan-17</t>
  </si>
  <si>
    <t>Youth VillagesAllJan-17</t>
  </si>
  <si>
    <t>All A-CRA ProvidersA-CRAJan-17</t>
  </si>
  <si>
    <t>All FFT ProvidersFFTJan-17</t>
  </si>
  <si>
    <t>All MST ProvidersMSTJan-17</t>
  </si>
  <si>
    <t>All MST-PSB ProvidersMST-PSBJan-17</t>
  </si>
  <si>
    <t>All TF-CBT ProvidersTF-CBTJan-17</t>
  </si>
  <si>
    <t>All TIP ProvidersTIPJan-17</t>
  </si>
  <si>
    <t>All TST ProvidersTSTJan-17</t>
  </si>
  <si>
    <t>AllAllJan-17</t>
  </si>
  <si>
    <t>Federal CityA-CRAFeb-17</t>
  </si>
  <si>
    <t>HillcrestA-CRAFeb-17</t>
  </si>
  <si>
    <t>LAYCA-CRAFeb-17</t>
  </si>
  <si>
    <t>RiversideA-CRAFeb-17</t>
  </si>
  <si>
    <t>First Home CareFFTFeb-17</t>
  </si>
  <si>
    <t>HillcrestFFTFeb-17</t>
  </si>
  <si>
    <t>PASSFFTFeb-17</t>
  </si>
  <si>
    <t>Youth VillagesMSTFeb-17</t>
  </si>
  <si>
    <t>Youth VillagesMST-PSBFeb-17</t>
  </si>
  <si>
    <t>Community ConnectionsTF-CBTFeb-17</t>
  </si>
  <si>
    <t>First Home CareTF-CBTFeb-17</t>
  </si>
  <si>
    <t>HillcrestTF-CBTFeb-17</t>
  </si>
  <si>
    <t>MD Family ResourcesTF-CBTFeb-17</t>
  </si>
  <si>
    <t>UniversalTF-CBTFeb-17</t>
  </si>
  <si>
    <t>Community ConnectionsTIPFeb-17</t>
  </si>
  <si>
    <t>ContemporaryTIPFeb-17</t>
  </si>
  <si>
    <t>FPSTIPFeb-17</t>
  </si>
  <si>
    <t>Green DoorTIPFeb-17</t>
  </si>
  <si>
    <t>LESTIPFeb-17</t>
  </si>
  <si>
    <t>MBI HSTIPFeb-17</t>
  </si>
  <si>
    <t>PASSTIPFeb-17</t>
  </si>
  <si>
    <t>TFCCTIPFeb-17</t>
  </si>
  <si>
    <t>UniversalTIPFeb-17</t>
  </si>
  <si>
    <t>Wayne CenterTIPFeb-17</t>
  </si>
  <si>
    <t>Adoptions TogetherTSTFeb-17</t>
  </si>
  <si>
    <t>ContemporaryTSTFeb-17</t>
  </si>
  <si>
    <t>Family MattersTSTFeb-17</t>
  </si>
  <si>
    <t>First Home CareTSTFeb-17</t>
  </si>
  <si>
    <t>HillcrestTSTFeb-17</t>
  </si>
  <si>
    <t>MD Family ResourcesTSTFeb-17</t>
  </si>
  <si>
    <t>Adoptions TogetherAllFeb-17</t>
  </si>
  <si>
    <t>Community ConnectionsAllFeb-17</t>
  </si>
  <si>
    <t>ContemporaryAllFeb-17</t>
  </si>
  <si>
    <t>Family MattersAllFeb-17</t>
  </si>
  <si>
    <t>Federal CityAllFeb-17</t>
  </si>
  <si>
    <t>First Home CareAllFeb-17</t>
  </si>
  <si>
    <t>FPSAllFeb-17</t>
  </si>
  <si>
    <t>Green DoorAllFeb-17</t>
  </si>
  <si>
    <t>HillcrestAllFeb-17</t>
  </si>
  <si>
    <t>LAYCAllFeb-17</t>
  </si>
  <si>
    <t>LESAllFeb-17</t>
  </si>
  <si>
    <t>MBI HSAllFeb-17</t>
  </si>
  <si>
    <t>MD Family ResourcesAllFeb-17</t>
  </si>
  <si>
    <t>PASSAllFeb-17</t>
  </si>
  <si>
    <t>RiversideAllFeb-17</t>
  </si>
  <si>
    <t>TFCCAllFeb-17</t>
  </si>
  <si>
    <t>UniversalAllFeb-17</t>
  </si>
  <si>
    <t>Wayne CenterAllFeb-17</t>
  </si>
  <si>
    <t>Youth VillagesAllFeb-17</t>
  </si>
  <si>
    <t>All A-CRA ProvidersA-CRAFeb-17</t>
  </si>
  <si>
    <t>All FFT ProvidersFFTFeb-17</t>
  </si>
  <si>
    <t>All MST ProvidersMSTFeb-17</t>
  </si>
  <si>
    <t>All MST-PSB ProvidersMST-PSBFeb-17</t>
  </si>
  <si>
    <t>All TF-CBT ProvidersTF-CBTFeb-17</t>
  </si>
  <si>
    <t>All TIP ProvidersTIPFeb-17</t>
  </si>
  <si>
    <t>All TST ProvidersTSTFeb-17</t>
  </si>
  <si>
    <t>AllAllFeb-17</t>
  </si>
  <si>
    <t>Federal CityA-CRAMar-17</t>
  </si>
  <si>
    <t>HillcrestA-CRAMar-17</t>
  </si>
  <si>
    <t>LAYCA-CRAMar-17</t>
  </si>
  <si>
    <t>RiversideA-CRAMar-17</t>
  </si>
  <si>
    <t>First Home CareFFTMar-17</t>
  </si>
  <si>
    <t>HillcrestFFTMar-17</t>
  </si>
  <si>
    <t>PASSFFTMar-17</t>
  </si>
  <si>
    <t>Youth VillagesMSTMar-17</t>
  </si>
  <si>
    <t>Youth VillagesMST-PSBMar-17</t>
  </si>
  <si>
    <t>Community ConnectionsTF-CBTMar-17</t>
  </si>
  <si>
    <t>First Home CareTF-CBTMar-17</t>
  </si>
  <si>
    <t>HillcrestTF-CBTMar-17</t>
  </si>
  <si>
    <t>MD Family ResourcesTF-CBTMar-17</t>
  </si>
  <si>
    <t>UniversalTF-CBTMar-17</t>
  </si>
  <si>
    <t>Community ConnectionsTIPMar-17</t>
  </si>
  <si>
    <t>ContemporaryTIPMar-17</t>
  </si>
  <si>
    <t>FPSTIPMar-17</t>
  </si>
  <si>
    <t>Green DoorTIPMar-17</t>
  </si>
  <si>
    <t>LESTIPMar-17</t>
  </si>
  <si>
    <t>MBI HSTIPMar-17</t>
  </si>
  <si>
    <t>PASSTIPMar-17</t>
  </si>
  <si>
    <t>TFCCTIPMar-17</t>
  </si>
  <si>
    <t>UniversalTIPMar-17</t>
  </si>
  <si>
    <t>Wayne CenterTIPMar-17</t>
  </si>
  <si>
    <t>Adoptions TogetherTSTMar-17</t>
  </si>
  <si>
    <t>ContemporaryTSTMar-17</t>
  </si>
  <si>
    <t>Family MattersTSTMar-17</t>
  </si>
  <si>
    <t>First Home CareTSTMar-17</t>
  </si>
  <si>
    <t>HillcrestTSTMar-17</t>
  </si>
  <si>
    <t>MD Family ResourcesTSTMar-17</t>
  </si>
  <si>
    <t>Adoptions TogetherAllMar-17</t>
  </si>
  <si>
    <t>Community ConnectionsAllMar-17</t>
  </si>
  <si>
    <t>ContemporaryAllMar-17</t>
  </si>
  <si>
    <t>Family MattersAllMar-17</t>
  </si>
  <si>
    <t>Federal CityAllMar-17</t>
  </si>
  <si>
    <t>First Home CareAllMar-17</t>
  </si>
  <si>
    <t>FPSAllMar-17</t>
  </si>
  <si>
    <t>Green DoorAllMar-17</t>
  </si>
  <si>
    <t>HillcrestAllMar-17</t>
  </si>
  <si>
    <t>LAYCAllMar-17</t>
  </si>
  <si>
    <t>LESAllMar-17</t>
  </si>
  <si>
    <t>MBI HSAllMar-17</t>
  </si>
  <si>
    <t>MD Family ResourcesAllMar-17</t>
  </si>
  <si>
    <t>PASSAllMar-17</t>
  </si>
  <si>
    <t>RiversideAllMar-17</t>
  </si>
  <si>
    <t>TFCCAllMar-17</t>
  </si>
  <si>
    <t>UniversalAllMar-17</t>
  </si>
  <si>
    <t>Wayne CenterAllMar-17</t>
  </si>
  <si>
    <t>Youth VillagesAllMar-17</t>
  </si>
  <si>
    <t>All A-CRA ProvidersA-CRAMar-17</t>
  </si>
  <si>
    <t>All FFT ProvidersFFTMar-17</t>
  </si>
  <si>
    <t>All MST ProvidersMSTMar-17</t>
  </si>
  <si>
    <t>All MST-PSB ProvidersMST-PSBMar-17</t>
  </si>
  <si>
    <t>All TF-CBT ProvidersTF-CBTMar-17</t>
  </si>
  <si>
    <t>All TIP ProvidersTIPMar-17</t>
  </si>
  <si>
    <t>All TST ProvidersTSTMar-17</t>
  </si>
  <si>
    <t>AllAllMar-17</t>
  </si>
  <si>
    <t>Federal CityA-CRAApr-17</t>
  </si>
  <si>
    <t>HillcrestA-CRAApr-17</t>
  </si>
  <si>
    <t>LAYCA-CRAApr-17</t>
  </si>
  <si>
    <t>RiversideA-CRAApr-17</t>
  </si>
  <si>
    <t>First Home CareFFTApr-17</t>
  </si>
  <si>
    <t>HillcrestFFTApr-17</t>
  </si>
  <si>
    <t>PASSFFTApr-17</t>
  </si>
  <si>
    <t>Youth VillagesMSTApr-17</t>
  </si>
  <si>
    <t>Youth VillagesMST-PSBApr-17</t>
  </si>
  <si>
    <t>Community ConnectionsTF-CBTApr-17</t>
  </si>
  <si>
    <t>First Home CareTF-CBTApr-17</t>
  </si>
  <si>
    <t>HillcrestTF-CBTApr-17</t>
  </si>
  <si>
    <t>MD Family ResourcesTF-CBTApr-17</t>
  </si>
  <si>
    <t>UniversalTF-CBTApr-17</t>
  </si>
  <si>
    <t>Community ConnectionsTIPApr-17</t>
  </si>
  <si>
    <t>ContemporaryTIPApr-17</t>
  </si>
  <si>
    <t>FPSTIPApr-17</t>
  </si>
  <si>
    <t>Green DoorTIPApr-17</t>
  </si>
  <si>
    <t>LESTIPApr-17</t>
  </si>
  <si>
    <t>MBI HSTIPApr-17</t>
  </si>
  <si>
    <t>PASSTIPApr-17</t>
  </si>
  <si>
    <t>TFCCTIPApr-17</t>
  </si>
  <si>
    <t>UniversalTIPApr-17</t>
  </si>
  <si>
    <t>Wayne CenterTIPApr-17</t>
  </si>
  <si>
    <t>Adoptions TogetherTSTApr-17</t>
  </si>
  <si>
    <t>ContemporaryTSTApr-17</t>
  </si>
  <si>
    <t>Family MattersTSTApr-17</t>
  </si>
  <si>
    <t>First Home CareTSTApr-17</t>
  </si>
  <si>
    <t>HillcrestTSTApr-17</t>
  </si>
  <si>
    <t>MD Family ResourcesTSTApr-17</t>
  </si>
  <si>
    <t>Adoptions TogetherAllApr-17</t>
  </si>
  <si>
    <t>Community ConnectionsAllApr-17</t>
  </si>
  <si>
    <t>ContemporaryAllApr-17</t>
  </si>
  <si>
    <t>Family MattersAllApr-17</t>
  </si>
  <si>
    <t>Federal CityAllApr-17</t>
  </si>
  <si>
    <t>First Home CareAllApr-17</t>
  </si>
  <si>
    <t>FPSAllApr-17</t>
  </si>
  <si>
    <t>Green DoorAllApr-17</t>
  </si>
  <si>
    <t>HillcrestAllApr-17</t>
  </si>
  <si>
    <t>LAYCAllApr-17</t>
  </si>
  <si>
    <t>LESAllApr-17</t>
  </si>
  <si>
    <t>MBI HSAllApr-17</t>
  </si>
  <si>
    <t>MD Family ResourcesAllApr-17</t>
  </si>
  <si>
    <t>PASSAllApr-17</t>
  </si>
  <si>
    <t>RiversideAllApr-17</t>
  </si>
  <si>
    <t>TFCCAllApr-17</t>
  </si>
  <si>
    <t>UniversalAllApr-17</t>
  </si>
  <si>
    <t>Wayne CenterAllApr-17</t>
  </si>
  <si>
    <t>Youth VillagesAllApr-17</t>
  </si>
  <si>
    <t>All A-CRA ProvidersA-CRAApr-17</t>
  </si>
  <si>
    <t>All FFT ProvidersFFTApr-17</t>
  </si>
  <si>
    <t>All MST ProvidersMSTApr-17</t>
  </si>
  <si>
    <t>All MST-PSB ProvidersMST-PSBApr-17</t>
  </si>
  <si>
    <t>All TF-CBT ProvidersTF-CBTApr-17</t>
  </si>
  <si>
    <t>All TIP ProvidersTIPApr-17</t>
  </si>
  <si>
    <t>All TST ProvidersTSTApr-17</t>
  </si>
  <si>
    <t>AllAllApr-17</t>
  </si>
  <si>
    <t>Federal CityA-CRAMay-17</t>
  </si>
  <si>
    <t>HillcrestA-CRAMay-17</t>
  </si>
  <si>
    <t>LAYCA-CRAMay-17</t>
  </si>
  <si>
    <t>RiversideA-CRAMay-17</t>
  </si>
  <si>
    <t>First Home CareFFTMay-17</t>
  </si>
  <si>
    <t>HillcrestFFTMay-17</t>
  </si>
  <si>
    <t>PASSFFTMay-17</t>
  </si>
  <si>
    <t>Youth VillagesMSTMay-17</t>
  </si>
  <si>
    <t>Youth VillagesMST-PSBMay-17</t>
  </si>
  <si>
    <t>Community ConnectionsTF-CBTMay-17</t>
  </si>
  <si>
    <t>First Home CareTF-CBTMay-17</t>
  </si>
  <si>
    <t>HillcrestTF-CBTMay-17</t>
  </si>
  <si>
    <t>MD Family ResourcesTF-CBTMay-17</t>
  </si>
  <si>
    <t>UniversalTF-CBTMay-17</t>
  </si>
  <si>
    <t>Community ConnectionsTIPMay-17</t>
  </si>
  <si>
    <t>ContemporaryTIPMay-17</t>
  </si>
  <si>
    <t>FPSTIPMay-17</t>
  </si>
  <si>
    <t>Green DoorTIPMay-17</t>
  </si>
  <si>
    <t>LESTIPMay-17</t>
  </si>
  <si>
    <t>MBI HSTIPMay-17</t>
  </si>
  <si>
    <t>PASSTIPMay-17</t>
  </si>
  <si>
    <t>TFCCTIPMay-17</t>
  </si>
  <si>
    <t>UniversalTIPMay-17</t>
  </si>
  <si>
    <t>Wayne CenterTIPMay-17</t>
  </si>
  <si>
    <t>Adoptions TogetherTSTMay-17</t>
  </si>
  <si>
    <t>ContemporaryTSTMay-17</t>
  </si>
  <si>
    <t>Family MattersTSTMay-17</t>
  </si>
  <si>
    <t>First Home CareTSTMay-17</t>
  </si>
  <si>
    <t>HillcrestTSTMay-17</t>
  </si>
  <si>
    <t>MD Family ResourcesTSTMay-17</t>
  </si>
  <si>
    <t>Adoptions TogetherAllMay-17</t>
  </si>
  <si>
    <t>Community ConnectionsAllMay-17</t>
  </si>
  <si>
    <t>ContemporaryAllMay-17</t>
  </si>
  <si>
    <t>Family MattersAllMay-17</t>
  </si>
  <si>
    <t>Federal CityAllMay-17</t>
  </si>
  <si>
    <t>First Home CareAllMay-17</t>
  </si>
  <si>
    <t>FPSAllMay-17</t>
  </si>
  <si>
    <t>Green DoorAllMay-17</t>
  </si>
  <si>
    <t>HillcrestAllMay-17</t>
  </si>
  <si>
    <t>LAYCAllMay-17</t>
  </si>
  <si>
    <t>LESAllMay-17</t>
  </si>
  <si>
    <t>MBI HSAllMay-17</t>
  </si>
  <si>
    <t>MD Family ResourcesAllMay-17</t>
  </si>
  <si>
    <t>PASSAllMay-17</t>
  </si>
  <si>
    <t>RiversideAllMay-17</t>
  </si>
  <si>
    <t>TFCCAllMay-17</t>
  </si>
  <si>
    <t>UniversalAllMay-17</t>
  </si>
  <si>
    <t>Wayne CenterAllMay-17</t>
  </si>
  <si>
    <t>Youth VillagesAllMay-17</t>
  </si>
  <si>
    <t>All A-CRA ProvidersA-CRAMay-17</t>
  </si>
  <si>
    <t>All FFT ProvidersFFTMay-17</t>
  </si>
  <si>
    <t>All MST ProvidersMSTMay-17</t>
  </si>
  <si>
    <t>All MST-PSB ProvidersMST-PSBMay-17</t>
  </si>
  <si>
    <t>All TF-CBT ProvidersTF-CBTMay-17</t>
  </si>
  <si>
    <t>All TIP ProvidersTIPMay-17</t>
  </si>
  <si>
    <t>All TST ProvidersTSTMay-17</t>
  </si>
  <si>
    <t>AllAllMay-17</t>
  </si>
  <si>
    <t>Federal CityA-CRAJun-17</t>
  </si>
  <si>
    <t>HillcrestA-CRAJun-17</t>
  </si>
  <si>
    <t>LAYCA-CRAJun-17</t>
  </si>
  <si>
    <t>RiversideA-CRAJun-17</t>
  </si>
  <si>
    <t>First Home CareFFTJun-17</t>
  </si>
  <si>
    <t>HillcrestFFTJun-17</t>
  </si>
  <si>
    <t>PASSFFTJun-17</t>
  </si>
  <si>
    <t>Youth VillagesMSTJun-17</t>
  </si>
  <si>
    <t>Youth VillagesMST-PSBJun-17</t>
  </si>
  <si>
    <t>Community ConnectionsTF-CBTJun-17</t>
  </si>
  <si>
    <t>First Home CareTF-CBTJun-17</t>
  </si>
  <si>
    <t>HillcrestTF-CBTJun-17</t>
  </si>
  <si>
    <t>MD Family ResourcesTF-CBTJun-17</t>
  </si>
  <si>
    <t>UniversalTF-CBTJun-17</t>
  </si>
  <si>
    <t>Community ConnectionsTIPJun-17</t>
  </si>
  <si>
    <t>ContemporaryTIPJun-17</t>
  </si>
  <si>
    <t>FPSTIPJun-17</t>
  </si>
  <si>
    <t>Green DoorTIPJun-17</t>
  </si>
  <si>
    <t>LESTIPJun-17</t>
  </si>
  <si>
    <t>MBI HSTIPJun-17</t>
  </si>
  <si>
    <t>PASSTIPJun-17</t>
  </si>
  <si>
    <t>TFCCTIPJun-17</t>
  </si>
  <si>
    <t>UniversalTIPJun-17</t>
  </si>
  <si>
    <t>Wayne CenterTIPJun-17</t>
  </si>
  <si>
    <t>Adoptions TogetherTSTJun-17</t>
  </si>
  <si>
    <t>ContemporaryTSTJun-17</t>
  </si>
  <si>
    <t>Family MattersTSTJun-17</t>
  </si>
  <si>
    <t>First Home CareTSTJun-17</t>
  </si>
  <si>
    <t>HillcrestTSTJun-17</t>
  </si>
  <si>
    <t>MD Family ResourcesTSTJun-17</t>
  </si>
  <si>
    <t>Adoptions TogetherAllJun-17</t>
  </si>
  <si>
    <t>Community ConnectionsAllJun-17</t>
  </si>
  <si>
    <t>ContemporaryAllJun-17</t>
  </si>
  <si>
    <t>Family MattersAllJun-17</t>
  </si>
  <si>
    <t>Federal CityAllJun-17</t>
  </si>
  <si>
    <t>First Home CareAllJun-17</t>
  </si>
  <si>
    <t>FPSAllJun-17</t>
  </si>
  <si>
    <t>Green DoorAllJun-17</t>
  </si>
  <si>
    <t>HillcrestAllJun-17</t>
  </si>
  <si>
    <t>LAYCAllJun-17</t>
  </si>
  <si>
    <t>LESAllJun-17</t>
  </si>
  <si>
    <t>MBI HSAllJun-17</t>
  </si>
  <si>
    <t>MD Family ResourcesAllJun-17</t>
  </si>
  <si>
    <t>PASSAllJun-17</t>
  </si>
  <si>
    <t>RiversideAllJun-17</t>
  </si>
  <si>
    <t>TFCCAllJun-17</t>
  </si>
  <si>
    <t>UniversalAllJun-17</t>
  </si>
  <si>
    <t>Wayne CenterAllJun-17</t>
  </si>
  <si>
    <t>Youth VillagesAllJun-17</t>
  </si>
  <si>
    <t>All A-CRA ProvidersA-CRAJun-17</t>
  </si>
  <si>
    <t>All FFT ProvidersFFTJun-17</t>
  </si>
  <si>
    <t>All MST ProvidersMSTJun-17</t>
  </si>
  <si>
    <t>All MST-PSB ProvidersMST-PSBJun-17</t>
  </si>
  <si>
    <t>All TF-CBT ProvidersTF-CBTJun-17</t>
  </si>
  <si>
    <t>All TIP ProvidersTIPJun-17</t>
  </si>
  <si>
    <t>All TST ProvidersTSTJun-17</t>
  </si>
  <si>
    <t>AllAllJun-17</t>
  </si>
  <si>
    <t>Federal CityA-CRAJul-17</t>
  </si>
  <si>
    <t>HillcrestA-CRAJul-17</t>
  </si>
  <si>
    <t>LAYCA-CRAJul-17</t>
  </si>
  <si>
    <t>RiversideA-CRAJul-17</t>
  </si>
  <si>
    <t>First Home CareFFTJul-17</t>
  </si>
  <si>
    <t>HillcrestFFTJul-17</t>
  </si>
  <si>
    <t>PASSFFTJul-17</t>
  </si>
  <si>
    <t>Youth VillagesMSTJul-17</t>
  </si>
  <si>
    <t>Youth VillagesMST-PSBJul-17</t>
  </si>
  <si>
    <t>Community ConnectionsTF-CBTJul-17</t>
  </si>
  <si>
    <t>First Home CareTF-CBTJul-17</t>
  </si>
  <si>
    <t>HillcrestTF-CBTJul-17</t>
  </si>
  <si>
    <t>MD Family ResourcesTF-CBTJul-17</t>
  </si>
  <si>
    <t>UniversalTF-CBTJul-17</t>
  </si>
  <si>
    <t>Community ConnectionsTIPJul-17</t>
  </si>
  <si>
    <t>ContemporaryTIPJul-17</t>
  </si>
  <si>
    <t>FPSTIPJul-17</t>
  </si>
  <si>
    <t>Green DoorTIPJul-17</t>
  </si>
  <si>
    <t>LESTIPJul-17</t>
  </si>
  <si>
    <t>MBI HSTIPJul-17</t>
  </si>
  <si>
    <t>PASSTIPJul-17</t>
  </si>
  <si>
    <t>TFCCTIPJul-17</t>
  </si>
  <si>
    <t>UniversalTIPJul-17</t>
  </si>
  <si>
    <t>Wayne CenterTIPJul-17</t>
  </si>
  <si>
    <t>Adoptions TogetherTSTJul-17</t>
  </si>
  <si>
    <t>ContemporaryTSTJul-17</t>
  </si>
  <si>
    <t>Family MattersTSTJul-17</t>
  </si>
  <si>
    <t>First Home CareTSTJul-17</t>
  </si>
  <si>
    <t>HillcrestTSTJul-17</t>
  </si>
  <si>
    <t>MD Family ResourcesTSTJul-17</t>
  </si>
  <si>
    <t>Adoptions TogetherAllJul-17</t>
  </si>
  <si>
    <t>Community ConnectionsAllJul-17</t>
  </si>
  <si>
    <t>ContemporaryAllJul-17</t>
  </si>
  <si>
    <t>Family MattersAllJul-17</t>
  </si>
  <si>
    <t>Federal CityAllJul-17</t>
  </si>
  <si>
    <t>First Home CareAllJul-17</t>
  </si>
  <si>
    <t>FPSAllJul-17</t>
  </si>
  <si>
    <t>Green DoorAllJul-17</t>
  </si>
  <si>
    <t>HillcrestAllJul-17</t>
  </si>
  <si>
    <t>LAYCAllJul-17</t>
  </si>
  <si>
    <t>LESAllJul-17</t>
  </si>
  <si>
    <t>MBI HSAllJul-17</t>
  </si>
  <si>
    <t>MD Family ResourcesAllJul-17</t>
  </si>
  <si>
    <t>PASSAllJul-17</t>
  </si>
  <si>
    <t>RiversideAllJul-17</t>
  </si>
  <si>
    <t>TFCCAllJul-17</t>
  </si>
  <si>
    <t>UniversalAllJul-17</t>
  </si>
  <si>
    <t>Wayne CenterAllJul-17</t>
  </si>
  <si>
    <t>Youth VillagesAllJul-17</t>
  </si>
  <si>
    <t>All A-CRA ProvidersA-CRAJul-17</t>
  </si>
  <si>
    <t>All FFT ProvidersFFTJul-17</t>
  </si>
  <si>
    <t>All MST ProvidersMSTJul-17</t>
  </si>
  <si>
    <t>All MST-PSB ProvidersMST-PSBJul-17</t>
  </si>
  <si>
    <t>All TF-CBT ProvidersTF-CBTJul-17</t>
  </si>
  <si>
    <t>All TIP ProvidersTIPJul-17</t>
  </si>
  <si>
    <t>All TST ProvidersTSTJul-17</t>
  </si>
  <si>
    <t>AllAllJul-17</t>
  </si>
  <si>
    <t>Federal CityA-CRAAug-17</t>
  </si>
  <si>
    <t>HillcrestA-CRAAug-17</t>
  </si>
  <si>
    <t>LAYCA-CRAAug-17</t>
  </si>
  <si>
    <t>RiversideA-CRAAug-17</t>
  </si>
  <si>
    <t>First Home CareFFTAug-17</t>
  </si>
  <si>
    <t>HillcrestFFTAug-17</t>
  </si>
  <si>
    <t>PASSFFTAug-17</t>
  </si>
  <si>
    <t>Youth VillagesMSTAug-17</t>
  </si>
  <si>
    <t>Youth VillagesMST-PSBAug-17</t>
  </si>
  <si>
    <t>Community ConnectionsTF-CBTAug-17</t>
  </si>
  <si>
    <t>First Home CareTF-CBTAug-17</t>
  </si>
  <si>
    <t>HillcrestTF-CBTAug-17</t>
  </si>
  <si>
    <t>MD Family ResourcesTF-CBTAug-17</t>
  </si>
  <si>
    <t>UniversalTF-CBTAug-17</t>
  </si>
  <si>
    <t>Community ConnectionsTIPAug-17</t>
  </si>
  <si>
    <t>ContemporaryTIPAug-17</t>
  </si>
  <si>
    <t>FPSTIPAug-17</t>
  </si>
  <si>
    <t>Green DoorTIPAug-17</t>
  </si>
  <si>
    <t>LESTIPAug-17</t>
  </si>
  <si>
    <t>MBI HSTIPAug-17</t>
  </si>
  <si>
    <t>PASSTIPAug-17</t>
  </si>
  <si>
    <t>TFCCTIPAug-17</t>
  </si>
  <si>
    <t>UniversalTIPAug-17</t>
  </si>
  <si>
    <t>Wayne CenterTIPAug-17</t>
  </si>
  <si>
    <t>Adoptions TogetherTSTAug-17</t>
  </si>
  <si>
    <t>ContemporaryTSTAug-17</t>
  </si>
  <si>
    <t>Family MattersTSTAug-17</t>
  </si>
  <si>
    <t>First Home CareTSTAug-17</t>
  </si>
  <si>
    <t>HillcrestTSTAug-17</t>
  </si>
  <si>
    <t>MD Family ResourcesTSTAug-17</t>
  </si>
  <si>
    <t>Adoptions TogetherAllAug-17</t>
  </si>
  <si>
    <t>Community ConnectionsAllAug-17</t>
  </si>
  <si>
    <t>ContemporaryAllAug-17</t>
  </si>
  <si>
    <t>Family MattersAllAug-17</t>
  </si>
  <si>
    <t>Federal CityAllAug-17</t>
  </si>
  <si>
    <t>First Home CareAllAug-17</t>
  </si>
  <si>
    <t>FPSAllAug-17</t>
  </si>
  <si>
    <t>Green DoorAllAug-17</t>
  </si>
  <si>
    <t>HillcrestAllAug-17</t>
  </si>
  <si>
    <t>LAYCAllAug-17</t>
  </si>
  <si>
    <t>LESAllAug-17</t>
  </si>
  <si>
    <t>MBI HSAllAug-17</t>
  </si>
  <si>
    <t>MD Family ResourcesAllAug-17</t>
  </si>
  <si>
    <t>PASSAllAug-17</t>
  </si>
  <si>
    <t>RiversideAllAug-17</t>
  </si>
  <si>
    <t>TFCCAllAug-17</t>
  </si>
  <si>
    <t>UniversalAllAug-17</t>
  </si>
  <si>
    <t>Wayne CenterAllAug-17</t>
  </si>
  <si>
    <t>Youth VillagesAllAug-17</t>
  </si>
  <si>
    <t>All A-CRA ProvidersA-CRAAug-17</t>
  </si>
  <si>
    <t>All FFT ProvidersFFTAug-17</t>
  </si>
  <si>
    <t>All MST ProvidersMSTAug-17</t>
  </si>
  <si>
    <t>All MST-PSB ProvidersMST-PSBAug-17</t>
  </si>
  <si>
    <t>All TF-CBT ProvidersTF-CBTAug-17</t>
  </si>
  <si>
    <t>All TIP ProvidersTIPAug-17</t>
  </si>
  <si>
    <t>All TST ProvidersTSTAug-17</t>
  </si>
  <si>
    <t>AllAllAug-17</t>
  </si>
  <si>
    <t>Federal CityA-CRASep-17</t>
  </si>
  <si>
    <t>HillcrestA-CRASep-17</t>
  </si>
  <si>
    <t>LAYCA-CRASep-17</t>
  </si>
  <si>
    <t>RiversideA-CRASep-17</t>
  </si>
  <si>
    <t>First Home CareFFTSep-17</t>
  </si>
  <si>
    <t>HillcrestFFTSep-17</t>
  </si>
  <si>
    <t>PASSFFTSep-17</t>
  </si>
  <si>
    <t>Youth VillagesMSTSep-17</t>
  </si>
  <si>
    <t>Youth VillagesMST-PSBSep-17</t>
  </si>
  <si>
    <t>Community ConnectionsTF-CBTSep-17</t>
  </si>
  <si>
    <t>First Home CareTF-CBTSep-17</t>
  </si>
  <si>
    <t>HillcrestTF-CBTSep-17</t>
  </si>
  <si>
    <t>MD Family ResourcesTF-CBTSep-17</t>
  </si>
  <si>
    <t>UniversalTF-CBTSep-17</t>
  </si>
  <si>
    <t>Community ConnectionsTIPSep-17</t>
  </si>
  <si>
    <t>ContemporaryTIPSep-17</t>
  </si>
  <si>
    <t>FPSTIPSep-17</t>
  </si>
  <si>
    <t>Green DoorTIPSep-17</t>
  </si>
  <si>
    <t>LESTIPSep-17</t>
  </si>
  <si>
    <t>MBI HSTIPSep-17</t>
  </si>
  <si>
    <t>PASSTIPSep-17</t>
  </si>
  <si>
    <t>TFCCTIPSep-17</t>
  </si>
  <si>
    <t>UniversalTIPSep-17</t>
  </si>
  <si>
    <t>Wayne CenterTIPSep-17</t>
  </si>
  <si>
    <t>Adoptions TogetherTSTSep-17</t>
  </si>
  <si>
    <t>ContemporaryTSTSep-17</t>
  </si>
  <si>
    <t>Family MattersTSTSep-17</t>
  </si>
  <si>
    <t>First Home CareTSTSep-17</t>
  </si>
  <si>
    <t>HillcrestTSTSep-17</t>
  </si>
  <si>
    <t>MD Family ResourcesTSTSep-17</t>
  </si>
  <si>
    <t>Adoptions TogetherAllSep-17</t>
  </si>
  <si>
    <t>Community ConnectionsAllSep-17</t>
  </si>
  <si>
    <t>ContemporaryAllSep-17</t>
  </si>
  <si>
    <t>Family MattersAllSep-17</t>
  </si>
  <si>
    <t>Federal CityAllSep-17</t>
  </si>
  <si>
    <t>First Home CareAllSep-17</t>
  </si>
  <si>
    <t>FPSAllSep-17</t>
  </si>
  <si>
    <t>Green DoorAllSep-17</t>
  </si>
  <si>
    <t>HillcrestAllSep-17</t>
  </si>
  <si>
    <t>LAYCAllSep-17</t>
  </si>
  <si>
    <t>LESAllSep-17</t>
  </si>
  <si>
    <t>MBI HSAllSep-17</t>
  </si>
  <si>
    <t>MD Family ResourcesAllSep-17</t>
  </si>
  <si>
    <t>PASSAllSep-17</t>
  </si>
  <si>
    <t>RiversideAllSep-17</t>
  </si>
  <si>
    <t>TFCCAllSep-17</t>
  </si>
  <si>
    <t>UniversalAllSep-17</t>
  </si>
  <si>
    <t>Wayne CenterAllSep-17</t>
  </si>
  <si>
    <t>Youth VillagesAllSep-17</t>
  </si>
  <si>
    <t>All A-CRA ProvidersA-CRASep-17</t>
  </si>
  <si>
    <t>All FFT ProvidersFFTSep-17</t>
  </si>
  <si>
    <t>All MST ProvidersMSTSep-17</t>
  </si>
  <si>
    <t>All MST-PSB ProvidersMST-PSBSep-17</t>
  </si>
  <si>
    <t>All TF-CBT ProvidersTF-CBTSep-17</t>
  </si>
  <si>
    <t>All TIP ProvidersTIPSep-17</t>
  </si>
  <si>
    <t>All TST ProvidersTSTSep-17</t>
  </si>
  <si>
    <t>AllAllSep-17</t>
  </si>
  <si>
    <t>Federal CityA-CRAOct-17</t>
  </si>
  <si>
    <t>HillcrestA-CRAOct-17</t>
  </si>
  <si>
    <t>LAYCA-CRAOct-17</t>
  </si>
  <si>
    <t>RiversideA-CRAOct-17</t>
  </si>
  <si>
    <t>First Home CareFFTOct-17</t>
  </si>
  <si>
    <t>HillcrestFFTOct-17</t>
  </si>
  <si>
    <t>PASSFFTOct-17</t>
  </si>
  <si>
    <t>Youth VillagesMSTOct-17</t>
  </si>
  <si>
    <t>Youth VillagesMST-PSBOct-17</t>
  </si>
  <si>
    <t>Community ConnectionsTF-CBTOct-17</t>
  </si>
  <si>
    <t>First Home CareTF-CBTOct-17</t>
  </si>
  <si>
    <t>HillcrestTF-CBTOct-17</t>
  </si>
  <si>
    <t>MD Family ResourcesTF-CBTOct-17</t>
  </si>
  <si>
    <t>UniversalTF-CBTOct-17</t>
  </si>
  <si>
    <t>Community ConnectionsTIPOct-17</t>
  </si>
  <si>
    <t>ContemporaryTIPOct-17</t>
  </si>
  <si>
    <t>FPSTIPOct-17</t>
  </si>
  <si>
    <t>Green DoorTIPOct-17</t>
  </si>
  <si>
    <t>LESTIPOct-17</t>
  </si>
  <si>
    <t>MBI HSTIPOct-17</t>
  </si>
  <si>
    <t>PASSTIPOct-17</t>
  </si>
  <si>
    <t>TFCCTIPOct-17</t>
  </si>
  <si>
    <t>UniversalTIPOct-17</t>
  </si>
  <si>
    <t>Wayne CenterTIPOct-17</t>
  </si>
  <si>
    <t>Adoptions TogetherTSTOct-17</t>
  </si>
  <si>
    <t>ContemporaryTSTOct-17</t>
  </si>
  <si>
    <t>Family MattersTSTOct-17</t>
  </si>
  <si>
    <t>First Home CareTSTOct-17</t>
  </si>
  <si>
    <t>HillcrestTSTOct-17</t>
  </si>
  <si>
    <t>MD Family ResourcesTSTOct-17</t>
  </si>
  <si>
    <t>Adoptions TogetherAllOct-17</t>
  </si>
  <si>
    <t>Community ConnectionsAllOct-17</t>
  </si>
  <si>
    <t>ContemporaryAllOct-17</t>
  </si>
  <si>
    <t>Family MattersAllOct-17</t>
  </si>
  <si>
    <t>Federal CityAllOct-17</t>
  </si>
  <si>
    <t>First Home CareAllOct-17</t>
  </si>
  <si>
    <t>FPSAllOct-17</t>
  </si>
  <si>
    <t>Green DoorAllOct-17</t>
  </si>
  <si>
    <t>HillcrestAllOct-17</t>
  </si>
  <si>
    <t>LAYCAllOct-17</t>
  </si>
  <si>
    <t>LESAllOct-17</t>
  </si>
  <si>
    <t>MBI HSAllOct-17</t>
  </si>
  <si>
    <t>MD Family ResourcesAllOct-17</t>
  </si>
  <si>
    <t>PASSAllOct-17</t>
  </si>
  <si>
    <t>RiversideAllOct-17</t>
  </si>
  <si>
    <t>TFCCAllOct-17</t>
  </si>
  <si>
    <t>UniversalAllOct-17</t>
  </si>
  <si>
    <t>Wayne CenterAllOct-17</t>
  </si>
  <si>
    <t>Youth VillagesAllOct-17</t>
  </si>
  <si>
    <t>All A-CRA ProvidersA-CRAOct-17</t>
  </si>
  <si>
    <t>All FFT ProvidersFFTOct-17</t>
  </si>
  <si>
    <t>All MST ProvidersMSTOct-17</t>
  </si>
  <si>
    <t>All MST-PSB ProvidersMST-PSBOct-17</t>
  </si>
  <si>
    <t>All TF-CBT ProvidersTF-CBTOct-17</t>
  </si>
  <si>
    <t>All TIP ProvidersTIPOct-17</t>
  </si>
  <si>
    <t>All TST ProvidersTSTOct-17</t>
  </si>
  <si>
    <t>AllAllOct-17</t>
  </si>
  <si>
    <t>Federal CityA-CRANov-17</t>
  </si>
  <si>
    <t>HillcrestA-CRANov-17</t>
  </si>
  <si>
    <t>LAYCA-CRANov-17</t>
  </si>
  <si>
    <t>RiversideA-CRANov-17</t>
  </si>
  <si>
    <t>First Home CareFFTNov-17</t>
  </si>
  <si>
    <t>HillcrestFFTNov-17</t>
  </si>
  <si>
    <t>PASSFFTNov-17</t>
  </si>
  <si>
    <t>Youth VillagesMSTNov-17</t>
  </si>
  <si>
    <t>Youth VillagesMST-PSBNov-17</t>
  </si>
  <si>
    <t>Community ConnectionsTF-CBTNov-17</t>
  </si>
  <si>
    <t>First Home CareTF-CBTNov-17</t>
  </si>
  <si>
    <t>HillcrestTF-CBTNov-17</t>
  </si>
  <si>
    <t>MD Family ResourcesTF-CBTNov-17</t>
  </si>
  <si>
    <t>UniversalTF-CBTNov-17</t>
  </si>
  <si>
    <t>Community ConnectionsTIPNov-17</t>
  </si>
  <si>
    <t>ContemporaryTIPNov-17</t>
  </si>
  <si>
    <t>FPSTIPNov-17</t>
  </si>
  <si>
    <t>Green DoorTIPNov-17</t>
  </si>
  <si>
    <t>LESTIPNov-17</t>
  </si>
  <si>
    <t>MBI HSTIPNov-17</t>
  </si>
  <si>
    <t>PASSTIPNov-17</t>
  </si>
  <si>
    <t>TFCCTIPNov-17</t>
  </si>
  <si>
    <t>UniversalTIPNov-17</t>
  </si>
  <si>
    <t>Wayne CenterTIPNov-17</t>
  </si>
  <si>
    <t>Adoptions TogetherTSTNov-17</t>
  </si>
  <si>
    <t>ContemporaryTSTNov-17</t>
  </si>
  <si>
    <t>Family MattersTSTNov-17</t>
  </si>
  <si>
    <t>First Home CareTSTNov-17</t>
  </si>
  <si>
    <t>HillcrestTSTNov-17</t>
  </si>
  <si>
    <t>MD Family ResourcesTSTNov-17</t>
  </si>
  <si>
    <t>Adoptions TogetherAllNov-17</t>
  </si>
  <si>
    <t>Community ConnectionsAllNov-17</t>
  </si>
  <si>
    <t>ContemporaryAllNov-17</t>
  </si>
  <si>
    <t>Family MattersAllNov-17</t>
  </si>
  <si>
    <t>Federal CityAllNov-17</t>
  </si>
  <si>
    <t>First Home CareAllNov-17</t>
  </si>
  <si>
    <t>FPSAllNov-17</t>
  </si>
  <si>
    <t>Green DoorAllNov-17</t>
  </si>
  <si>
    <t>HillcrestAllNov-17</t>
  </si>
  <si>
    <t>LAYCAllNov-17</t>
  </si>
  <si>
    <t>LESAllNov-17</t>
  </si>
  <si>
    <t>MBI HSAllNov-17</t>
  </si>
  <si>
    <t>MD Family ResourcesAllNov-17</t>
  </si>
  <si>
    <t>PASSAllNov-17</t>
  </si>
  <si>
    <t>RiversideAllNov-17</t>
  </si>
  <si>
    <t>TFCCAllNov-17</t>
  </si>
  <si>
    <t>UniversalAllNov-17</t>
  </si>
  <si>
    <t>Wayne CenterAllNov-17</t>
  </si>
  <si>
    <t>Youth VillagesAllNov-17</t>
  </si>
  <si>
    <t>All A-CRA ProvidersA-CRANov-17</t>
  </si>
  <si>
    <t>All FFT ProvidersFFTNov-17</t>
  </si>
  <si>
    <t>All MST ProvidersMSTNov-17</t>
  </si>
  <si>
    <t>All MST-PSB ProvidersMST-PSBNov-17</t>
  </si>
  <si>
    <t>All TF-CBT ProvidersTF-CBTNov-17</t>
  </si>
  <si>
    <t>All TIP ProvidersTIPNov-17</t>
  </si>
  <si>
    <t>All TST ProvidersTSTNov-17</t>
  </si>
  <si>
    <t>AllAllNov-17</t>
  </si>
  <si>
    <t>Federal CityA-CRADec-17</t>
  </si>
  <si>
    <t>HillcrestA-CRADec-17</t>
  </si>
  <si>
    <t>LAYCA-CRADec-17</t>
  </si>
  <si>
    <t>RiversideA-CRADec-17</t>
  </si>
  <si>
    <t>First Home CareFFTDec-17</t>
  </si>
  <si>
    <t>HillcrestFFTDec-17</t>
  </si>
  <si>
    <t>PASSFFTDec-17</t>
  </si>
  <si>
    <t>Youth VillagesMSTDec-17</t>
  </si>
  <si>
    <t>Youth VillagesMST-PSBDec-17</t>
  </si>
  <si>
    <t>Community ConnectionsTF-CBTDec-17</t>
  </si>
  <si>
    <t>First Home CareTF-CBTDec-17</t>
  </si>
  <si>
    <t>HillcrestTF-CBTDec-17</t>
  </si>
  <si>
    <t>MD Family ResourcesTF-CBTDec-17</t>
  </si>
  <si>
    <t>UniversalTF-CBTDec-17</t>
  </si>
  <si>
    <t>Community ConnectionsTIPDec-17</t>
  </si>
  <si>
    <t>ContemporaryTIPDec-17</t>
  </si>
  <si>
    <t>FPSTIPDec-17</t>
  </si>
  <si>
    <t>Green DoorTIPDec-17</t>
  </si>
  <si>
    <t>LESTIPDec-17</t>
  </si>
  <si>
    <t>MBI HSTIPDec-17</t>
  </si>
  <si>
    <t>PASSTIPDec-17</t>
  </si>
  <si>
    <t>TFCCTIPDec-17</t>
  </si>
  <si>
    <t>UniversalTIPDec-17</t>
  </si>
  <si>
    <t>Wayne CenterTIPDec-17</t>
  </si>
  <si>
    <t>Adoptions TogetherTSTDec-17</t>
  </si>
  <si>
    <t>ContemporaryTSTDec-17</t>
  </si>
  <si>
    <t>Family MattersTSTDec-17</t>
  </si>
  <si>
    <t>First Home CareTSTDec-17</t>
  </si>
  <si>
    <t>HillcrestTSTDec-17</t>
  </si>
  <si>
    <t>MD Family ResourcesTSTDec-17</t>
  </si>
  <si>
    <t>Adoptions TogetherAllDec-17</t>
  </si>
  <si>
    <t>Community ConnectionsAllDec-17</t>
  </si>
  <si>
    <t>ContemporaryAllDec-17</t>
  </si>
  <si>
    <t>Family MattersAllDec-17</t>
  </si>
  <si>
    <t>Federal CityAllDec-17</t>
  </si>
  <si>
    <t>First Home CareAllDec-17</t>
  </si>
  <si>
    <t>FPSAllDec-17</t>
  </si>
  <si>
    <t>Green DoorAllDec-17</t>
  </si>
  <si>
    <t>HillcrestAllDec-17</t>
  </si>
  <si>
    <t>LAYCAllDec-17</t>
  </si>
  <si>
    <t>LESAllDec-17</t>
  </si>
  <si>
    <t>MBI HSAllDec-17</t>
  </si>
  <si>
    <t>MD Family ResourcesAllDec-17</t>
  </si>
  <si>
    <t>PASSAllDec-17</t>
  </si>
  <si>
    <t>RiversideAllDec-17</t>
  </si>
  <si>
    <t>TFCCAllDec-17</t>
  </si>
  <si>
    <t>UniversalAllDec-17</t>
  </si>
  <si>
    <t>Wayne CenterAllDec-17</t>
  </si>
  <si>
    <t>Youth VillagesAllDec-17</t>
  </si>
  <si>
    <t>All A-CRA ProvidersA-CRADec-17</t>
  </si>
  <si>
    <t>All FFT ProvidersFFTDec-17</t>
  </si>
  <si>
    <t>All MST ProvidersMSTDec-17</t>
  </si>
  <si>
    <t>All MST-PSB ProvidersMST-PSBDec-17</t>
  </si>
  <si>
    <t>All TF-CBT ProvidersTF-CBTDec-17</t>
  </si>
  <si>
    <t>All TIP ProvidersTIPDec-17</t>
  </si>
  <si>
    <t>All TST ProvidersTSTDec-17</t>
  </si>
  <si>
    <t>AllAllDec-17</t>
  </si>
  <si>
    <t>Federal CityA-CRAJan-18</t>
  </si>
  <si>
    <t>HillcrestA-CRAJan-18</t>
  </si>
  <si>
    <t>LAYCA-CRAJan-18</t>
  </si>
  <si>
    <t>RiversideA-CRAJan-18</t>
  </si>
  <si>
    <t>First Home CareFFTJan-18</t>
  </si>
  <si>
    <t>Foundations for Home &amp; CommunityFFTJan-18</t>
  </si>
  <si>
    <t>HillcrestFFTJan-18</t>
  </si>
  <si>
    <t>PASSFFTJan-18</t>
  </si>
  <si>
    <t>Youth VillagesMSTJan-18</t>
  </si>
  <si>
    <t>Youth VillagesMST-PSBJan-18</t>
  </si>
  <si>
    <t>Community ConnectionsTF-CBTJan-18</t>
  </si>
  <si>
    <t>First Home CareTF-CBTJan-18</t>
  </si>
  <si>
    <t>Foundations for Home &amp; CommunityTF-CBTJan-18</t>
  </si>
  <si>
    <t>HillcrestTF-CBTJan-18</t>
  </si>
  <si>
    <t>MD Family ResourcesTF-CBTJan-18</t>
  </si>
  <si>
    <t>UniversalTF-CBTJan-18</t>
  </si>
  <si>
    <t>Community ConnectionsTIPJan-18</t>
  </si>
  <si>
    <t>ContemporaryTIPJan-18</t>
  </si>
  <si>
    <t>FPSTIPJan-18</t>
  </si>
  <si>
    <t>Green DoorTIPJan-18</t>
  </si>
  <si>
    <t>LESTIPJan-18</t>
  </si>
  <si>
    <t>MBI HSTIPJan-18</t>
  </si>
  <si>
    <t>PASSTIPJan-18</t>
  </si>
  <si>
    <t>TFCCTIPJan-18</t>
  </si>
  <si>
    <t>UniversalTIPJan-18</t>
  </si>
  <si>
    <t>Wayne CenterTIPJan-18</t>
  </si>
  <si>
    <t>Adoptions TogetherTSTJan-18</t>
  </si>
  <si>
    <t>ContemporaryTSTJan-18</t>
  </si>
  <si>
    <t>Family MattersTSTJan-18</t>
  </si>
  <si>
    <t>First Home CareTSTJan-18</t>
  </si>
  <si>
    <t>Foundations for Home &amp; CommunityTSTJan-18</t>
  </si>
  <si>
    <t>HillcrestTSTJan-18</t>
  </si>
  <si>
    <t>MD Family ResourcesTSTJan-18</t>
  </si>
  <si>
    <t>Adoptions TogetherAllJan-18</t>
  </si>
  <si>
    <t>Community ConnectionsAllJan-18</t>
  </si>
  <si>
    <t>ContemporaryAllJan-18</t>
  </si>
  <si>
    <t>Family MattersAllJan-18</t>
  </si>
  <si>
    <t>Federal CityAllJan-18</t>
  </si>
  <si>
    <t>First Home CareAllJan-18</t>
  </si>
  <si>
    <t>Foundations for Home &amp; CommunityAllJan-18</t>
  </si>
  <si>
    <t>FPSAllJan-18</t>
  </si>
  <si>
    <t>Green DoorAllJan-18</t>
  </si>
  <si>
    <t>HillcrestAllJan-18</t>
  </si>
  <si>
    <t>LAYCAllJan-18</t>
  </si>
  <si>
    <t>LESAllJan-18</t>
  </si>
  <si>
    <t>MBI HSAllJan-18</t>
  </si>
  <si>
    <t>MD Family ResourcesAllJan-18</t>
  </si>
  <si>
    <t>PASSAllJan-18</t>
  </si>
  <si>
    <t>RiversideAllJan-18</t>
  </si>
  <si>
    <t>TFCCAllJan-18</t>
  </si>
  <si>
    <t>UniversalAllJan-18</t>
  </si>
  <si>
    <t>Wayne CenterAllJan-18</t>
  </si>
  <si>
    <t>Youth VillagesAllJan-18</t>
  </si>
  <si>
    <t>All A-CRA ProvidersA-CRAJan-18</t>
  </si>
  <si>
    <t>All FFT ProvidersFFTJan-18</t>
  </si>
  <si>
    <t>All MST ProvidersMSTJan-18</t>
  </si>
  <si>
    <t>All MST-PSB ProvidersMST-PSBJan-18</t>
  </si>
  <si>
    <t>All TF-CBT ProvidersTF-CBTJan-18</t>
  </si>
  <si>
    <t>All TIP ProvidersTIPJan-18</t>
  </si>
  <si>
    <t>All TST ProvidersTSTJan-18</t>
  </si>
  <si>
    <t>AllAllJan-18</t>
  </si>
  <si>
    <t>Federal CityA-CRAFeb-18</t>
  </si>
  <si>
    <t>HillcrestA-CRAFeb-18</t>
  </si>
  <si>
    <t>LAYCA-CRAFeb-18</t>
  </si>
  <si>
    <t>RiversideA-CRAFeb-18</t>
  </si>
  <si>
    <t>First Home CareFFTFeb-18</t>
  </si>
  <si>
    <t>Foundations for Home &amp; CommunityFFTFeb-18</t>
  </si>
  <si>
    <t>HillcrestFFTFeb-18</t>
  </si>
  <si>
    <t>PASSFFTFeb-18</t>
  </si>
  <si>
    <t>Youth VillagesMSTFeb-18</t>
  </si>
  <si>
    <t>Youth VillagesMST-PSBFeb-18</t>
  </si>
  <si>
    <t>Community ConnectionsTF-CBTFeb-18</t>
  </si>
  <si>
    <t>First Home CareTF-CBTFeb-18</t>
  </si>
  <si>
    <t>Foundations for Home &amp; CommunityTF-CBTFeb-18</t>
  </si>
  <si>
    <t>HillcrestTF-CBTFeb-18</t>
  </si>
  <si>
    <t>MD Family ResourcesTF-CBTFeb-18</t>
  </si>
  <si>
    <t>UniversalTF-CBTFeb-18</t>
  </si>
  <si>
    <t>Community ConnectionsTIPFeb-18</t>
  </si>
  <si>
    <t>ContemporaryTIPFeb-18</t>
  </si>
  <si>
    <t>FPSTIPFeb-18</t>
  </si>
  <si>
    <t>Green DoorTIPFeb-18</t>
  </si>
  <si>
    <t>LESTIPFeb-18</t>
  </si>
  <si>
    <t>MBI HSTIPFeb-18</t>
  </si>
  <si>
    <t>PASSTIPFeb-18</t>
  </si>
  <si>
    <t>TFCCTIPFeb-18</t>
  </si>
  <si>
    <t>UniversalTIPFeb-18</t>
  </si>
  <si>
    <t>Wayne CenterTIPFeb-18</t>
  </si>
  <si>
    <t>Adoptions TogetherTSTFeb-18</t>
  </si>
  <si>
    <t>ContemporaryTSTFeb-18</t>
  </si>
  <si>
    <t>Family MattersTSTFeb-18</t>
  </si>
  <si>
    <t>First Home CareTSTFeb-18</t>
  </si>
  <si>
    <t>Foundations for Home &amp; CommunityTSTFeb-18</t>
  </si>
  <si>
    <t>HillcrestTSTFeb-18</t>
  </si>
  <si>
    <t>MD Family ResourcesTSTFeb-18</t>
  </si>
  <si>
    <t>Adoptions TogetherAllFeb-18</t>
  </si>
  <si>
    <t>Community ConnectionsAllFeb-18</t>
  </si>
  <si>
    <t>ContemporaryAllFeb-18</t>
  </si>
  <si>
    <t>Family MattersAllFeb-18</t>
  </si>
  <si>
    <t>Federal CityAllFeb-18</t>
  </si>
  <si>
    <t>First Home CareAllFeb-18</t>
  </si>
  <si>
    <t>Foundations for Home &amp; CommunityAllFeb-18</t>
  </si>
  <si>
    <t>FPSAllFeb-18</t>
  </si>
  <si>
    <t>Green DoorAllFeb-18</t>
  </si>
  <si>
    <t>HillcrestAllFeb-18</t>
  </si>
  <si>
    <t>LAYCAllFeb-18</t>
  </si>
  <si>
    <t>LESAllFeb-18</t>
  </si>
  <si>
    <t>MBI HSAllFeb-18</t>
  </si>
  <si>
    <t>MD Family ResourcesAllFeb-18</t>
  </si>
  <si>
    <t>PASSAllFeb-18</t>
  </si>
  <si>
    <t>RiversideAllFeb-18</t>
  </si>
  <si>
    <t>TFCCAllFeb-18</t>
  </si>
  <si>
    <t>UniversalAllFeb-18</t>
  </si>
  <si>
    <t>Wayne CenterAllFeb-18</t>
  </si>
  <si>
    <t>Youth VillagesAllFeb-18</t>
  </si>
  <si>
    <t>All A-CRA ProvidersA-CRAFeb-18</t>
  </si>
  <si>
    <t>All FFT ProvidersFFTFeb-18</t>
  </si>
  <si>
    <t>All MST ProvidersMSTFeb-18</t>
  </si>
  <si>
    <t>All MST-PSB ProvidersMST-PSBFeb-18</t>
  </si>
  <si>
    <t>All TF-CBT ProvidersTF-CBTFeb-18</t>
  </si>
  <si>
    <t>All TIP ProvidersTIPFeb-18</t>
  </si>
  <si>
    <t>All TST ProvidersTSTFeb-18</t>
  </si>
  <si>
    <t>AllAllFeb-18</t>
  </si>
  <si>
    <t>Adoptions TogetherCPP-FV (FF)Apr-12</t>
  </si>
  <si>
    <t>Adoptions TogetherCPP-FV (FF)41000</t>
  </si>
  <si>
    <t>Adoptions TogetherCPP-FV (FF)Jun-12</t>
  </si>
  <si>
    <t>Adoptions TogetherCPP-FV (FF)41030</t>
  </si>
  <si>
    <t>Adoptions TogetherCPP-FV (FF)41061</t>
  </si>
  <si>
    <t>Adoptions TogetherCPP-FV (FF)Jul-12</t>
  </si>
  <si>
    <t>Adoptions TogetherCPP-FV (FF)41091</t>
  </si>
  <si>
    <t>Adoptions TogetherCPP-FV (FF)Aug-12</t>
  </si>
  <si>
    <t>Adoptions TogetherCPP-FV (FF)41122</t>
  </si>
  <si>
    <t>Adoptions TogetherCPP-FV (FF)Sep-12</t>
  </si>
  <si>
    <t>Adoptions TogetherCPP-FV (FF)41153</t>
  </si>
  <si>
    <t>Adoptions TogetherCPP-FV (FF)Oct-12</t>
  </si>
  <si>
    <t>Adoptions TogetherCPP-FV (FF)41183</t>
  </si>
  <si>
    <t>Adoptions TogetherCPP-FV (FF)Nov-12</t>
  </si>
  <si>
    <t>Adoptions TogetherCPP-FV (FF)41214</t>
  </si>
  <si>
    <t>Adoptions TogetherCPP-FV (FF)Dec-12</t>
  </si>
  <si>
    <t>Adoptions TogetherCPP-FV (FF)41244</t>
  </si>
  <si>
    <t>Adoptions TogetherCPP-FV (FF)Jan-13</t>
  </si>
  <si>
    <t>Adoptions TogetherCPP-FV (FF)41275</t>
  </si>
  <si>
    <t>Adoptions TogetherCPP-FV (FF)Feb-13</t>
  </si>
  <si>
    <t>Adoptions TogetherCPP-FV (FF)41306</t>
  </si>
  <si>
    <t>Adoptions TogetherCPP-FV (FF)Mar-13</t>
  </si>
  <si>
    <t>Adoptions TogetherCPP-FV (FF)41334</t>
  </si>
  <si>
    <t>Adoptions TogetherCPP-FV (FF)Apr-13</t>
  </si>
  <si>
    <t>Adoptions TogetherCPP-FV (FF)41365</t>
  </si>
  <si>
    <t>Adoptions TogetherCPP-FV (FF)May-13</t>
  </si>
  <si>
    <t>Adoptions TogetherCPP-FV (FF)41395</t>
  </si>
  <si>
    <t>Adoptions TogetherCPP-FV (FF)Jun-13</t>
  </si>
  <si>
    <t>Adoptions TogetherCPP-FV (FF)41426</t>
  </si>
  <si>
    <t>Adoptions TogetherCPP-FV (FF)Jul-13</t>
  </si>
  <si>
    <t>Adoptions TogetherCPP-FV (FF)41456</t>
  </si>
  <si>
    <t>Adoptions TogetherCPP-FV (FF)Aug-13</t>
  </si>
  <si>
    <t>Adoptions TogetherCPP-FV (FF)41487</t>
  </si>
  <si>
    <t>Adoptions TogetherCPP-FV (FF)Sep-13</t>
  </si>
  <si>
    <t>Adoptions TogetherCPP-FV (FF)41518</t>
  </si>
  <si>
    <t>Adoptions TogetherCPP-FV (FF)Oct-13</t>
  </si>
  <si>
    <t>Adoptions TogetherCPP-FV (FF)41548</t>
  </si>
  <si>
    <t>Adoptions TogetherCPP-FV (FF)Nov-13</t>
  </si>
  <si>
    <t>Adoptions TogetherCPP-FV (FF)41579</t>
  </si>
  <si>
    <t>Adoptions TogetherCPP-FV (FF)Dec-13</t>
  </si>
  <si>
    <t>Adoptions TogetherCPP-FV (FF)41609</t>
  </si>
  <si>
    <t>Adoptions TogetherCPP-FV (FF)Jan-14</t>
  </si>
  <si>
    <t>Adoptions TogetherCPP-FV (FF)41640</t>
  </si>
  <si>
    <t>Adoptions TogetherCPP-FV (FF)Feb-14</t>
  </si>
  <si>
    <t>Adoptions TogetherCPP-FV (FF)41671</t>
  </si>
  <si>
    <t>Adoptions TogetherCPP-FV (FF)Mar-14</t>
  </si>
  <si>
    <t>Adoptions TogetherCPP-FV (FF)41699</t>
  </si>
  <si>
    <t>Adoptions TogetherCPP-FV (FF)Apr-14</t>
  </si>
  <si>
    <t>Adoptions TogetherCPP-FV (FF)41730</t>
  </si>
  <si>
    <t>Adoptions TogetherCPP-FV (FF)May-14</t>
  </si>
  <si>
    <t>Adoptions TogetherCPP-FV (FF)41760</t>
  </si>
  <si>
    <t>Adoptions TogetherCPP-FV (FF)Jun-14</t>
  </si>
  <si>
    <t>Adoptions TogetherCPP-FV (FF)41791</t>
  </si>
  <si>
    <t>Adoptions TogetherCPP-FV (FF)Jul-14</t>
  </si>
  <si>
    <t>Adoptions TogetherCPP-FV (FF)41821</t>
  </si>
  <si>
    <t>Adoptions TogetherCPP-FV (FF)Aug-14</t>
  </si>
  <si>
    <t>Adoptions TogetherCPP-FV (FF)41852</t>
  </si>
  <si>
    <t>Adoptions TogetherCPP-FV (FF)Sep-14</t>
  </si>
  <si>
    <t>Adoptions TogetherCPP-FV (FF)41883</t>
  </si>
  <si>
    <t>Adoptions TogetherCPP-FV (FF)Oct-14</t>
  </si>
  <si>
    <t>Adoptions TogetherCPP-FV (FF)41913</t>
  </si>
  <si>
    <t>Adoptions TogetherCPP-FV (FF)Nov-14</t>
  </si>
  <si>
    <t>Adoptions TogetherCPP-FV (FF)41944</t>
  </si>
  <si>
    <t>Adoptions TogetherCPP-FV (FF)Dec-14</t>
  </si>
  <si>
    <t>Adoptions TogetherCPP-FV (FF)41974</t>
  </si>
  <si>
    <t>Adoptions TogetherCPP-FV (FF)Jan-15</t>
  </si>
  <si>
    <t>Adoptions TogetherCPP-FV (FF)Feb-15</t>
  </si>
  <si>
    <t>Adoptions TogetherCPP-FV (FF)42036</t>
  </si>
  <si>
    <t>Adoptions TogetherCPP-FV (FF)Mar-15</t>
  </si>
  <si>
    <t>Adoptions TogetherCPP-FV (FF)Apr-15</t>
  </si>
  <si>
    <t>Adoptions TogetherCPP-FV (FF)42095</t>
  </si>
  <si>
    <t>Adoptions TogetherCPP-FV (FF)May-15</t>
  </si>
  <si>
    <t>Adoptions TogetherCPP-FV (FF)Jun-15</t>
  </si>
  <si>
    <t>Adoptions TogetherCPP-FV (FF)Jul-15</t>
  </si>
  <si>
    <t>Adoptions TogetherCPP-FV (FF)Aug-15</t>
  </si>
  <si>
    <t>Adoptions TogetherCPP-FV (FF)Sep-15</t>
  </si>
  <si>
    <t>Adoptions TogetherCPP-FV (FF)Oct-15</t>
  </si>
  <si>
    <t>Adoptions TogetherCPP-FV (FF)Nov-15</t>
  </si>
  <si>
    <t>Adoptions TogetherCPP-FV (FF)Dec-15</t>
  </si>
  <si>
    <t>Adoptions TogetherCPP-FV (FF)Jan-16</t>
  </si>
  <si>
    <t>Adoptions TogetherCPP-FV (FF)Feb-16</t>
  </si>
  <si>
    <t>Adoptions TogetherCPP-FV (FF)Mar-16</t>
  </si>
  <si>
    <t>Adoptions TogetherCPP-FV (FF)Apr-16</t>
  </si>
  <si>
    <t>Adoptions TogetherCPP-FV (FF)May-16</t>
  </si>
  <si>
    <t>Adoptions TogetherCPP-FV (FF)Jun-16</t>
  </si>
  <si>
    <t>Adoptions TogetherCPP-FV (FF)Jul-16</t>
  </si>
  <si>
    <t>Adoptions TogetherCPP-FV (FF)Aug-16</t>
  </si>
  <si>
    <t>Adoptions TogetherCPP-FV (FF)Sep-16</t>
  </si>
  <si>
    <t>Adoptions TogetherCPP-FV (FF)Oct-16</t>
  </si>
  <si>
    <t>Adoptions TogetherCPP-FV (FF)Nov-16</t>
  </si>
  <si>
    <t>Adoptions TogetherCPP-FV (FF)Dec-16</t>
  </si>
  <si>
    <t>Adoptions TogetherCPP-FV (FF)Jan-17</t>
  </si>
  <si>
    <t>Adoptions TogetherCPP-FV (FF)Feb-17</t>
  </si>
  <si>
    <t>Adoptions TogetherCPP-FV (FF)Mar-17</t>
  </si>
  <si>
    <t>Adoptions TogetherCPP-FV (FF)Apr-17</t>
  </si>
  <si>
    <t>Adoptions TogetherCPP-FV (FF)May-17</t>
  </si>
  <si>
    <t>Adoptions TogetherCPP-FV (FF)Jun-17</t>
  </si>
  <si>
    <t>Adoptions TogetherCPP-FV (FF)Jul-17</t>
  </si>
  <si>
    <t>Adoptions TogetherCPP-FV (FF)Aug-17</t>
  </si>
  <si>
    <t>Adoptions TogetherCPP-FV (FF)Sep-17</t>
  </si>
  <si>
    <t>Adoptions TogetherCPP-FV (FF)Oct-17</t>
  </si>
  <si>
    <t>Adoptions TogetherCPP-FV (FF)Nov-17</t>
  </si>
  <si>
    <t>Adoptions TogetherCPP-FV (FF)Dec-17</t>
  </si>
  <si>
    <t>Adoptions TogetherCPP-FV (FF)Jan-18</t>
  </si>
  <si>
    <t>Adoptions TogetherCPP-FV (FF)Feb-18</t>
  </si>
  <si>
    <t>Adoptions TogetherCPP-FV (FF)Apr-18</t>
  </si>
  <si>
    <t>Adoptions TogetherCPP-FV (FF)43191</t>
  </si>
  <si>
    <t>Adoptions TogetherCPP-FV (FF)May-18</t>
  </si>
  <si>
    <t>Adoptions TogetherCPP-FV (FF)43221</t>
  </si>
  <si>
    <t>PIECECPP-FV (FF)Apr-12</t>
  </si>
  <si>
    <t>PIECECPP-FV (FF)41000</t>
  </si>
  <si>
    <t>PIECECPP-FV (FF)Jun-12</t>
  </si>
  <si>
    <t>PIECECPP-FV (FF)41030</t>
  </si>
  <si>
    <t>PIECECPP-FV (FF)41061</t>
  </si>
  <si>
    <t>PIECECPP-FV (FF)Jul-12</t>
  </si>
  <si>
    <t>PIECECPP-FV (FF)41091</t>
  </si>
  <si>
    <t>PIECECPP-FV (FF)Aug-12</t>
  </si>
  <si>
    <t>PIECECPP-FV (FF)41122</t>
  </si>
  <si>
    <t>PIECECPP-FV (FF)Sep-12</t>
  </si>
  <si>
    <t>PIECECPP-FV (FF)41153</t>
  </si>
  <si>
    <t>PIECECPP-FV (FF)Oct-12</t>
  </si>
  <si>
    <t>PIECECPP-FV (FF)41183</t>
  </si>
  <si>
    <t>PIECECPP-FV (FF)Nov-12</t>
  </si>
  <si>
    <t>PIECECPP-FV (FF)41214</t>
  </si>
  <si>
    <t>PIECECPP-FV (FF)Dec-12</t>
  </si>
  <si>
    <t>PIECECPP-FV (FF)41244</t>
  </si>
  <si>
    <t>PIECECPP-FV (FF)Jan-13</t>
  </si>
  <si>
    <t>PIECECPP-FV (FF)41275</t>
  </si>
  <si>
    <t>PIECECPP-FV (FF)Feb-13</t>
  </si>
  <si>
    <t>PIECECPP-FV (FF)41306</t>
  </si>
  <si>
    <t>PIECECPP-FV (FF)Mar-13</t>
  </si>
  <si>
    <t>PIECECPP-FV (FF)41334</t>
  </si>
  <si>
    <t>PIECECPP-FV (FF)Apr-13</t>
  </si>
  <si>
    <t>PIECECPP-FV (FF)41365</t>
  </si>
  <si>
    <t>PIECECPP-FV (FF)May-13</t>
  </si>
  <si>
    <t>PIECECPP-FV (FF)41395</t>
  </si>
  <si>
    <t>PIECECPP-FV (FF)Jun-13</t>
  </si>
  <si>
    <t>PIECECPP-FV (FF)41426</t>
  </si>
  <si>
    <t>PIECECPP-FV (FF)Jul-13</t>
  </si>
  <si>
    <t>PIECECPP-FV (FF)41456</t>
  </si>
  <si>
    <t>PIECECPP-FV (FF)Aug-13</t>
  </si>
  <si>
    <t>PIECECPP-FV (FF)41487</t>
  </si>
  <si>
    <t>PIECECPP-FV (FF)Sep-13</t>
  </si>
  <si>
    <t>PIECECPP-FV (FF)41518</t>
  </si>
  <si>
    <t>PIECECPP-FV (FF)Oct-13</t>
  </si>
  <si>
    <t>PIECECPP-FV (FF)41548</t>
  </si>
  <si>
    <t>PIECECPP-FV (FF)Nov-13</t>
  </si>
  <si>
    <t>PIECECPP-FV (FF)41579</t>
  </si>
  <si>
    <t>PIECECPP-FV (FF)Dec-13</t>
  </si>
  <si>
    <t>PIECECPP-FV (FF)41609</t>
  </si>
  <si>
    <t>PIECECPP-FV (FF)Jan-14</t>
  </si>
  <si>
    <t>PIECECPP-FV (FF)41640</t>
  </si>
  <si>
    <t>PIECECPP-FV (FF)Feb-14</t>
  </si>
  <si>
    <t>PIECECPP-FV (FF)41671</t>
  </si>
  <si>
    <t>PIECECPP-FV (FF)Mar-14</t>
  </si>
  <si>
    <t>PIECECPP-FV (FF)41699</t>
  </si>
  <si>
    <t>PIECECPP-FV (FF)Apr-14</t>
  </si>
  <si>
    <t>PIECECPP-FV (FF)41730</t>
  </si>
  <si>
    <t>PIECECPP-FV (FF)May-14</t>
  </si>
  <si>
    <t>PIECECPP-FV (FF)41760</t>
  </si>
  <si>
    <t>PIECECPP-FV (FF)Jun-14</t>
  </si>
  <si>
    <t>PIECECPP-FV (FF)41791</t>
  </si>
  <si>
    <t>PIECECPP-FV (FF)Jul-14</t>
  </si>
  <si>
    <t>PIECECPP-FV (FF)41821</t>
  </si>
  <si>
    <t>PIECECPP-FV (FF)Aug-14</t>
  </si>
  <si>
    <t>PIECECPP-FV (FF)41852</t>
  </si>
  <si>
    <t>PIECECPP-FV (FF)Sep-14</t>
  </si>
  <si>
    <t>PIECECPP-FV (FF)41883</t>
  </si>
  <si>
    <t>PIECECPP-FV (FF)Oct-14</t>
  </si>
  <si>
    <t>PIECECPP-FV (FF)41913</t>
  </si>
  <si>
    <t>PIECECPP-FV (FF)Nov-14</t>
  </si>
  <si>
    <t>PIECECPP-FV (FF)41944</t>
  </si>
  <si>
    <t>PIECECPP-FV (FF)Dec-14</t>
  </si>
  <si>
    <t>PIECECPP-FV (FF)41974</t>
  </si>
  <si>
    <t>PIECECPP-FV (FF)Jan-15</t>
  </si>
  <si>
    <t>PIECECPP-FV (FF)Feb-15</t>
  </si>
  <si>
    <t>PIECECPP-FV (FF)42036</t>
  </si>
  <si>
    <t>PIECECPP-FV (FF)Mar-15</t>
  </si>
  <si>
    <t>PIECECPP-FV (FF)Apr-15</t>
  </si>
  <si>
    <t>PIECECPP-FV (FF)42095</t>
  </si>
  <si>
    <t>PIECECPP-FV (FF)May-15</t>
  </si>
  <si>
    <t>PIECECPP-FV (FF)Jun-15</t>
  </si>
  <si>
    <t>PIECECPP-FV (FF)Jul-15</t>
  </si>
  <si>
    <t>PIECECPP-FV (FF)Aug-15</t>
  </si>
  <si>
    <t>PIECECPP-FV (FF)Sep-15</t>
  </si>
  <si>
    <t>PIECECPP-FV (FF)Oct-15</t>
  </si>
  <si>
    <t>PIECECPP-FV (FF)Nov-15</t>
  </si>
  <si>
    <t>PIECECPP-FV (FF)Dec-15</t>
  </si>
  <si>
    <t>PIECECPP-FV (FF)Jan-16</t>
  </si>
  <si>
    <t>PIECECPP-FV (FF)Feb-16</t>
  </si>
  <si>
    <t>PIECECPP-FV (FF)Mar-16</t>
  </si>
  <si>
    <t>PIECECPP-FV (FF)Apr-16</t>
  </si>
  <si>
    <t>PIECECPP-FV (FF)May-16</t>
  </si>
  <si>
    <t>PIECECPP-FV (FF)Jun-16</t>
  </si>
  <si>
    <t>PIECECPP-FV (FF)Jul-16</t>
  </si>
  <si>
    <t>PIECECPP-FV (FF)Aug-16</t>
  </si>
  <si>
    <t>PIECECPP-FV (FF)Sep-16</t>
  </si>
  <si>
    <t>PIECECPP-FV (FF)Oct-16</t>
  </si>
  <si>
    <t>PIECECPP-FV (FF)Nov-16</t>
  </si>
  <si>
    <t>PIECECPP-FV (FF)Dec-16</t>
  </si>
  <si>
    <t>PIECECPP-FV (FF)Jan-17</t>
  </si>
  <si>
    <t>PIECECPP-FV (FF)Feb-17</t>
  </si>
  <si>
    <t>PIECECPP-FV (FF)Mar-17</t>
  </si>
  <si>
    <t>PIECECPP-FV (FF)Apr-17</t>
  </si>
  <si>
    <t>PIECECPP-FV (FF)May-17</t>
  </si>
  <si>
    <t>PIECECPP-FV (FF)Jun-17</t>
  </si>
  <si>
    <t>PIECECPP-FV (FF)Jul-17</t>
  </si>
  <si>
    <t>PIECECPP-FV (FF)Aug-17</t>
  </si>
  <si>
    <t>PIECECPP-FV (FF)Sep-17</t>
  </si>
  <si>
    <t>PIECECPP-FV (FF)Oct-17</t>
  </si>
  <si>
    <t>PIECECPP-FV (FF)Nov-17</t>
  </si>
  <si>
    <t>PIECECPP-FV (FF)Dec-17</t>
  </si>
  <si>
    <t>PIECECPP-FV (FF)Jan-18</t>
  </si>
  <si>
    <t>PIECECPP-FV (FF)Feb-18</t>
  </si>
  <si>
    <t>PIECECPP-FV (FF)Apr-18</t>
  </si>
  <si>
    <t>PIECECPP-FV (FF)43191</t>
  </si>
  <si>
    <t>PIECECPP-FV (FF)May-18</t>
  </si>
  <si>
    <t>PIECECPP-FV (FF)43221</t>
  </si>
  <si>
    <t>Marys CenterPCIT (FF)Apr-12</t>
  </si>
  <si>
    <t>Marys CenterPCIT (FF)41000</t>
  </si>
  <si>
    <t>Marys CenterPCIT (FF)Jun-12</t>
  </si>
  <si>
    <t>Marys CenterPCIT (FF)41030</t>
  </si>
  <si>
    <t>Marys CenterPCIT (FF)41061</t>
  </si>
  <si>
    <t>Marys CenterPCIT (FF)Jul-12</t>
  </si>
  <si>
    <t>Marys CenterPCIT (FF)41091</t>
  </si>
  <si>
    <t>Marys CenterPCIT (FF)Aug-12</t>
  </si>
  <si>
    <t>Marys CenterPCIT (FF)41122</t>
  </si>
  <si>
    <t>Marys CenterPCIT (FF)Sep-12</t>
  </si>
  <si>
    <t>Marys CenterPCIT (FF)41153</t>
  </si>
  <si>
    <t>Marys CenterPCIT (FF)Oct-12</t>
  </si>
  <si>
    <t>Marys CenterPCIT (FF)41183</t>
  </si>
  <si>
    <t>Marys CenterPCIT (FF)Nov-12</t>
  </si>
  <si>
    <t>Marys CenterPCIT (FF)41214</t>
  </si>
  <si>
    <t>Marys CenterPCIT (FF)Dec-12</t>
  </si>
  <si>
    <t>Marys CenterPCIT (FF)41244</t>
  </si>
  <si>
    <t>Marys CenterPCIT (FF)Jan-13</t>
  </si>
  <si>
    <t>Marys CenterPCIT (FF)41275</t>
  </si>
  <si>
    <t>Marys CenterPCIT (FF)Feb-13</t>
  </si>
  <si>
    <t>Marys CenterPCIT (FF)41306</t>
  </si>
  <si>
    <t>Marys CenterPCIT (FF)Mar-13</t>
  </si>
  <si>
    <t>Marys CenterPCIT (FF)41334</t>
  </si>
  <si>
    <t>Marys CenterPCIT (FF)Apr-13</t>
  </si>
  <si>
    <t>Marys CenterPCIT (FF)41365</t>
  </si>
  <si>
    <t>Marys CenterPCIT (FF)May-13</t>
  </si>
  <si>
    <t>Marys CenterPCIT (FF)41395</t>
  </si>
  <si>
    <t>Marys CenterPCIT (FF)Jun-13</t>
  </si>
  <si>
    <t>Marys CenterPCIT (FF)41426</t>
  </si>
  <si>
    <t>Marys CenterPCIT (FF)Jul-13</t>
  </si>
  <si>
    <t>Marys CenterPCIT (FF)41456</t>
  </si>
  <si>
    <t>Marys CenterPCIT (FF)Aug-13</t>
  </si>
  <si>
    <t>Marys CenterPCIT (FF)41487</t>
  </si>
  <si>
    <t>Marys CenterPCIT (FF)Sep-13</t>
  </si>
  <si>
    <t>Marys CenterPCIT (FF)41518</t>
  </si>
  <si>
    <t>Marys CenterPCIT (FF)Oct-13</t>
  </si>
  <si>
    <t>Marys CenterPCIT (FF)41548</t>
  </si>
  <si>
    <t>Marys CenterPCIT (FF)Nov-13</t>
  </si>
  <si>
    <t>Marys CenterPCIT (FF)41579</t>
  </si>
  <si>
    <t>Marys CenterPCIT (FF)Dec-13</t>
  </si>
  <si>
    <t>Marys CenterPCIT (FF)41609</t>
  </si>
  <si>
    <t>Marys CenterPCIT (FF)Jan-14</t>
  </si>
  <si>
    <t>Marys CenterPCIT (FF)41640</t>
  </si>
  <si>
    <t>Marys CenterPCIT (FF)Feb-14</t>
  </si>
  <si>
    <t>Marys CenterPCIT (FF)41671</t>
  </si>
  <si>
    <t>Marys CenterPCIT (FF)Mar-14</t>
  </si>
  <si>
    <t>Marys CenterPCIT (FF)41699</t>
  </si>
  <si>
    <t>Marys CenterPCIT (FF)Apr-14</t>
  </si>
  <si>
    <t>Marys CenterPCIT (FF)41730</t>
  </si>
  <si>
    <t>Marys CenterPCIT (FF)May-14</t>
  </si>
  <si>
    <t>Marys CenterPCIT (FF)41760</t>
  </si>
  <si>
    <t>Marys CenterPCIT (FF)Jun-14</t>
  </si>
  <si>
    <t>Marys CenterPCIT (FF)41791</t>
  </si>
  <si>
    <t>Marys CenterPCIT (FF)Jul-14</t>
  </si>
  <si>
    <t>Marys CenterPCIT (FF)41821</t>
  </si>
  <si>
    <t>Marys CenterPCIT (FF)Aug-14</t>
  </si>
  <si>
    <t>Marys CenterPCIT (FF)41852</t>
  </si>
  <si>
    <t>Marys CenterPCIT (FF)Sep-14</t>
  </si>
  <si>
    <t>Marys CenterPCIT (FF)41883</t>
  </si>
  <si>
    <t>Marys CenterPCIT (FF)Oct-14</t>
  </si>
  <si>
    <t>Marys CenterPCIT (FF)41913</t>
  </si>
  <si>
    <t>Marys CenterPCIT (FF)Nov-14</t>
  </si>
  <si>
    <t>Marys CenterPCIT (FF)41944</t>
  </si>
  <si>
    <t>Marys CenterPCIT (FF)Dec-14</t>
  </si>
  <si>
    <t>Marys CenterPCIT (FF)41974</t>
  </si>
  <si>
    <t>Marys CenterPCIT (FF)Jan-15</t>
  </si>
  <si>
    <t>Marys CenterPCIT (FF)Feb-15</t>
  </si>
  <si>
    <t>Marys CenterPCIT (FF)42036</t>
  </si>
  <si>
    <t>Marys CenterPCIT (FF)Mar-15</t>
  </si>
  <si>
    <t>Marys CenterPCIT (FF)Apr-15</t>
  </si>
  <si>
    <t>Marys CenterPCIT (FF)42095</t>
  </si>
  <si>
    <t>Marys CenterPCIT (FF)May-15</t>
  </si>
  <si>
    <t>Marys CenterPCIT (FF)Jun-15</t>
  </si>
  <si>
    <t>Marys CenterPCIT (FF)Jul-15</t>
  </si>
  <si>
    <t>Marys CenterPCIT (FF)Aug-15</t>
  </si>
  <si>
    <t>Marys CenterPCIT (FF)Sep-15</t>
  </si>
  <si>
    <t>Marys CenterPCIT (FF)Oct-15</t>
  </si>
  <si>
    <t>Marys CenterPCIT (FF)Nov-15</t>
  </si>
  <si>
    <t>Marys CenterPCIT (FF)Dec-15</t>
  </si>
  <si>
    <t>Marys CenterPCIT (FF)Jan-16</t>
  </si>
  <si>
    <t>Marys CenterPCIT (FF)Feb-16</t>
  </si>
  <si>
    <t>Marys CenterPCIT (FF)Mar-16</t>
  </si>
  <si>
    <t>Marys CenterPCIT (FF)Apr-16</t>
  </si>
  <si>
    <t>Marys CenterPCIT (FF)May-16</t>
  </si>
  <si>
    <t>Marys CenterPCIT (FF)Jun-16</t>
  </si>
  <si>
    <t>Marys CenterPCIT (FF)Jul-16</t>
  </si>
  <si>
    <t>Marys CenterPCIT (FF)Aug-16</t>
  </si>
  <si>
    <t>Marys CenterPCIT (FF)Sep-16</t>
  </si>
  <si>
    <t>Marys CenterPCIT (FF)Oct-16</t>
  </si>
  <si>
    <t>Marys CenterPCIT (FF)Nov-16</t>
  </si>
  <si>
    <t>Marys CenterPCIT (FF)Dec-16</t>
  </si>
  <si>
    <t>Marys CenterPCIT (FF)Jan-17</t>
  </si>
  <si>
    <t>Marys CenterPCIT (FF)Feb-17</t>
  </si>
  <si>
    <t>Marys CenterPCIT (FF)Mar-17</t>
  </si>
  <si>
    <t>Marys CenterPCIT (FF)Apr-17</t>
  </si>
  <si>
    <t>Marys CenterPCIT (FF)May-17</t>
  </si>
  <si>
    <t>Marys CenterPCIT (FF)Jun-17</t>
  </si>
  <si>
    <t>Marys CenterPCIT (FF)Jul-17</t>
  </si>
  <si>
    <t>Marys CenterPCIT (FF)Aug-17</t>
  </si>
  <si>
    <t>Marys CenterPCIT (FF)Sep-17</t>
  </si>
  <si>
    <t>Marys CenterPCIT (FF)Oct-17</t>
  </si>
  <si>
    <t>Marys CenterPCIT (FF)Nov-17</t>
  </si>
  <si>
    <t>Marys CenterPCIT (FF)Dec-17</t>
  </si>
  <si>
    <t>Marys CenterPCIT (FF)Jan-18</t>
  </si>
  <si>
    <t>Marys CenterPCIT (FF)Feb-18</t>
  </si>
  <si>
    <t>Marys CenterPCIT (FF)Apr-18</t>
  </si>
  <si>
    <t>Marys CenterPCIT (FF)43191</t>
  </si>
  <si>
    <t>Marys CenterPCIT (FF)May-18</t>
  </si>
  <si>
    <t>Marys CenterPCIT (FF)43221</t>
  </si>
  <si>
    <t>PIECEPCIT (FF)Apr-12</t>
  </si>
  <si>
    <t>PIECEPCIT (FF)41000</t>
  </si>
  <si>
    <t>PIECEPCIT (FF)Jun-12</t>
  </si>
  <si>
    <t>PIECEPCIT (FF)41030</t>
  </si>
  <si>
    <t>PIECEPCIT (FF)41061</t>
  </si>
  <si>
    <t>PIECEPCIT (FF)Jul-12</t>
  </si>
  <si>
    <t>PIECEPCIT (FF)41091</t>
  </si>
  <si>
    <t>PIECEPCIT (FF)Aug-12</t>
  </si>
  <si>
    <t>PIECEPCIT (FF)41122</t>
  </si>
  <si>
    <t>PIECEPCIT (FF)Sep-12</t>
  </si>
  <si>
    <t>PIECEPCIT (FF)41153</t>
  </si>
  <si>
    <t>PIECEPCIT (FF)Oct-12</t>
  </si>
  <si>
    <t>PIECEPCIT (FF)41183</t>
  </si>
  <si>
    <t>PIECEPCIT (FF)Nov-12</t>
  </si>
  <si>
    <t>PIECEPCIT (FF)41214</t>
  </si>
  <si>
    <t>PIECEPCIT (FF)Dec-12</t>
  </si>
  <si>
    <t>PIECEPCIT (FF)41244</t>
  </si>
  <si>
    <t>PIECEPCIT (FF)Jan-13</t>
  </si>
  <si>
    <t>PIECEPCIT (FF)41275</t>
  </si>
  <si>
    <t>PIECEPCIT (FF)Feb-13</t>
  </si>
  <si>
    <t>PIECEPCIT (FF)41306</t>
  </si>
  <si>
    <t>PIECEPCIT (FF)Mar-13</t>
  </si>
  <si>
    <t>PIECEPCIT (FF)41334</t>
  </si>
  <si>
    <t>PIECEPCIT (FF)Apr-13</t>
  </si>
  <si>
    <t>PIECEPCIT (FF)41365</t>
  </si>
  <si>
    <t>PIECEPCIT (FF)May-13</t>
  </si>
  <si>
    <t>PIECEPCIT (FF)41395</t>
  </si>
  <si>
    <t>PIECEPCIT (FF)Jun-13</t>
  </si>
  <si>
    <t>PIECEPCIT (FF)41426</t>
  </si>
  <si>
    <t>PIECEPCIT (FF)Jul-13</t>
  </si>
  <si>
    <t>PIECEPCIT (FF)41456</t>
  </si>
  <si>
    <t>PIECEPCIT (FF)Aug-13</t>
  </si>
  <si>
    <t>PIECEPCIT (FF)41487</t>
  </si>
  <si>
    <t>PIECEPCIT (FF)Sep-13</t>
  </si>
  <si>
    <t>PIECEPCIT (FF)41518</t>
  </si>
  <si>
    <t>PIECEPCIT (FF)Oct-13</t>
  </si>
  <si>
    <t>PIECEPCIT (FF)41548</t>
  </si>
  <si>
    <t>PIECEPCIT (FF)Nov-13</t>
  </si>
  <si>
    <t>PIECEPCIT (FF)41579</t>
  </si>
  <si>
    <t>PIECEPCIT (FF)Dec-13</t>
  </si>
  <si>
    <t>PIECEPCIT (FF)41609</t>
  </si>
  <si>
    <t>PIECEPCIT (FF)Jan-14</t>
  </si>
  <si>
    <t>PIECEPCIT (FF)41640</t>
  </si>
  <si>
    <t>PIECEPCIT (FF)Feb-14</t>
  </si>
  <si>
    <t>PIECEPCIT (FF)41671</t>
  </si>
  <si>
    <t>PIECEPCIT (FF)Mar-14</t>
  </si>
  <si>
    <t>PIECEPCIT (FF)41699</t>
  </si>
  <si>
    <t>PIECEPCIT (FF)Apr-14</t>
  </si>
  <si>
    <t>PIECEPCIT (FF)41730</t>
  </si>
  <si>
    <t>PIECEPCIT (FF)May-14</t>
  </si>
  <si>
    <t>PIECEPCIT (FF)41760</t>
  </si>
  <si>
    <t>PIECEPCIT (FF)Jun-14</t>
  </si>
  <si>
    <t>PIECEPCIT (FF)41791</t>
  </si>
  <si>
    <t>PIECEPCIT (FF)Jul-14</t>
  </si>
  <si>
    <t>PIECEPCIT (FF)41821</t>
  </si>
  <si>
    <t>PIECEPCIT (FF)Aug-14</t>
  </si>
  <si>
    <t>PIECEPCIT (FF)41852</t>
  </si>
  <si>
    <t>PIECEPCIT (FF)Sep-14</t>
  </si>
  <si>
    <t>PIECEPCIT (FF)41883</t>
  </si>
  <si>
    <t>PIECEPCIT (FF)Oct-14</t>
  </si>
  <si>
    <t>PIECEPCIT (FF)41913</t>
  </si>
  <si>
    <t>PIECEPCIT (FF)Nov-14</t>
  </si>
  <si>
    <t>PIECEPCIT (FF)41944</t>
  </si>
  <si>
    <t>PIECEPCIT (FF)Dec-14</t>
  </si>
  <si>
    <t>PIECEPCIT (FF)41974</t>
  </si>
  <si>
    <t>PIECEPCIT (FF)Jan-15</t>
  </si>
  <si>
    <t>PIECEPCIT (FF)42005</t>
  </si>
  <si>
    <t>PIECEPCIT (FF)Feb-15</t>
  </si>
  <si>
    <t>PIECEPCIT (FF)42036</t>
  </si>
  <si>
    <t>PIECEPCIT (FF)Mar-15</t>
  </si>
  <si>
    <t>PIECEPCIT (FF)42064</t>
  </si>
  <si>
    <t>PIECEPCIT (FF)Apr-15</t>
  </si>
  <si>
    <t>PIECEPCIT (FF)42095</t>
  </si>
  <si>
    <t>PIECEPCIT (FF)May-15</t>
  </si>
  <si>
    <t>PIECEPCIT (FF)42125</t>
  </si>
  <si>
    <t>PIECEPCIT (FF)Jun-15</t>
  </si>
  <si>
    <t>PIECEPCIT (FF)42156</t>
  </si>
  <si>
    <t>PIECEPCIT (FF)Jul-15</t>
  </si>
  <si>
    <t>PIECEPCIT (FF)42186</t>
  </si>
  <si>
    <t>PIECEPCIT (FF)Aug-15</t>
  </si>
  <si>
    <t>PIECEPCIT (FF)42217</t>
  </si>
  <si>
    <t>PIECEPCIT (FF)Sep-15</t>
  </si>
  <si>
    <t>PIECEPCIT (FF)42248</t>
  </si>
  <si>
    <t>PIECEPCIT (FF)Oct-15</t>
  </si>
  <si>
    <t>PIECEPCIT (FF)42278</t>
  </si>
  <si>
    <t>PIECEPCIT (FF)Nov-15</t>
  </si>
  <si>
    <t>PIECEPCIT (FF)42309</t>
  </si>
  <si>
    <t>PIECEPCIT (FF)Dec-15</t>
  </si>
  <si>
    <t>PIECEPCIT (FF)42339</t>
  </si>
  <si>
    <t>PIECEPCIT (FF)Jan-16</t>
  </si>
  <si>
    <t>PIECEPCIT (FF)42370</t>
  </si>
  <si>
    <t>PIECEPCIT (FF)Feb-16</t>
  </si>
  <si>
    <t>PIECEPCIT (FF)42401</t>
  </si>
  <si>
    <t>PIECEPCIT (FF)Mar-16</t>
  </si>
  <si>
    <t>PIECEPCIT (FF)42430</t>
  </si>
  <si>
    <t>PIECEPCIT (FF)Apr-16</t>
  </si>
  <si>
    <t>PIECEPCIT (FF)42461</t>
  </si>
  <si>
    <t>PIECEPCIT (FF)May-16</t>
  </si>
  <si>
    <t>PIECEPCIT (FF)42491</t>
  </si>
  <si>
    <t>PIECEPCIT (FF)Jun-16</t>
  </si>
  <si>
    <t>PIECEPCIT (FF)42522</t>
  </si>
  <si>
    <t>PIECEPCIT (FF)Jul-16</t>
  </si>
  <si>
    <t>PIECEPCIT (FF)42552</t>
  </si>
  <si>
    <t>PIECEPCIT (FF)Aug-16</t>
  </si>
  <si>
    <t>PIECEPCIT (FF)42583</t>
  </si>
  <si>
    <t>PIECEPCIT (FF)Sep-16</t>
  </si>
  <si>
    <t>PIECEPCIT (FF)42614</t>
  </si>
  <si>
    <t>PIECEPCIT (FF)Oct-16</t>
  </si>
  <si>
    <t>PIECEPCIT (FF)42644</t>
  </si>
  <si>
    <t>PIECEPCIT (FF)Nov-16</t>
  </si>
  <si>
    <t>PIECEPCIT (FF)42675</t>
  </si>
  <si>
    <t>PIECEPCIT (FF)Dec-16</t>
  </si>
  <si>
    <t>PIECEPCIT (FF)42705</t>
  </si>
  <si>
    <t>PIECEPCIT (FF)Jan-17</t>
  </si>
  <si>
    <t>PIECEPCIT (FF)42736</t>
  </si>
  <si>
    <t>PIECEPCIT (FF)Feb-17</t>
  </si>
  <si>
    <t>PIECEPCIT (FF)42767</t>
  </si>
  <si>
    <t>PIECEPCIT (FF)Mar-17</t>
  </si>
  <si>
    <t>PIECEPCIT (FF)42795</t>
  </si>
  <si>
    <t>PIECEPCIT (FF)Apr-17</t>
  </si>
  <si>
    <t>PIECEPCIT (FF)42826</t>
  </si>
  <si>
    <t>PIECEPCIT (FF)May-17</t>
  </si>
  <si>
    <t>PIECEPCIT (FF)42856</t>
  </si>
  <si>
    <t>PIECEPCIT (FF)Jun-17</t>
  </si>
  <si>
    <t>PIECEPCIT (FF)42887</t>
  </si>
  <si>
    <t>PIECEPCIT (FF)Jul-17</t>
  </si>
  <si>
    <t>PIECEPCIT (FF)42917</t>
  </si>
  <si>
    <t>PIECEPCIT (FF)Aug-17</t>
  </si>
  <si>
    <t>PIECEPCIT (FF)42948</t>
  </si>
  <si>
    <t>PIECEPCIT (FF)Sep-17</t>
  </si>
  <si>
    <t>PIECEPCIT (FF)42979</t>
  </si>
  <si>
    <t>PIECEPCIT (FF)Oct-17</t>
  </si>
  <si>
    <t>PIECEPCIT (FF)43009</t>
  </si>
  <si>
    <t>PIECEPCIT (FF)Nov-17</t>
  </si>
  <si>
    <t>PIECEPCIT (FF)43040</t>
  </si>
  <si>
    <t>PIECEPCIT (FF)Dec-17</t>
  </si>
  <si>
    <t>PIECEPCIT (FF)43070</t>
  </si>
  <si>
    <t>PIECEPCIT (FF)Jan-18</t>
  </si>
  <si>
    <t>PIECEPCIT (FF)43101</t>
  </si>
  <si>
    <t>PIECEPCIT (FF)Feb-18</t>
  </si>
  <si>
    <t>PIECEPCIT (FF)43132</t>
  </si>
  <si>
    <t>PIECEPCIT (FF)Apr-18</t>
  </si>
  <si>
    <t>PIECEPCIT (FF)43191</t>
  </si>
  <si>
    <t>PIECEPCIT (FF)May-18</t>
  </si>
  <si>
    <t>PIECEPCIT (FF)43221</t>
  </si>
  <si>
    <t>PIECEAll (FF)Apr-12</t>
  </si>
  <si>
    <t>PIECEAll (FF)41000</t>
  </si>
  <si>
    <t>PIECEAll (FF)Jun-12</t>
  </si>
  <si>
    <t>PIECEAll (FF)41030</t>
  </si>
  <si>
    <t>PIECEAll (FF)41061</t>
  </si>
  <si>
    <t>PIECEAll (FF)Jul-12</t>
  </si>
  <si>
    <t>PIECEAll (FF)41091</t>
  </si>
  <si>
    <t>PIECEAll (FF)Aug-12</t>
  </si>
  <si>
    <t>PIECEAll (FF)41122</t>
  </si>
  <si>
    <t>PIECEAll (FF)Sep-12</t>
  </si>
  <si>
    <t>PIECEAll (FF)41153</t>
  </si>
  <si>
    <t>PIECEAll (FF)Oct-12</t>
  </si>
  <si>
    <t>PIECEAll (FF)41183</t>
  </si>
  <si>
    <t>PIECEAll (FF)Nov-12</t>
  </si>
  <si>
    <t>PIECEAll (FF)41214</t>
  </si>
  <si>
    <t>PIECEAll (FF)Dec-12</t>
  </si>
  <si>
    <t>PIECEAll (FF)41244</t>
  </si>
  <si>
    <t>PIECEAll (FF)Jan-13</t>
  </si>
  <si>
    <t>PIECEAll (FF)41275</t>
  </si>
  <si>
    <t>PIECEAll (FF)Feb-13</t>
  </si>
  <si>
    <t>PIECEAll (FF)41306</t>
  </si>
  <si>
    <t>PIECEAll (FF)Mar-13</t>
  </si>
  <si>
    <t>PIECEAll (FF)41334</t>
  </si>
  <si>
    <t>PIECEAll (FF)Apr-13</t>
  </si>
  <si>
    <t>PIECEAll (FF)41365</t>
  </si>
  <si>
    <t>PIECEAll (FF)May-13</t>
  </si>
  <si>
    <t>PIECEAll (FF)41395</t>
  </si>
  <si>
    <t>PIECEAll (FF)Jun-13</t>
  </si>
  <si>
    <t>PIECEAll (FF)41426</t>
  </si>
  <si>
    <t>PIECEAll (FF)Jul-13</t>
  </si>
  <si>
    <t>PIECEAll (FF)41456</t>
  </si>
  <si>
    <t>PIECEAll (FF)Aug-13</t>
  </si>
  <si>
    <t>PIECEAll (FF)41487</t>
  </si>
  <si>
    <t>PIECEAll (FF)Sep-13</t>
  </si>
  <si>
    <t>PIECEAll (FF)41518</t>
  </si>
  <si>
    <t>PIECEAll (FF)Oct-13</t>
  </si>
  <si>
    <t>PIECEAll (FF)41548</t>
  </si>
  <si>
    <t>PIECEAll (FF)Nov-13</t>
  </si>
  <si>
    <t>PIECEAll (FF)41579</t>
  </si>
  <si>
    <t>PIECEAll (FF)Dec-13</t>
  </si>
  <si>
    <t>PIECEAll (FF)41609</t>
  </si>
  <si>
    <t>PIECEAll (FF)Jan-14</t>
  </si>
  <si>
    <t>PIECEAll (FF)41640</t>
  </si>
  <si>
    <t>PIECEAll (FF)Feb-14</t>
  </si>
  <si>
    <t>PIECEAll (FF)41671</t>
  </si>
  <si>
    <t>PIECEAll (FF)Mar-14</t>
  </si>
  <si>
    <t>PIECEAll (FF)41699</t>
  </si>
  <si>
    <t>PIECEAll (FF)Apr-14</t>
  </si>
  <si>
    <t>PIECEAll (FF)41730</t>
  </si>
  <si>
    <t>PIECEAll (FF)May-14</t>
  </si>
  <si>
    <t>PIECEAll (FF)41760</t>
  </si>
  <si>
    <t>PIECEAll (FF)Jun-14</t>
  </si>
  <si>
    <t>PIECEAll (FF)41791</t>
  </si>
  <si>
    <t>PIECEAll (FF)Jul-14</t>
  </si>
  <si>
    <t>PIECEAll (FF)41821</t>
  </si>
  <si>
    <t>PIECEAll (FF)Aug-14</t>
  </si>
  <si>
    <t>PIECEAll (FF)41852</t>
  </si>
  <si>
    <t>PIECEAll (FF)Sep-14</t>
  </si>
  <si>
    <t>PIECEAll (FF)41883</t>
  </si>
  <si>
    <t>PIECEAll (FF)Oct-14</t>
  </si>
  <si>
    <t>PIECEAll (FF)41913</t>
  </si>
  <si>
    <t>PIECEAll (FF)Nov-14</t>
  </si>
  <si>
    <t>PIECEAll (FF)41944</t>
  </si>
  <si>
    <t>PIECEAll (FF)Dec-14</t>
  </si>
  <si>
    <t>PIECEAll (FF)41974</t>
  </si>
  <si>
    <t>PIECEAll (FF)Jan-15</t>
  </si>
  <si>
    <t>PIECEAll (FF)42005</t>
  </si>
  <si>
    <t>PIECEAll (FF)Feb-15</t>
  </si>
  <si>
    <t>PIECEAll (FF)42036</t>
  </si>
  <si>
    <t>PIECEAll (FF)Mar-15</t>
  </si>
  <si>
    <t>PIECEAll (FF)42064</t>
  </si>
  <si>
    <t>PIECEAll (FF)Apr-15</t>
  </si>
  <si>
    <t>PIECEAll (FF)42095</t>
  </si>
  <si>
    <t>PIECEAll (FF)May-15</t>
  </si>
  <si>
    <t>PIECEAll (FF)42125</t>
  </si>
  <si>
    <t>PIECEAll (FF)Jun-15</t>
  </si>
  <si>
    <t>PIECEAll (FF)42156</t>
  </si>
  <si>
    <t>PIECEAll (FF)Jul-15</t>
  </si>
  <si>
    <t>PIECEAll (FF)42186</t>
  </si>
  <si>
    <t>PIECEAll (FF)Aug-15</t>
  </si>
  <si>
    <t>PIECEAll (FF)42217</t>
  </si>
  <si>
    <t>PIECEAll (FF)Sep-15</t>
  </si>
  <si>
    <t>PIECEAll (FF)42248</t>
  </si>
  <si>
    <t>PIECEAll (FF)Oct-15</t>
  </si>
  <si>
    <t>PIECEAll (FF)42278</t>
  </si>
  <si>
    <t>PIECEAll (FF)Nov-15</t>
  </si>
  <si>
    <t>PIECEAll (FF)42309</t>
  </si>
  <si>
    <t>PIECEAll (FF)Dec-15</t>
  </si>
  <si>
    <t>PIECEAll (FF)42339</t>
  </si>
  <si>
    <t>PIECEAll (FF)Jan-16</t>
  </si>
  <si>
    <t>PIECEAll (FF)42370</t>
  </si>
  <si>
    <t>PIECEAll (FF)Feb-16</t>
  </si>
  <si>
    <t>PIECEAll (FF)42401</t>
  </si>
  <si>
    <t>PIECEAll (FF)Mar-16</t>
  </si>
  <si>
    <t>PIECEAll (FF)42430</t>
  </si>
  <si>
    <t>PIECEAll (FF)Apr-16</t>
  </si>
  <si>
    <t>PIECEAll (FF)42461</t>
  </si>
  <si>
    <t>PIECEAll (FF)May-16</t>
  </si>
  <si>
    <t>PIECEAll (FF)42491</t>
  </si>
  <si>
    <t>PIECEAll (FF)Jun-16</t>
  </si>
  <si>
    <t>PIECEAll (FF)42522</t>
  </si>
  <si>
    <t>PIECEAll (FF)Jul-16</t>
  </si>
  <si>
    <t>PIECEAll (FF)42552</t>
  </si>
  <si>
    <t>PIECEAll (FF)Aug-16</t>
  </si>
  <si>
    <t>PIECEAll (FF)42583</t>
  </si>
  <si>
    <t>PIECEAll (FF)Sep-16</t>
  </si>
  <si>
    <t>PIECEAll (FF)42614</t>
  </si>
  <si>
    <t>PIECEAll (FF)Oct-16</t>
  </si>
  <si>
    <t>PIECEAll (FF)42644</t>
  </si>
  <si>
    <t>PIECEAll (FF)Nov-16</t>
  </si>
  <si>
    <t>PIECEAll (FF)42675</t>
  </si>
  <si>
    <t>PIECEAll (FF)Dec-16</t>
  </si>
  <si>
    <t>PIECEAll (FF)42720</t>
  </si>
  <si>
    <t>PIECEAll (FF)Jan-17</t>
  </si>
  <si>
    <t>PIECEAll (FF)42736</t>
  </si>
  <si>
    <t>PIECEAll (FF)Feb-17</t>
  </si>
  <si>
    <t>PIECEAll (FF)42767</t>
  </si>
  <si>
    <t>PIECEAll (FF)Mar-17</t>
  </si>
  <si>
    <t>PIECEAll (FF)42795</t>
  </si>
  <si>
    <t>PIECEAll (FF)Apr-17</t>
  </si>
  <si>
    <t>PIECEAll (FF)42826</t>
  </si>
  <si>
    <t>PIECEAll (FF)May-17</t>
  </si>
  <si>
    <t>PIECEAll (FF)42856</t>
  </si>
  <si>
    <t>PIECEAll (FF)Jun-17</t>
  </si>
  <si>
    <t>PIECEAll (FF)42887</t>
  </si>
  <si>
    <t>PIECEAll (FF)Jul-17</t>
  </si>
  <si>
    <t>PIECEAll (FF)42917</t>
  </si>
  <si>
    <t>PIECEAll (FF)Aug-17</t>
  </si>
  <si>
    <t>PIECEAll (FF)42948</t>
  </si>
  <si>
    <t>PIECEAll (FF)Sep-17</t>
  </si>
  <si>
    <t>PIECEAll (FF)42979</t>
  </si>
  <si>
    <t>PIECEAll (FF)Oct-17</t>
  </si>
  <si>
    <t>PIECEAll (FF)43009</t>
  </si>
  <si>
    <t>PIECEAll (FF)Nov-17</t>
  </si>
  <si>
    <t>PIECEAll (FF)43040</t>
  </si>
  <si>
    <t>PIECEAll (FF)Dec-17</t>
  </si>
  <si>
    <t>PIECEAll (FF)43070</t>
  </si>
  <si>
    <t>PIECEAll (FF)Jan-18</t>
  </si>
  <si>
    <t>PIECEAll (FF)43101</t>
  </si>
  <si>
    <t>PIECEAll (FF)Feb-18</t>
  </si>
  <si>
    <t>PIECEAll (FF)43132</t>
  </si>
  <si>
    <t>PIECEAll (FF)Apr-18</t>
  </si>
  <si>
    <t>PIECEAll (FF)43191</t>
  </si>
  <si>
    <t>PIECEAll (FF)May-18</t>
  </si>
  <si>
    <t>PIECEAll (FF)43221</t>
  </si>
  <si>
    <t>All CPP-FV (FF) ProvidersCPP-FV (FF)Apr-12</t>
  </si>
  <si>
    <t>All CPP-FV (FF) ProvidersCPP-FV (FF)41000</t>
  </si>
  <si>
    <t>All CPP-FV (FF) ProvidersCPP-FV (FF)Jun-12</t>
  </si>
  <si>
    <t>All CPP-FV (FF) ProvidersCPP-FV (FF)41030</t>
  </si>
  <si>
    <t>All CPP-FV (FF) ProvidersCPP-FV (FF)41061</t>
  </si>
  <si>
    <t>All CPP-FV (FF) ProvidersCPP-FV (FF)Jul-12</t>
  </si>
  <si>
    <t>All CPP-FV (FF) ProvidersCPP-FV (FF)41091</t>
  </si>
  <si>
    <t>All CPP-FV (FF) ProvidersCPP-FV (FF)Aug-12</t>
  </si>
  <si>
    <t>All CPP-FV (FF) ProvidersCPP-FV (FF)41122</t>
  </si>
  <si>
    <t>All CPP-FV (FF) ProvidersCPP-FV (FF)Sep-12</t>
  </si>
  <si>
    <t>All CPP-FV (FF) ProvidersCPP-FV (FF)41153</t>
  </si>
  <si>
    <t>All CPP-FV (FF) ProvidersCPP-FV (FF)Oct-12</t>
  </si>
  <si>
    <t>All CPP-FV (FF) ProvidersCPP-FV (FF)41183</t>
  </si>
  <si>
    <t>All CPP-FV (FF) ProvidersCPP-FV (FF)Nov-12</t>
  </si>
  <si>
    <t>All CPP-FV (FF) ProvidersCPP-FV (FF)41214</t>
  </si>
  <si>
    <t>All CPP-FV (FF) ProvidersCPP-FV (FF)Dec-12</t>
  </si>
  <si>
    <t>All CPP-FV (FF) ProvidersCPP-FV (FF)41244</t>
  </si>
  <si>
    <t>All CPP-FV (FF) ProvidersCPP-FV (FF)Jan-13</t>
  </si>
  <si>
    <t>All CPP-FV (FF) ProvidersCPP-FV (FF)41275</t>
  </si>
  <si>
    <t>All CPP-FV (FF) ProvidersCPP-FV (FF)Feb-13</t>
  </si>
  <si>
    <t>All CPP-FV (FF) ProvidersCPP-FV (FF)41306</t>
  </si>
  <si>
    <t>All CPP-FV (FF) ProvidersCPP-FV (FF)Mar-13</t>
  </si>
  <si>
    <t>All CPP-FV (FF) ProvidersCPP-FV (FF)41334</t>
  </si>
  <si>
    <t>All CPP-FV (FF) ProvidersCPP-FV (FF)Apr-13</t>
  </si>
  <si>
    <t>All CPP-FV (FF) ProvidersCPP-FV (FF)41365</t>
  </si>
  <si>
    <t>All CPP-FV (FF) ProvidersCPP-FV (FF)May-13</t>
  </si>
  <si>
    <t>All CPP-FV (FF) ProvidersCPP-FV (FF)41395</t>
  </si>
  <si>
    <t>All CPP-FV (FF) ProvidersCPP-FV (FF)Jun-13</t>
  </si>
  <si>
    <t>All CPP-FV (FF) ProvidersCPP-FV (FF)41426</t>
  </si>
  <si>
    <t>All CPP-FV (FF) ProvidersCPP-FV (FF)Jul-13</t>
  </si>
  <si>
    <t>All CPP-FV (FF) ProvidersCPP-FV (FF)41456</t>
  </si>
  <si>
    <t>All CPP-FV (FF) ProvidersCPP-FV (FF)Aug-13</t>
  </si>
  <si>
    <t>All CPP-FV (FF) ProvidersCPP-FV (FF)41487</t>
  </si>
  <si>
    <t>All CPP-FV (FF) ProvidersCPP-FV (FF)Sep-13</t>
  </si>
  <si>
    <t>All CPP-FV (FF) ProvidersCPP-FV (FF)41518</t>
  </si>
  <si>
    <t>All CPP-FV (FF) ProvidersCPP-FV (FF)Oct-13</t>
  </si>
  <si>
    <t>All CPP-FV (FF) ProvidersCPP-FV (FF)41548</t>
  </si>
  <si>
    <t>All CPP-FV (FF) ProvidersCPP-FV (FF)Nov-13</t>
  </si>
  <si>
    <t>All CPP-FV (FF) ProvidersCPP-FV (FF)41579</t>
  </si>
  <si>
    <t>All CPP-FV (FF) ProvidersCPP-FV (FF)Dec-13</t>
  </si>
  <si>
    <t>All CPP-FV (FF) ProvidersCPP-FV (FF)41609</t>
  </si>
  <si>
    <t>All CPP-FV (FF) ProvidersCPP-FV (FF)Jan-14</t>
  </si>
  <si>
    <t>All CPP-FV (FF) ProvidersCPP-FV (FF)41640</t>
  </si>
  <si>
    <t>All CPP-FV (FF) ProvidersCPP-FV (FF)Feb-14</t>
  </si>
  <si>
    <t>All CPP-FV (FF) ProvidersCPP-FV (FF)41671</t>
  </si>
  <si>
    <t>All CPP-FV (FF) ProvidersCPP-FV (FF)Mar-14</t>
  </si>
  <si>
    <t>All CPP-FV (FF) ProvidersCPP-FV (FF)41699</t>
  </si>
  <si>
    <t>All CPP-FV (FF) ProvidersCPP-FV (FF)Apr-14</t>
  </si>
  <si>
    <t>All CPP-FV (FF) ProvidersCPP-FV (FF)41730</t>
  </si>
  <si>
    <t>All CPP-FV (FF) ProvidersCPP-FV (FF)May-14</t>
  </si>
  <si>
    <t>All CPP-FV (FF) ProvidersCPP-FV (FF)41760</t>
  </si>
  <si>
    <t>All CPP-FV (FF) ProvidersCPP-FV (FF)Jun-14</t>
  </si>
  <si>
    <t>All CPP-FV (FF) ProvidersCPP-FV (FF)41791</t>
  </si>
  <si>
    <t>All CPP-FV (FF) ProvidersCPP-FV (FF)Jul-14</t>
  </si>
  <si>
    <t>All CPP-FV (FF) ProvidersCPP-FV (FF)41821</t>
  </si>
  <si>
    <t>All CPP-FV (FF) ProvidersCPP-FV (FF)Aug-14</t>
  </si>
  <si>
    <t>All CPP-FV (FF) ProvidersCPP-FV (FF)41852</t>
  </si>
  <si>
    <t>All CPP-FV (FF) ProvidersCPP-FV (FF)Sep-14</t>
  </si>
  <si>
    <t>All CPP-FV (FF) ProvidersCPP-FV (FF)41883</t>
  </si>
  <si>
    <t>All CPP-FV (FF) ProvidersCPP-FV (FF)Oct-14</t>
  </si>
  <si>
    <t>All CPP-FV (FF) ProvidersCPP-FV (FF)41913</t>
  </si>
  <si>
    <t>All CPP-FV (FF) ProvidersCPP-FV (FF)Nov-14</t>
  </si>
  <si>
    <t>All CPP-FV (FF) ProvidersCPP-FV (FF)41944</t>
  </si>
  <si>
    <t>All CPP-FV (FF) ProvidersCPP-FV (FF)Dec-14</t>
  </si>
  <si>
    <t>All CPP-FV (FF) ProvidersCPP-FV (FF)41974</t>
  </si>
  <si>
    <t>All CPP-FV (FF) ProvidersCPP-FV (FF)Jan-15</t>
  </si>
  <si>
    <t>All CPP-FV (FF) ProvidersCPP-FV (FF)Feb-15</t>
  </si>
  <si>
    <t>All CPP-FV (FF) ProvidersCPP-FV (FF)42036</t>
  </si>
  <si>
    <t>All CPP-FV (FF) ProvidersCPP-FV (FF)Mar-15</t>
  </si>
  <si>
    <t>All CPP-FV (FF) ProvidersCPP-FV (FF)Apr-15</t>
  </si>
  <si>
    <t>All CPP-FV (FF) ProvidersCPP-FV (FF)42095</t>
  </si>
  <si>
    <t>All CPP-FV (FF) ProvidersCPP-FV (FF)May-15</t>
  </si>
  <si>
    <t>All CPP-FV (FF) ProvidersCPP-FV (FF)Jun-15</t>
  </si>
  <si>
    <t>All CPP-FV (FF) ProvidersCPP-FV (FF)Jul-15</t>
  </si>
  <si>
    <t>All CPP-FV (FF) ProvidersCPP-FV (FF)Aug-15</t>
  </si>
  <si>
    <t>All CPP-FV (FF) ProvidersCPP-FV (FF)Sep-15</t>
  </si>
  <si>
    <t>All CPP-FV (FF) ProvidersCPP-FV (FF)Oct-15</t>
  </si>
  <si>
    <t>All CPP-FV (FF) ProvidersCPP-FV (FF)Nov-15</t>
  </si>
  <si>
    <t>All CPP-FV (FF) ProvidersCPP-FV (FF)Dec-15</t>
  </si>
  <si>
    <t>All CPP-FV (FF) ProvidersCPP-FV (FF)Jan-16</t>
  </si>
  <si>
    <t>All CPP-FV (FF) ProvidersCPP-FV (FF)Feb-16</t>
  </si>
  <si>
    <t>All CPP-FV (FF) ProvidersCPP-FV (FF)Mar-16</t>
  </si>
  <si>
    <t>All CPP-FV (FF) ProvidersCPP-FV (FF)Apr-16</t>
  </si>
  <si>
    <t>All CPP-FV (FF) ProvidersCPP-FV (FF)May-16</t>
  </si>
  <si>
    <t>All CPP-FV (FF) ProvidersCPP-FV (FF)Jun-16</t>
  </si>
  <si>
    <t>All CPP-FV (FF) ProvidersCPP-FV (FF)Jul-16</t>
  </si>
  <si>
    <t>All CPP-FV (FF) ProvidersCPP-FV (FF)Aug-16</t>
  </si>
  <si>
    <t>All CPP-FV (FF) ProvidersCPP-FV (FF)Sep-16</t>
  </si>
  <si>
    <t>All CPP-FV (FF) ProvidersCPP-FV (FF)Oct-16</t>
  </si>
  <si>
    <t>All CPP-FV (FF) ProvidersCPP-FV (FF)Nov-16</t>
  </si>
  <si>
    <t>All CPP-FV (FF) ProvidersCPP-FV (FF)Dec-16</t>
  </si>
  <si>
    <t>All CPP-FV (FF) ProvidersCPP-FV (FF)Jan-17</t>
  </si>
  <si>
    <t>All CPP-FV (FF) ProvidersCPP-FV (FF)Feb-17</t>
  </si>
  <si>
    <t>All CPP-FV (FF) ProvidersCPP-FV (FF)Mar-17</t>
  </si>
  <si>
    <t>All CPP-FV (FF) ProvidersCPP-FV (FF)Apr-17</t>
  </si>
  <si>
    <t>All CPP-FV (FF) ProvidersCPP-FV (FF)May-17</t>
  </si>
  <si>
    <t>All CPP-FV (FF) ProvidersCPP-FV (FF)Jun-17</t>
  </si>
  <si>
    <t>All CPP-FV (FF) ProvidersCPP-FV (FF)Jul-17</t>
  </si>
  <si>
    <t>All CPP-FV (FF) ProvidersCPP-FV (FF)Aug-17</t>
  </si>
  <si>
    <t>All CPP-FV (FF) ProvidersCPP-FV (FF)Sep-17</t>
  </si>
  <si>
    <t>All CPP-FV (FF) ProvidersCPP-FV (FF)Oct-17</t>
  </si>
  <si>
    <t>All CPP-FV (FF) ProvidersCPP-FV (FF)Nov-17</t>
  </si>
  <si>
    <t>All CPP-FV (FF) ProvidersCPP-FV (FF)Dec-17</t>
  </si>
  <si>
    <t>All CPP-FV (FF) ProvidersCPP-FV (FF)Jan-18</t>
  </si>
  <si>
    <t>All CPP-FV (FF) ProvidersCPP-FV (FF)Feb-18</t>
  </si>
  <si>
    <t>All CPP-FV (FF) ProvidersCPP-FV (FF)Apr-18</t>
  </si>
  <si>
    <t>All CPP-FV (FF) ProvidersCPP-FV (FF)43191</t>
  </si>
  <si>
    <t>All CPP-FV (FF) ProvidersCPP-FV (FF)May-18</t>
  </si>
  <si>
    <t>All CPP-FV (FF) ProvidersCPP-FV (FF)43221</t>
  </si>
  <si>
    <t>All PCIT (FF) ProvidersPCIT (FF)Apr-12</t>
  </si>
  <si>
    <t>All PCIT (FF) ProvidersPCIT (FF)41000</t>
  </si>
  <si>
    <t>All PCIT (FF) ProvidersPCIT (FF)Jun-12</t>
  </si>
  <si>
    <t>All PCIT (FF) ProvidersPCIT (FF)41030</t>
  </si>
  <si>
    <t>All PCIT (FF) ProvidersPCIT (FF)41061</t>
  </si>
  <si>
    <t>All PCIT (FF) ProvidersPCIT (FF)Jul-12</t>
  </si>
  <si>
    <t>All PCIT (FF) ProvidersPCIT (FF)41091</t>
  </si>
  <si>
    <t>All PCIT (FF) ProvidersPCIT (FF)Aug-12</t>
  </si>
  <si>
    <t>All PCIT (FF) ProvidersPCIT (FF)41122</t>
  </si>
  <si>
    <t>All PCIT (FF) ProvidersPCIT (FF)Sep-12</t>
  </si>
  <si>
    <t>All PCIT (FF) ProvidersPCIT (FF)41153</t>
  </si>
  <si>
    <t>All PCIT (FF) ProvidersPCIT (FF)Oct-12</t>
  </si>
  <si>
    <t>All PCIT (FF) ProvidersPCIT (FF)41183</t>
  </si>
  <si>
    <t>All PCIT (FF) ProvidersPCIT (FF)Nov-12</t>
  </si>
  <si>
    <t>All PCIT (FF) ProvidersPCIT (FF)41214</t>
  </si>
  <si>
    <t>All PCIT (FF) ProvidersPCIT (FF)Dec-12</t>
  </si>
  <si>
    <t>All PCIT (FF) ProvidersPCIT (FF)41244</t>
  </si>
  <si>
    <t>All PCIT (FF) ProvidersPCIT (FF)Jan-13</t>
  </si>
  <si>
    <t>All PCIT (FF) ProvidersPCIT (FF)41275</t>
  </si>
  <si>
    <t>All PCIT (FF) ProvidersPCIT (FF)Feb-13</t>
  </si>
  <si>
    <t>All PCIT (FF) ProvidersPCIT (FF)41306</t>
  </si>
  <si>
    <t>All PCIT (FF) ProvidersPCIT (FF)Mar-13</t>
  </si>
  <si>
    <t>All PCIT (FF) ProvidersPCIT (FF)41334</t>
  </si>
  <si>
    <t>All PCIT (FF) ProvidersPCIT (FF)Apr-13</t>
  </si>
  <si>
    <t>All PCIT (FF) ProvidersPCIT (FF)41365</t>
  </si>
  <si>
    <t>All PCIT (FF) ProvidersPCIT (FF)May-13</t>
  </si>
  <si>
    <t>All PCIT (FF) ProvidersPCIT (FF)41395</t>
  </si>
  <si>
    <t>All PCIT (FF) ProvidersPCIT (FF)Jun-13</t>
  </si>
  <si>
    <t>All PCIT (FF) ProvidersPCIT (FF)41426</t>
  </si>
  <si>
    <t>All PCIT (FF) ProvidersPCIT (FF)Jul-13</t>
  </si>
  <si>
    <t>All PCIT (FF) ProvidersPCIT (FF)41456</t>
  </si>
  <si>
    <t>All PCIT (FF) ProvidersPCIT (FF)Aug-13</t>
  </si>
  <si>
    <t>All PCIT (FF) ProvidersPCIT (FF)41487</t>
  </si>
  <si>
    <t>All PCIT (FF) ProvidersPCIT (FF)Sep-13</t>
  </si>
  <si>
    <t>All PCIT (FF) ProvidersPCIT (FF)41518</t>
  </si>
  <si>
    <t>All PCIT (FF) ProvidersPCIT (FF)Oct-13</t>
  </si>
  <si>
    <t>All PCIT (FF) ProvidersPCIT (FF)41548</t>
  </si>
  <si>
    <t>All PCIT (FF) ProvidersPCIT (FF)Nov-13</t>
  </si>
  <si>
    <t>All PCIT (FF) ProvidersPCIT (FF)41579</t>
  </si>
  <si>
    <t>All PCIT (FF) ProvidersPCIT (FF)Dec-13</t>
  </si>
  <si>
    <t>All PCIT (FF) ProvidersPCIT (FF)41609</t>
  </si>
  <si>
    <t>All PCIT (FF) ProvidersPCIT (FF)Jan-14</t>
  </si>
  <si>
    <t>All PCIT (FF) ProvidersPCIT (FF)41640</t>
  </si>
  <si>
    <t>All PCIT (FF) ProvidersPCIT (FF)Feb-14</t>
  </si>
  <si>
    <t>All PCIT (FF) ProvidersPCIT (FF)41671</t>
  </si>
  <si>
    <t>All PCIT (FF) ProvidersPCIT (FF)Mar-14</t>
  </si>
  <si>
    <t>All PCIT (FF) ProvidersPCIT (FF)41699</t>
  </si>
  <si>
    <t>All PCIT (FF) ProvidersPCIT (FF)Apr-14</t>
  </si>
  <si>
    <t>All PCIT (FF) ProvidersPCIT (FF)41730</t>
  </si>
  <si>
    <t>All PCIT (FF) ProvidersPCIT (FF)May-14</t>
  </si>
  <si>
    <t>All PCIT (FF) ProvidersPCIT (FF)41760</t>
  </si>
  <si>
    <t>All PCIT (FF) ProvidersPCIT (FF)Jun-14</t>
  </si>
  <si>
    <t>All PCIT (FF) ProvidersPCIT (FF)41791</t>
  </si>
  <si>
    <t>All PCIT (FF) ProvidersPCIT (FF)Jul-14</t>
  </si>
  <si>
    <t>All PCIT (FF) ProvidersPCIT (FF)41821</t>
  </si>
  <si>
    <t>All PCIT (FF) ProvidersPCIT (FF)Aug-14</t>
  </si>
  <si>
    <t>All PCIT (FF) ProvidersPCIT (FF)41852</t>
  </si>
  <si>
    <t>All PCIT (FF) ProvidersPCIT (FF)Sep-14</t>
  </si>
  <si>
    <t>All PCIT (FF) ProvidersPCIT (FF)41883</t>
  </si>
  <si>
    <t>All PCIT (FF) ProvidersPCIT (FF)Oct-14</t>
  </si>
  <si>
    <t>All PCIT (FF) ProvidersPCIT (FF)41913</t>
  </si>
  <si>
    <t>All PCIT (FF) ProvidersPCIT (FF)Nov-14</t>
  </si>
  <si>
    <t>All PCIT (FF) ProvidersPCIT (FF)41944</t>
  </si>
  <si>
    <t>All PCIT (FF) ProvidersPCIT (FF)Dec-14</t>
  </si>
  <si>
    <t>All PCIT (FF) ProvidersPCIT (FF)41974</t>
  </si>
  <si>
    <t>All PCIT (FF) ProvidersPCIT (FF)Jan-15</t>
  </si>
  <si>
    <t>All PCIT (FF) ProvidersPCIT (FF)Feb-15</t>
  </si>
  <si>
    <t>All PCIT (FF) ProvidersPCIT (FF)42036</t>
  </si>
  <si>
    <t>All PCIT (FF) ProvidersPCIT (FF)Mar-15</t>
  </si>
  <si>
    <t>All PCIT (FF) ProvidersPCIT (FF)Apr-15</t>
  </si>
  <si>
    <t>All PCIT (FF) ProvidersPCIT (FF)42095</t>
  </si>
  <si>
    <t>All PCIT (FF) ProvidersPCIT (FF)May-15</t>
  </si>
  <si>
    <t>All PCIT (FF) ProvidersPCIT (FF)Jun-15</t>
  </si>
  <si>
    <t>All PCIT (FF) ProvidersPCIT (FF)Jul-15</t>
  </si>
  <si>
    <t>All PCIT (FF) ProvidersPCIT (FF)Aug-15</t>
  </si>
  <si>
    <t>All PCIT (FF) ProvidersPCIT (FF)Sep-15</t>
  </si>
  <si>
    <t>All PCIT (FF) ProvidersPCIT (FF)Oct-15</t>
  </si>
  <si>
    <t>All PCIT (FF) ProvidersPCIT (FF)Nov-15</t>
  </si>
  <si>
    <t>All PCIT (FF) ProvidersPCIT (FF)Dec-15</t>
  </si>
  <si>
    <t>All PCIT (FF) ProvidersPCIT (FF)Jan-16</t>
  </si>
  <si>
    <t>All PCIT (FF) ProvidersPCIT (FF)Feb-16</t>
  </si>
  <si>
    <t>All PCIT (FF) ProvidersPCIT (FF)Mar-16</t>
  </si>
  <si>
    <t>All PCIT (FF) ProvidersPCIT (FF)Apr-16</t>
  </si>
  <si>
    <t>All PCIT (FF) ProvidersPCIT (FF)May-16</t>
  </si>
  <si>
    <t>All PCIT (FF) ProvidersPCIT (FF)Jun-16</t>
  </si>
  <si>
    <t>All PCIT (FF) ProvidersPCIT (FF)Jul-16</t>
  </si>
  <si>
    <t>All PCIT (FF) ProvidersPCIT (FF)Aug-16</t>
  </si>
  <si>
    <t>All PCIT (FF) ProvidersPCIT (FF)Sep-16</t>
  </si>
  <si>
    <t>All PCIT (FF) ProvidersPCIT (FF)Oct-16</t>
  </si>
  <si>
    <t>All PCIT (FF) ProvidersPCIT (FF)Nov-16</t>
  </si>
  <si>
    <t>All PCIT (FF) ProvidersPCIT (FF)Dec-16</t>
  </si>
  <si>
    <t>All PCIT (FF) ProvidersPCIT (FF)Jan-17</t>
  </si>
  <si>
    <t>All PCIT (FF) ProvidersPCIT (FF)Feb-17</t>
  </si>
  <si>
    <t>All PCIT (FF) ProvidersPCIT (FF)Mar-17</t>
  </si>
  <si>
    <t>All PCIT (FF) ProvidersPCIT (FF)Apr-17</t>
  </si>
  <si>
    <t>All PCIT (FF) ProvidersPCIT (FF)May-17</t>
  </si>
  <si>
    <t>All PCIT (FF) ProvidersPCIT (FF)Jun-17</t>
  </si>
  <si>
    <t>All PCIT (FF) ProvidersPCIT (FF)Jul-17</t>
  </si>
  <si>
    <t>All PCIT (FF) ProvidersPCIT (FF)Aug-17</t>
  </si>
  <si>
    <t>All PCIT (FF) ProvidersPCIT (FF)Sep-17</t>
  </si>
  <si>
    <t>All PCIT (FF) ProvidersPCIT (FF)Oct-17</t>
  </si>
  <si>
    <t>All PCIT (FF) ProvidersPCIT (FF)Nov-17</t>
  </si>
  <si>
    <t>All PCIT (FF) ProvidersPCIT (FF)Dec-17</t>
  </si>
  <si>
    <t>All PCIT (FF) ProvidersPCIT (FF)Jan-18</t>
  </si>
  <si>
    <t>All PCIT (FF) ProvidersPCIT (FF)Feb-18</t>
  </si>
  <si>
    <t>All PCIT (FF) ProvidersPCIT (FF)Apr-18</t>
  </si>
  <si>
    <t>All PCIT (FF) ProvidersPCIT (FF)43191</t>
  </si>
  <si>
    <t>All PCIT (FF) ProvidersPCIT (FF)May-18</t>
  </si>
  <si>
    <t>All PCIT (FF) ProvidersPCIT (FF)43221</t>
  </si>
  <si>
    <t>Families First ProvidersAll</t>
  </si>
  <si>
    <t>Families First Providers</t>
  </si>
  <si>
    <t>DC Seed Providers</t>
  </si>
  <si>
    <t>DC Seed ProvidersAll</t>
  </si>
  <si>
    <t>Trauma (FF) Providers</t>
  </si>
  <si>
    <t>Trauma DC Seed Providers</t>
  </si>
  <si>
    <t>Trauma (FF &amp; DCS) Providers</t>
  </si>
  <si>
    <t>Trauma (FF) ProvidersAll</t>
  </si>
  <si>
    <t>Trauma DC Seed ProvidersAll</t>
  </si>
  <si>
    <t>Trauma (FF &amp; DCS) ProvidersAll</t>
  </si>
  <si>
    <t>Marys Center (FF)All</t>
  </si>
  <si>
    <t>Marys Center (FF)All43221</t>
  </si>
  <si>
    <t>Marys Center (FF)AllApr-12</t>
  </si>
  <si>
    <t>Marys Center (FF)All41000</t>
  </si>
  <si>
    <t>Marys Center (FF)AllJun-12</t>
  </si>
  <si>
    <t>Marys Center (FF)All41030</t>
  </si>
  <si>
    <t>Marys Center (FF)All41061</t>
  </si>
  <si>
    <t>Marys Center (FF)AllJul-12</t>
  </si>
  <si>
    <t>Marys Center (FF)All41091</t>
  </si>
  <si>
    <t>Marys Center (FF)AllAug-12</t>
  </si>
  <si>
    <t>Marys Center (FF)All41122</t>
  </si>
  <si>
    <t>Marys Center (FF)AllSep-12</t>
  </si>
  <si>
    <t>Marys Center (FF)All41153</t>
  </si>
  <si>
    <t>Marys Center (FF)AllOct-12</t>
  </si>
  <si>
    <t>Marys Center (FF)All41183</t>
  </si>
  <si>
    <t>Marys Center (FF)AllNov-12</t>
  </si>
  <si>
    <t>Marys Center (FF)All41214</t>
  </si>
  <si>
    <t>Marys Center (FF)AllDec-12</t>
  </si>
  <si>
    <t>Marys Center (FF)All41244</t>
  </si>
  <si>
    <t>Marys Center (FF)AllJan-13</t>
  </si>
  <si>
    <t>Marys Center (FF)All41275</t>
  </si>
  <si>
    <t>Marys Center (FF)AllFeb-13</t>
  </si>
  <si>
    <t>Marys Center (FF)All41306</t>
  </si>
  <si>
    <t>Marys Center (FF)AllMar-13</t>
  </si>
  <si>
    <t>Marys Center (FF)All41334</t>
  </si>
  <si>
    <t>Marys Center (FF)AllApr-13</t>
  </si>
  <si>
    <t>Marys Center (FF)All41365</t>
  </si>
  <si>
    <t>Marys Center (FF)AllMay-13</t>
  </si>
  <si>
    <t>Marys Center (FF)All41395</t>
  </si>
  <si>
    <t>Marys Center (FF)AllJun-13</t>
  </si>
  <si>
    <t>Marys Center (FF)All41426</t>
  </si>
  <si>
    <t>Marys Center (FF)AllJul-13</t>
  </si>
  <si>
    <t>Marys Center (FF)All41456</t>
  </si>
  <si>
    <t>Marys Center (FF)AllAug-13</t>
  </si>
  <si>
    <t>Marys Center (FF)All41487</t>
  </si>
  <si>
    <t>Marys Center (FF)AllSep-13</t>
  </si>
  <si>
    <t>Marys Center (FF)All41518</t>
  </si>
  <si>
    <t>Marys Center (FF)AllOct-13</t>
  </si>
  <si>
    <t>Marys Center (FF)All41548</t>
  </si>
  <si>
    <t>Marys Center (FF)AllNov-13</t>
  </si>
  <si>
    <t>Marys Center (FF)All41579</t>
  </si>
  <si>
    <t>Marys Center (FF)AllDec-13</t>
  </si>
  <si>
    <t>Marys Center (FF)All41609</t>
  </si>
  <si>
    <t>Marys Center (FF)AllJan-14</t>
  </si>
  <si>
    <t>Marys Center (FF)All41640</t>
  </si>
  <si>
    <t>Marys Center (FF)AllFeb-14</t>
  </si>
  <si>
    <t>Marys Center (FF)All41671</t>
  </si>
  <si>
    <t>Marys Center (FF)AllMar-14</t>
  </si>
  <si>
    <t>Marys Center (FF)All41699</t>
  </si>
  <si>
    <t>Marys Center (FF)AllApr-14</t>
  </si>
  <si>
    <t>Marys Center (FF)All41730</t>
  </si>
  <si>
    <t>Marys Center (FF)AllMay-14</t>
  </si>
  <si>
    <t>Marys Center (FF)All41760</t>
  </si>
  <si>
    <t>Marys Center (FF)AllJun-14</t>
  </si>
  <si>
    <t>Marys Center (FF)All41791</t>
  </si>
  <si>
    <t>Marys Center (FF)AllJul-14</t>
  </si>
  <si>
    <t>Marys Center (FF)All41821</t>
  </si>
  <si>
    <t>Marys Center (FF)AllAug-14</t>
  </si>
  <si>
    <t>Marys Center (FF)All41852</t>
  </si>
  <si>
    <t>Marys Center (FF)AllSep-14</t>
  </si>
  <si>
    <t>Marys Center (FF)All41883</t>
  </si>
  <si>
    <t>Marys Center (FF)AllOct-14</t>
  </si>
  <si>
    <t>Marys Center (FF)All41913</t>
  </si>
  <si>
    <t>Marys Center (FF)AllNov-14</t>
  </si>
  <si>
    <t>Marys Center (FF)All41944</t>
  </si>
  <si>
    <t>Marys Center (FF)AllDec-14</t>
  </si>
  <si>
    <t>Marys Center (FF)All41974</t>
  </si>
  <si>
    <t>Marys Center (FF)AllJan-15</t>
  </si>
  <si>
    <t>Marys Center (FF)All42005</t>
  </si>
  <si>
    <t>Marys Center (FF)AllFeb-15</t>
  </si>
  <si>
    <t>Marys Center (FF)All42036</t>
  </si>
  <si>
    <t>Marys Center (FF)AllMar-15</t>
  </si>
  <si>
    <t>Marys Center (FF)All42064</t>
  </si>
  <si>
    <t>Marys Center (FF)AllApr-15</t>
  </si>
  <si>
    <t>Marys Center (FF)All42095</t>
  </si>
  <si>
    <t>Marys Center (FF)AllMay-15</t>
  </si>
  <si>
    <t>Marys Center (FF)All42125</t>
  </si>
  <si>
    <t>Marys Center (FF)AllJun-15</t>
  </si>
  <si>
    <t>Marys Center (FF)All42156</t>
  </si>
  <si>
    <t>Marys Center (FF)AllJul-15</t>
  </si>
  <si>
    <t>Marys Center (FF)All42186</t>
  </si>
  <si>
    <t>Marys Center (FF)AllAug-15</t>
  </si>
  <si>
    <t>Marys Center (FF)All42217</t>
  </si>
  <si>
    <t>Marys Center (FF)AllSep-15</t>
  </si>
  <si>
    <t>Marys Center (FF)All42248</t>
  </si>
  <si>
    <t>Marys Center (FF)AllOct-15</t>
  </si>
  <si>
    <t>Marys Center (FF)All42278</t>
  </si>
  <si>
    <t>Marys Center (FF)AllNov-15</t>
  </si>
  <si>
    <t>Marys Center (FF)All42309</t>
  </si>
  <si>
    <t>Marys Center (FF)AllDec-15</t>
  </si>
  <si>
    <t>Marys Center (FF)All42339</t>
  </si>
  <si>
    <t>Marys Center (FF)AllJan-16</t>
  </si>
  <si>
    <t>Marys Center (FF)All42370</t>
  </si>
  <si>
    <t>Marys Center (FF)AllFeb-16</t>
  </si>
  <si>
    <t>Marys Center (FF)All42401</t>
  </si>
  <si>
    <t>Marys Center (FF)AllMar-16</t>
  </si>
  <si>
    <t>Marys Center (FF)All42430</t>
  </si>
  <si>
    <t>Marys Center (FF)AllApr-16</t>
  </si>
  <si>
    <t>Marys Center (FF)All42461</t>
  </si>
  <si>
    <t>Marys Center (FF)AllMay-16</t>
  </si>
  <si>
    <t>Marys Center (FF)All42491</t>
  </si>
  <si>
    <t>Marys Center (FF)AllJun-16</t>
  </si>
  <si>
    <t>Marys Center (FF)All42522</t>
  </si>
  <si>
    <t>Marys Center (FF)AllJul-16</t>
  </si>
  <si>
    <t>Marys Center (FF)All42552</t>
  </si>
  <si>
    <t>Marys Center (FF)AllAug-16</t>
  </si>
  <si>
    <t>Marys Center (FF)All42583</t>
  </si>
  <si>
    <t>Marys Center (FF)AllSep-16</t>
  </si>
  <si>
    <t>Marys Center (FF)All42614</t>
  </si>
  <si>
    <t>Marys Center (FF)AllOct-16</t>
  </si>
  <si>
    <t>Marys Center (FF)All42644</t>
  </si>
  <si>
    <t>Marys Center (FF)AllNov-16</t>
  </si>
  <si>
    <t>Marys Center (FF)All42675</t>
  </si>
  <si>
    <t>Marys Center (FF)AllDec-16</t>
  </si>
  <si>
    <t>Marys Center (FF)All42716</t>
  </si>
  <si>
    <t>Marys Center (FF)AllJan-17</t>
  </si>
  <si>
    <t>Marys Center (FF)All42736</t>
  </si>
  <si>
    <t>Marys Center (FF)AllFeb-17</t>
  </si>
  <si>
    <t>Marys Center (FF)All42767</t>
  </si>
  <si>
    <t>Marys Center (FF)AllMar-17</t>
  </si>
  <si>
    <t>Marys Center (FF)All42795</t>
  </si>
  <si>
    <t>Marys Center (FF)AllApr-17</t>
  </si>
  <si>
    <t>Marys Center (FF)All42826</t>
  </si>
  <si>
    <t>Marys Center (FF)AllMay-17</t>
  </si>
  <si>
    <t>Marys Center (FF)All42856</t>
  </si>
  <si>
    <t>Marys Center (FF)AllJun-17</t>
  </si>
  <si>
    <t>Marys Center (FF)All42887</t>
  </si>
  <si>
    <t>Marys Center (FF)AllJul-17</t>
  </si>
  <si>
    <t>Marys Center (FF)All42917</t>
  </si>
  <si>
    <t>Marys Center (FF)AllAug-17</t>
  </si>
  <si>
    <t>Marys Center (FF)All42948</t>
  </si>
  <si>
    <t>Marys Center (FF)AllSep-17</t>
  </si>
  <si>
    <t>Marys Center (FF)All42979</t>
  </si>
  <si>
    <t>Marys Center (FF)AllOct-17</t>
  </si>
  <si>
    <t>Marys Center (FF)All43009</t>
  </si>
  <si>
    <t>Marys Center (FF)AllNov-17</t>
  </si>
  <si>
    <t>Marys Center (FF)All43040</t>
  </si>
  <si>
    <t>Marys Center (FF)AllDec-17</t>
  </si>
  <si>
    <t>Marys Center (FF)All43070</t>
  </si>
  <si>
    <t>Marys Center (FF)AllJan-18</t>
  </si>
  <si>
    <t>Marys Center (FF)All43101</t>
  </si>
  <si>
    <t>Marys Center (FF)AllFeb-18</t>
  </si>
  <si>
    <t>Marys Center (FF)All43132</t>
  </si>
  <si>
    <t>Marys Center (FF)All43160</t>
  </si>
  <si>
    <t>Marys Center (FF)AllApr-18</t>
  </si>
  <si>
    <t>Marys Center (FF)All43191</t>
  </si>
  <si>
    <t>Marys Center (FF)AllMay-18</t>
  </si>
  <si>
    <t>Marys Center DC SeedAll43221</t>
  </si>
  <si>
    <t>Marys Center DC SeedAllMay-18</t>
  </si>
  <si>
    <t>Marys Center (FF &amp; DCS)All</t>
  </si>
  <si>
    <t>Marys Center DC SeedAll</t>
  </si>
  <si>
    <t>Marys Center (FF &amp; DCS)All43221</t>
  </si>
  <si>
    <t>Marys Center (FF &amp; DCS)AllMay-18</t>
  </si>
  <si>
    <t>Trauma DC Seed ProvidersAll43160</t>
  </si>
  <si>
    <t>Trauma (FF) ProvidersAll43160</t>
  </si>
  <si>
    <t>Trauma (FF &amp; DCS) ProvidersAll43160</t>
  </si>
  <si>
    <t>All CPP-FV DC Seed ProvidersCPP-FV DC Seed43191</t>
  </si>
  <si>
    <t>All PCIT DC Seed ProvidersPCIT DC Seed43191</t>
  </si>
  <si>
    <t>All DC Seed ProvidersDC Seed43191</t>
  </si>
  <si>
    <t>All CPP-FV (FF &amp; DCS) ProvidersCPP-FV (FF &amp; DCS)43191</t>
  </si>
  <si>
    <t>All PCIT (FF &amp; DCS) ProvidersPCIT (FF &amp; DCS)43191</t>
  </si>
  <si>
    <t>Trauma (FF) ProvidersAll43191</t>
  </si>
  <si>
    <t>Trauma DC Seed ProvidersAll43191</t>
  </si>
  <si>
    <t>Trauma (FF &amp; DCS) ProvidersAll43191</t>
  </si>
  <si>
    <t>All Families First ProvidersAllAug-17</t>
  </si>
  <si>
    <t>Families First ProvidersAll42948</t>
  </si>
  <si>
    <t>All Families First ProvidersAllJul-17</t>
  </si>
  <si>
    <t>Families First ProvidersAll42917</t>
  </si>
  <si>
    <t>All Families First ProvidersAllJun-17</t>
  </si>
  <si>
    <t>Families First ProvidersAll42887</t>
  </si>
  <si>
    <t>All Families First ProvidersAllMay-17</t>
  </si>
  <si>
    <t>Families First ProvidersAll42856</t>
  </si>
  <si>
    <t>Federal CityA-CRA43252</t>
  </si>
  <si>
    <t>HillcrestA-CRA43252</t>
  </si>
  <si>
    <t>LAYCA-CRA43252</t>
  </si>
  <si>
    <t>RiversideA-CRA43252</t>
  </si>
  <si>
    <t>Adoptions TogetherCPP-FV (FF)43252</t>
  </si>
  <si>
    <t>Marys CenterCPP-FV (FF)43252</t>
  </si>
  <si>
    <t>PIECECPP-FV (FF)43252</t>
  </si>
  <si>
    <t>Community ConnectionsCPP-FV DC Seed43252</t>
  </si>
  <si>
    <t>Foundations for Home &amp; CommunityCPP-FV DC Seed43252</t>
  </si>
  <si>
    <t>Foundations for Home &amp; CommunityCPP-FV DC Seed</t>
  </si>
  <si>
    <t>Marys CenterCPP-FV DC Seed43252</t>
  </si>
  <si>
    <t>PIECECPP-FV DC Seed43252</t>
  </si>
  <si>
    <t>First Home CareFFT43252</t>
  </si>
  <si>
    <t>Foundations for Home &amp; CommunityFFT43252</t>
  </si>
  <si>
    <t>HillcrestFFT43252</t>
  </si>
  <si>
    <t>PASSFFT43252</t>
  </si>
  <si>
    <t>Youth VillagesMST43252</t>
  </si>
  <si>
    <t>Youth VillagesMST-PSB43252</t>
  </si>
  <si>
    <t>Marys CenterPCIT (FF)43252</t>
  </si>
  <si>
    <t>PIECEPCIT (FF)43252</t>
  </si>
  <si>
    <t>Marys CenterPCIT DC Seed43252</t>
  </si>
  <si>
    <t>PIECEPCIT DC Seed43252</t>
  </si>
  <si>
    <t>Community ConnectionsTF-CBT43252</t>
  </si>
  <si>
    <t>First Home CareTF-CBT43252</t>
  </si>
  <si>
    <t>Foundations for Home &amp; CommunityTF-CBT43252</t>
  </si>
  <si>
    <t>HillcrestTF-CBT43252</t>
  </si>
  <si>
    <t>LAYCTF-CBT43252</t>
  </si>
  <si>
    <t>LAYCTF-CBT</t>
  </si>
  <si>
    <t>MD Family ResourcesTF-CBT43252</t>
  </si>
  <si>
    <t>UniversalTF-CBT43252</t>
  </si>
  <si>
    <t>Community ConnectionsTIP43252</t>
  </si>
  <si>
    <t>ContemporaryTIP43252</t>
  </si>
  <si>
    <t>FPSTIP43252</t>
  </si>
  <si>
    <t>Green DoorTIP43252</t>
  </si>
  <si>
    <t>LESTIP43252</t>
  </si>
  <si>
    <t>MBI HSTIP43252</t>
  </si>
  <si>
    <t>PASSTIP43252</t>
  </si>
  <si>
    <t>TFCCTIP43252</t>
  </si>
  <si>
    <t>UniversalTIP43252</t>
  </si>
  <si>
    <t>Wayne CenterTIP43252</t>
  </si>
  <si>
    <t>Adoptions TogetherTST43252</t>
  </si>
  <si>
    <t>ContemporaryTST43252</t>
  </si>
  <si>
    <t>Family MattersTST43252</t>
  </si>
  <si>
    <t>First Home CareTST43252</t>
  </si>
  <si>
    <t>Foundations for Home &amp; CommunityTST43252</t>
  </si>
  <si>
    <t>HillcrestTST43252</t>
  </si>
  <si>
    <t>MD Family ResourcesTST43252</t>
  </si>
  <si>
    <t>Marys Center(FF &amp; DCS)CPP-FV 43252</t>
  </si>
  <si>
    <t>Marys Center(FF &amp; DCS)CPP-FV</t>
  </si>
  <si>
    <t>PIECE(FF &amp; DCS)CPP-FV 43252</t>
  </si>
  <si>
    <t>PIECE(FF &amp; DCS)CPP-FV</t>
  </si>
  <si>
    <t>Marys Center(FF &amp; DCS)PCIT 43252</t>
  </si>
  <si>
    <t>Marys Center(FF &amp; DCS)PCIT</t>
  </si>
  <si>
    <t>PIECE(FF &amp; DCS)PCIT 43252</t>
  </si>
  <si>
    <t>PIECE(FF &amp; DCS)PCIT</t>
  </si>
  <si>
    <t>Marys Center(FF)All 43252</t>
  </si>
  <si>
    <t>Marys Center(FF)All</t>
  </si>
  <si>
    <t>Marys CenterDC SeedAll 43252</t>
  </si>
  <si>
    <t>Marys CenterDC SeedAll</t>
  </si>
  <si>
    <t>PIECE(FF)All 43252</t>
  </si>
  <si>
    <t>PIECE(FF)All</t>
  </si>
  <si>
    <t>PIECEDC SeedAll 43252</t>
  </si>
  <si>
    <t>PIECEDC SeedAll</t>
  </si>
  <si>
    <t>Adoptions TogetherAll43252</t>
  </si>
  <si>
    <t>Community ConnectionsAll43252</t>
  </si>
  <si>
    <t>ContemporaryAll43252</t>
  </si>
  <si>
    <t>Family MattersAll43252</t>
  </si>
  <si>
    <t>Federal CityAll43252</t>
  </si>
  <si>
    <t>First Home CareAll43252</t>
  </si>
  <si>
    <t>Foundations for Home &amp; CommunityAll43252</t>
  </si>
  <si>
    <t>FPSAll43252</t>
  </si>
  <si>
    <t>Green DoorAll43252</t>
  </si>
  <si>
    <t>HillcrestAll43252</t>
  </si>
  <si>
    <t>LAYCAll43252</t>
  </si>
  <si>
    <t>LESAll43252</t>
  </si>
  <si>
    <t>Marys CenterAll43252</t>
  </si>
  <si>
    <t>Marys CenterAll</t>
  </si>
  <si>
    <t>MBI HSAll43252</t>
  </si>
  <si>
    <t>MD Family ResourcesAll43252</t>
  </si>
  <si>
    <t>PASSAll43252</t>
  </si>
  <si>
    <t>PIECEAll43252</t>
  </si>
  <si>
    <t>PIECEAll</t>
  </si>
  <si>
    <t>RiversideAll43252</t>
  </si>
  <si>
    <t>TFCCAll43252</t>
  </si>
  <si>
    <t>UniversalAll43252</t>
  </si>
  <si>
    <t>Wayne CenterAll43252</t>
  </si>
  <si>
    <t>Youth VillagesAll43252</t>
  </si>
  <si>
    <t>All A-CRA ProvidersA-CRA43252</t>
  </si>
  <si>
    <t>All CPP-FV (FF) ProvidersCPP-FV (FF)43252</t>
  </si>
  <si>
    <t>All CPP-FV DC Seed ProvidersCPP-FV DC Seed43252</t>
  </si>
  <si>
    <t>All CPP-FV (FF &amp; DCS) ProvidersCPP-FV (FF &amp; DCS)43252</t>
  </si>
  <si>
    <t>All FFT ProvidersFFT43252</t>
  </si>
  <si>
    <t>All MST ProvidersMST43252</t>
  </si>
  <si>
    <t>All MST-PSB ProvidersMST-PSB43252</t>
  </si>
  <si>
    <t>All PCIT (FF) ProvidersPCIT (FF)43252</t>
  </si>
  <si>
    <t>All PCIT DC Seed ProvidersPCIT DC Seed43252</t>
  </si>
  <si>
    <t>All PCIT (FF &amp; DCS) ProvidersPCIT (FF &amp; DCS)43252</t>
  </si>
  <si>
    <t>All TF-CBT ProvidersTF-CBT43252</t>
  </si>
  <si>
    <t>All TIP ProvidersTIP43252</t>
  </si>
  <si>
    <t>All TST ProvidersTST43252</t>
  </si>
  <si>
    <t/>
  </si>
  <si>
    <t>AllAll43252</t>
  </si>
  <si>
    <t>Families First ProvidersAll43252</t>
  </si>
  <si>
    <t>DC Seed ProvidersAll43252</t>
  </si>
  <si>
    <t>Trauma (FF &amp; DCS) ProvidersAll43252</t>
  </si>
  <si>
    <t>Trauma (FF) ProvidersAll43252</t>
  </si>
  <si>
    <t>Trauma DC Seed ProvidersAll43252</t>
  </si>
  <si>
    <t>Federal CityA-CRA43282</t>
  </si>
  <si>
    <t>HillcrestA-CRA43282</t>
  </si>
  <si>
    <t>LAYCA-CRA43282</t>
  </si>
  <si>
    <t>RiversideA-CRA43282</t>
  </si>
  <si>
    <t>Adoptions TogetherCPP-FV (FF)43282</t>
  </si>
  <si>
    <t>Marys CenterCPP-FV (FF)43282</t>
  </si>
  <si>
    <t>PIECECPP-FV (FF)43282</t>
  </si>
  <si>
    <t>Community ConnectionsCPP-FV DC Seed43282</t>
  </si>
  <si>
    <t>Foundations for Home &amp; CommunityCPP-FV DC Seed43282</t>
  </si>
  <si>
    <t>Marys CenterCPP-FV DC Seed43282</t>
  </si>
  <si>
    <t>PIECECPP-FV DC Seed43282</t>
  </si>
  <si>
    <t>First Home CareFFT43282</t>
  </si>
  <si>
    <t>Foundations for Home &amp; CommunityFFT43282</t>
  </si>
  <si>
    <t>HillcrestFFT43282</t>
  </si>
  <si>
    <t>PASSFFT43282</t>
  </si>
  <si>
    <t>Youth VillagesMST43282</t>
  </si>
  <si>
    <t>Youth VillagesMST-PSB43282</t>
  </si>
  <si>
    <t>Marys CenterPCIT (FF)43282</t>
  </si>
  <si>
    <t>PIECEPCIT (FF)43282</t>
  </si>
  <si>
    <t>Marys CenterPCIT DC Seed43282</t>
  </si>
  <si>
    <t>PIECEPCIT DC Seed43282</t>
  </si>
  <si>
    <t>Community ConnectionsPCIT DC Seed43282</t>
  </si>
  <si>
    <t>Community ConnectionsPCIT DC Seed</t>
  </si>
  <si>
    <t>Community ConnectionsTF-CBT43282</t>
  </si>
  <si>
    <t>First Home CareTF-CBT43282</t>
  </si>
  <si>
    <t>Foundations for Home &amp; CommunityTF-CBT43282</t>
  </si>
  <si>
    <t>HillcrestTF-CBT43282</t>
  </si>
  <si>
    <t>LAYCTF-CBT43282</t>
  </si>
  <si>
    <t>LESTF-CBT43282</t>
  </si>
  <si>
    <t>LESTF-CBT</t>
  </si>
  <si>
    <t>MD Family ResourcesTF-CBT43282</t>
  </si>
  <si>
    <t>UniversalTF-CBT43282</t>
  </si>
  <si>
    <t>Community ConnectionsTIP43282</t>
  </si>
  <si>
    <t>ContemporaryTIP43282</t>
  </si>
  <si>
    <t>FPSTIP43282</t>
  </si>
  <si>
    <t>Green DoorTIP43282</t>
  </si>
  <si>
    <t>LESTIP43282</t>
  </si>
  <si>
    <t>MBI HSTIP43282</t>
  </si>
  <si>
    <t>PASSTIP43282</t>
  </si>
  <si>
    <t>TFCCTIP43282</t>
  </si>
  <si>
    <t>UniversalTIP43282</t>
  </si>
  <si>
    <t>Wayne CenterTIP43282</t>
  </si>
  <si>
    <t>Adoptions TogetherTST43282</t>
  </si>
  <si>
    <t>ContemporaryTST43282</t>
  </si>
  <si>
    <t>Family MattersTST43282</t>
  </si>
  <si>
    <t>First Home CareTST43282</t>
  </si>
  <si>
    <t>Foundations for Home &amp; CommunityTST43282</t>
  </si>
  <si>
    <t>HillcrestTST43282</t>
  </si>
  <si>
    <t>MD Family ResourcesTST43282</t>
  </si>
  <si>
    <t>Marys Center(FF &amp; DCS)CPP-FV 43282</t>
  </si>
  <si>
    <t>PIECE(FF &amp; DCS)CPP-FV 43282</t>
  </si>
  <si>
    <t>Marys Center(FF &amp; DCS)PCIT 43282</t>
  </si>
  <si>
    <t>PIECE(FF &amp; DCS)PCIT 43282</t>
  </si>
  <si>
    <t>Marys Center(FF)All 43282</t>
  </si>
  <si>
    <t>Marys CenterDC SeedAll 43282</t>
  </si>
  <si>
    <t>PIECE(FF)All 43282</t>
  </si>
  <si>
    <t>PIECEDC SeedAll 43282</t>
  </si>
  <si>
    <t>Adoptions TogetherAll43282</t>
  </si>
  <si>
    <t>Community ConnectionsAll43282</t>
  </si>
  <si>
    <t>ContemporaryAll43282</t>
  </si>
  <si>
    <t>Family MattersAll43282</t>
  </si>
  <si>
    <t>Federal CityAll43282</t>
  </si>
  <si>
    <t>First Home CareAll43282</t>
  </si>
  <si>
    <t>Foundations for Home &amp; CommunityAll43282</t>
  </si>
  <si>
    <t>FPSAll43282</t>
  </si>
  <si>
    <t>Green DoorAll43282</t>
  </si>
  <si>
    <t>HillcrestAll43282</t>
  </si>
  <si>
    <t>LAYCAll43282</t>
  </si>
  <si>
    <t>LESAll43282</t>
  </si>
  <si>
    <t>Marys CenterAll43282</t>
  </si>
  <si>
    <t>MBI HSAll43282</t>
  </si>
  <si>
    <t>MD Family ResourcesAll43282</t>
  </si>
  <si>
    <t>PASSAll43282</t>
  </si>
  <si>
    <t>PIECEAll43282</t>
  </si>
  <si>
    <t>RiversideAll43282</t>
  </si>
  <si>
    <t>TFCCAll43282</t>
  </si>
  <si>
    <t>UniversalAll43282</t>
  </si>
  <si>
    <t>Wayne CenterAll43282</t>
  </si>
  <si>
    <t>Youth VillagesAll43282</t>
  </si>
  <si>
    <t>All A-CRA ProvidersA-CRA43282</t>
  </si>
  <si>
    <t>All CPP-FV (FF) ProvidersCPP-FV (FF)43282</t>
  </si>
  <si>
    <t>All CPP-FV DC Seed ProvidersCPP-FV DC Seed43282</t>
  </si>
  <si>
    <t>All CPP-FV (FF &amp; DCS) ProvidersCPP-FV (FF &amp; DCS)43282</t>
  </si>
  <si>
    <t>All FFT ProvidersFFT43282</t>
  </si>
  <si>
    <t>All MST ProvidersMST43282</t>
  </si>
  <si>
    <t>All MST-PSB ProvidersMST-PSB43282</t>
  </si>
  <si>
    <t>All PCIT (FF) ProvidersPCIT (FF)43282</t>
  </si>
  <si>
    <t>All PCIT DC Seed ProvidersPCIT DC Seed43282</t>
  </si>
  <si>
    <t>All PCIT (FF &amp; DCS) ProvidersPCIT (FF &amp; DCS)43282</t>
  </si>
  <si>
    <t>All TF-CBT ProvidersTF-CBT43282</t>
  </si>
  <si>
    <t>All TIP ProvidersTIP43282</t>
  </si>
  <si>
    <t>All TST ProvidersTST43282</t>
  </si>
  <si>
    <t>Families First ProvidersAll43282</t>
  </si>
  <si>
    <t>DC Seed ProvidersAll43282</t>
  </si>
  <si>
    <t>Trauma (FF) ProvidersAll43282</t>
  </si>
  <si>
    <t>Trauma DC Seed ProvidersAll43282</t>
  </si>
  <si>
    <t>Trauma (FF &amp; DCS) ProvidersAll43282</t>
  </si>
  <si>
    <t>AllAll43282</t>
  </si>
  <si>
    <t>Federal CityA-CRA43313</t>
  </si>
  <si>
    <t>HillcrestA-CRA43313</t>
  </si>
  <si>
    <t>LAYCA-CRA43313</t>
  </si>
  <si>
    <t>RiversideA-CRA43313</t>
  </si>
  <si>
    <t>Adoptions TogetherCPP-FV (FF)43313</t>
  </si>
  <si>
    <t>Marys CenterCPP-FV (FF)43313</t>
  </si>
  <si>
    <t>PIECECPP-FV (FF)43313</t>
  </si>
  <si>
    <t>Community ConnectionsCPP-FV DC Seed43313</t>
  </si>
  <si>
    <t>Foundations for Home &amp; CommunityCPP-FV DC Seed43313</t>
  </si>
  <si>
    <t>Marys CenterCPP-FV DC Seed43313</t>
  </si>
  <si>
    <t>PIECECPP-FV DC Seed43313</t>
  </si>
  <si>
    <t>First Home CareFFT43313</t>
  </si>
  <si>
    <t>Foundations for Home &amp; CommunityFFT43313</t>
  </si>
  <si>
    <t>HillcrestFFT43313</t>
  </si>
  <si>
    <t>PASSFFT43313</t>
  </si>
  <si>
    <t>Youth VillagesMST43313</t>
  </si>
  <si>
    <t>Youth VillagesMST-PSB43313</t>
  </si>
  <si>
    <t>Marys CenterPCIT (FF)43313</t>
  </si>
  <si>
    <t>PIECEPCIT (FF)43313</t>
  </si>
  <si>
    <t>Marys CenterPCIT DC Seed43313</t>
  </si>
  <si>
    <t>PIECEPCIT DC Seed43313</t>
  </si>
  <si>
    <t>Community ConnectionsPCIT DC Seed43313</t>
  </si>
  <si>
    <t>Community ConnectionsTF-CBT43313</t>
  </si>
  <si>
    <t>First Home CareTF-CBT43313</t>
  </si>
  <si>
    <t>Foundations for Home &amp; CommunityTF-CBT43313</t>
  </si>
  <si>
    <t>HillcrestTF-CBT43313</t>
  </si>
  <si>
    <t>LAYCTF-CBT43313</t>
  </si>
  <si>
    <t>LESTF-CBT43313</t>
  </si>
  <si>
    <t>MD Family ResourcesTF-CBT43313</t>
  </si>
  <si>
    <t>UniversalTF-CBT43313</t>
  </si>
  <si>
    <t>Community ConnectionsTIP43313</t>
  </si>
  <si>
    <t>ContemporaryTIP43313</t>
  </si>
  <si>
    <t>FPSTIP43313</t>
  </si>
  <si>
    <t>Green DoorTIP43313</t>
  </si>
  <si>
    <t>LESTIP43313</t>
  </si>
  <si>
    <t>MBI HSTIP43313</t>
  </si>
  <si>
    <t>PASSTIP43313</t>
  </si>
  <si>
    <t>TFCCTIP43313</t>
  </si>
  <si>
    <t>UniversalTIP43313</t>
  </si>
  <si>
    <t>Wayne CenterTIP43313</t>
  </si>
  <si>
    <t>Adoptions TogetherTST43313</t>
  </si>
  <si>
    <t>ContemporaryTST43313</t>
  </si>
  <si>
    <t>Family MattersTST43313</t>
  </si>
  <si>
    <t>First Home CareTST43313</t>
  </si>
  <si>
    <t>Foundations for Home &amp; CommunityTST43313</t>
  </si>
  <si>
    <t>HillcrestTST43313</t>
  </si>
  <si>
    <t>MD Family ResourcesTST43313</t>
  </si>
  <si>
    <t>Marys Center(FF &amp; DCS)CPP-FV 43313</t>
  </si>
  <si>
    <t>PIECE(FF &amp; DCS)CPP-FV 43313</t>
  </si>
  <si>
    <t>Marys Center(FF &amp; DCS)PCIT 43313</t>
  </si>
  <si>
    <t>PIECE(FF &amp; DCS)PCIT 43313</t>
  </si>
  <si>
    <t>Marys Center(FF)All 43313</t>
  </si>
  <si>
    <t>Marys CenterDC SeedAll 43313</t>
  </si>
  <si>
    <t>PIECE(FF)All 43313</t>
  </si>
  <si>
    <t>PIECEDC SeedAll 43313</t>
  </si>
  <si>
    <t>Adoptions TogetherAll43313</t>
  </si>
  <si>
    <t>Community ConnectionsAll43313</t>
  </si>
  <si>
    <t>ContemporaryAll43313</t>
  </si>
  <si>
    <t>Family MattersAll43313</t>
  </si>
  <si>
    <t>Federal CityAll43313</t>
  </si>
  <si>
    <t>First Home CareAll43313</t>
  </si>
  <si>
    <t>Foundations for Home &amp; CommunityAll43313</t>
  </si>
  <si>
    <t>FPSAll43313</t>
  </si>
  <si>
    <t>Green DoorAll43313</t>
  </si>
  <si>
    <t>HillcrestAll43313</t>
  </si>
  <si>
    <t>LAYCAll43313</t>
  </si>
  <si>
    <t>LESAll43313</t>
  </si>
  <si>
    <t>Marys CenterAll43313</t>
  </si>
  <si>
    <t>MBI HSAll43313</t>
  </si>
  <si>
    <t>MD Family ResourcesAll43313</t>
  </si>
  <si>
    <t>PASSAll43313</t>
  </si>
  <si>
    <t>PIECEAll43313</t>
  </si>
  <si>
    <t>RiversideAll43313</t>
  </si>
  <si>
    <t>TFCCAll43313</t>
  </si>
  <si>
    <t>UniversalAll43313</t>
  </si>
  <si>
    <t>Wayne CenterAll43313</t>
  </si>
  <si>
    <t>Youth VillagesAll43313</t>
  </si>
  <si>
    <t>All A-CRA ProvidersA-CRA43313</t>
  </si>
  <si>
    <t>All CPP-FV (FF) ProvidersCPP-FV (FF)43313</t>
  </si>
  <si>
    <t>All CPP-FV DC Seed ProvidersCPP-FV DC Seed43313</t>
  </si>
  <si>
    <t>All CPP-FV (FF &amp; DCS) ProvidersCPP-FV (FF &amp; DCS)43313</t>
  </si>
  <si>
    <t>All FFT ProvidersFFT43313</t>
  </si>
  <si>
    <t>All MST ProvidersMST43313</t>
  </si>
  <si>
    <t>All MST-PSB ProvidersMST-PSB43313</t>
  </si>
  <si>
    <t>All PCIT (FF) ProvidersPCIT (FF)43313</t>
  </si>
  <si>
    <t>All PCIT DC Seed ProvidersPCIT DC Seed43313</t>
  </si>
  <si>
    <t>All PCIT (FF &amp; DCS) ProvidersPCIT (FF &amp; DCS)43313</t>
  </si>
  <si>
    <t>All TF-CBT ProvidersTF-CBT43313</t>
  </si>
  <si>
    <t>All TIP ProvidersTIP43313</t>
  </si>
  <si>
    <t>All TST ProvidersTST43313</t>
  </si>
  <si>
    <t>Families First ProvidersAll43313</t>
  </si>
  <si>
    <t>DC Seed ProvidersAll43313</t>
  </si>
  <si>
    <t>Trauma (FF) ProvidersAll43313</t>
  </si>
  <si>
    <t>Trauma DC Seed ProvidersAll43313</t>
  </si>
  <si>
    <t>Trauma (FF &amp; DCS) ProvidersAll43313</t>
  </si>
  <si>
    <t>AllAll43313</t>
  </si>
  <si>
    <t>All Families First ProvidersAllSep-17</t>
  </si>
  <si>
    <t>Families First ProvidersAll42979</t>
  </si>
  <si>
    <t>All Families First ProvidersAllOct-17</t>
  </si>
  <si>
    <t>Families First ProvidersAll43009</t>
  </si>
  <si>
    <t>All Families First ProvidersAllNov-17</t>
  </si>
  <si>
    <t>Families First ProvidersAll43040</t>
  </si>
  <si>
    <t>All Families First ProvidersAllDec-17</t>
  </si>
  <si>
    <t>Families First ProvidersAll43070</t>
  </si>
  <si>
    <t>All Families First ProvidersAllJan-18</t>
  </si>
  <si>
    <t>Families First ProvidersAll43101</t>
  </si>
  <si>
    <t>All Families First ProvidersAllFeb-18</t>
  </si>
  <si>
    <t>Families First ProvidersAll43132</t>
  </si>
  <si>
    <t>Federal CityA-CRAMar-18</t>
  </si>
  <si>
    <t>HillcrestA-CRAMar-18</t>
  </si>
  <si>
    <t>LAYCA-CRAMar-18</t>
  </si>
  <si>
    <t>RiversideA-CRAMar-18</t>
  </si>
  <si>
    <t>Adoptions TogetherCPP-FV (FF)Mar-18</t>
  </si>
  <si>
    <t>Community ConnectionsCPP-FV DC SeedMar-18</t>
  </si>
  <si>
    <t>Foundations for Home and CommunityCPP-FV DC SeedMar-18</t>
  </si>
  <si>
    <t>Marys CenterCPP-FV DC SeedMar-18</t>
  </si>
  <si>
    <t>Marys CenterCPP-FV (FF)Mar-18</t>
  </si>
  <si>
    <t>Marys CenterCPP-FV (FF &amp; DCS)Mar-18</t>
  </si>
  <si>
    <t>PIECECPP-FV (FF)Mar-18</t>
  </si>
  <si>
    <t>PIECECPP-FV DC SeedMar-18</t>
  </si>
  <si>
    <t>PIECECPP-FV (FF &amp; DCS)Mar-18</t>
  </si>
  <si>
    <t>First Home CareFFTMar-18</t>
  </si>
  <si>
    <t>Foundations for Home &amp; CommunityFFTMar-18</t>
  </si>
  <si>
    <t>HillcrestFFTMar-18</t>
  </si>
  <si>
    <t>PASSFFTMar-18</t>
  </si>
  <si>
    <t>Youth VillagesMSTMar-18</t>
  </si>
  <si>
    <t>Youth VillagesMST-PSBMar-18</t>
  </si>
  <si>
    <t>Marys CenterPCIT (FF)Mar-18</t>
  </si>
  <si>
    <t>Marys CenterPCIT DC SeedMar-18</t>
  </si>
  <si>
    <t>Marys CenterPCIT (FF &amp; DCS)Mar-18</t>
  </si>
  <si>
    <t>PIECEPCIT (FF)Mar-18</t>
  </si>
  <si>
    <t>PIECEPCIT DC SeedMar-18</t>
  </si>
  <si>
    <t>PIECEPCIT (FF &amp; DCS)Mar-18</t>
  </si>
  <si>
    <t>Community ConnectionsTF-CBTMar-18</t>
  </si>
  <si>
    <t>First Home CareTF-CBTMar-18</t>
  </si>
  <si>
    <t>Foundations for Home &amp; CommunityTF-CBTMar-18</t>
  </si>
  <si>
    <t>HillcrestTF-CBTMar-18</t>
  </si>
  <si>
    <t>MD Family ResourcesTF-CBTMar-18</t>
  </si>
  <si>
    <t>UniversalTF-CBTMar-18</t>
  </si>
  <si>
    <t>Community ConnectionsTIPMar-18</t>
  </si>
  <si>
    <t>ContemporaryTIPMar-18</t>
  </si>
  <si>
    <t>FPSTIPMar-18</t>
  </si>
  <si>
    <t>Green DoorTIPMar-18</t>
  </si>
  <si>
    <t>LESTIPMar-18</t>
  </si>
  <si>
    <t>MBI HSTIPMar-18</t>
  </si>
  <si>
    <t>PASSTIPMar-18</t>
  </si>
  <si>
    <t>TFCCTIPMar-18</t>
  </si>
  <si>
    <t>UniversalTIPMar-18</t>
  </si>
  <si>
    <t>Wayne CenterTIPMar-18</t>
  </si>
  <si>
    <t>Adoptions TogetherTSTMar-18</t>
  </si>
  <si>
    <t>ContemporaryTSTMar-18</t>
  </si>
  <si>
    <t>Family MattersTSTMar-18</t>
  </si>
  <si>
    <t>First Home CareTSTMar-18</t>
  </si>
  <si>
    <t>Foundations for Home &amp; CommunityTSTMar-18</t>
  </si>
  <si>
    <t>HillcrestTSTMar-18</t>
  </si>
  <si>
    <t>MD Family ResourcesTSTMar-18</t>
  </si>
  <si>
    <t>Adoptions TogetherAllMar-18</t>
  </si>
  <si>
    <t>Community ConnectionsAllMar-18</t>
  </si>
  <si>
    <t>ContemporaryAllMar-18</t>
  </si>
  <si>
    <t>Family MattersAllMar-18</t>
  </si>
  <si>
    <t>Federal CityAllMar-18</t>
  </si>
  <si>
    <t>First Home CareAllMar-18</t>
  </si>
  <si>
    <t>Foundations for Home &amp; CommunityAllMar-18</t>
  </si>
  <si>
    <t>FPSAllMar-18</t>
  </si>
  <si>
    <t>Green DoorAllMar-18</t>
  </si>
  <si>
    <t>HillcrestAllMar-18</t>
  </si>
  <si>
    <t>LAYCAllMar-18</t>
  </si>
  <si>
    <t>LESAllMar-18</t>
  </si>
  <si>
    <t>Marys Center (FF)AllMar-18</t>
  </si>
  <si>
    <t>Marys CenterAll DC SeedMar-18</t>
  </si>
  <si>
    <t>Marys CenterAll (FF &amp; DCS)Mar-18</t>
  </si>
  <si>
    <t>MBI HSAllMar-18</t>
  </si>
  <si>
    <t>MD Family ResourcesAllMar-18</t>
  </si>
  <si>
    <t>PASSAllMar-18</t>
  </si>
  <si>
    <t>PIECEAll (FF)Mar-18</t>
  </si>
  <si>
    <t>PIECEAll DC SeedMar-18</t>
  </si>
  <si>
    <t>PIECEAll (FF &amp; DCS)Mar-18</t>
  </si>
  <si>
    <t>RiversideAllMar-18</t>
  </si>
  <si>
    <t>TFCCAllMar-18</t>
  </si>
  <si>
    <t>UniversalAllMar-18</t>
  </si>
  <si>
    <t>Wayne CenterAllMar-18</t>
  </si>
  <si>
    <t>Youth VillagesAllMar-18</t>
  </si>
  <si>
    <t>All A-CRA ProvidersA-CRAMar-18</t>
  </si>
  <si>
    <t>All CPP-FV (FF) ProvidersCPP-FV (FF)Mar-18</t>
  </si>
  <si>
    <t>All FFT ProvidersFFTMar-18</t>
  </si>
  <si>
    <t>All MST ProvidersMSTMar-18</t>
  </si>
  <si>
    <t>All MST-PSB ProvidersMST-PSBMar-18</t>
  </si>
  <si>
    <t>All PCIT (FF) ProvidersPCIT (FF)Mar-18</t>
  </si>
  <si>
    <t>All TF-CBT ProvidersTF-CBTMar-18</t>
  </si>
  <si>
    <t>All TIP ProvidersTIPMar-18</t>
  </si>
  <si>
    <t>All TST ProvidersTSTMar-18</t>
  </si>
  <si>
    <t>All PCIT DC Seed ProvidersPCIT DC SeedMar-18</t>
  </si>
  <si>
    <t>All DC Seed ProvidersDC SeedMar-18</t>
  </si>
  <si>
    <t>All CPP-FV (FF &amp; DCS) ProvidersCPP-FV (FF &amp; DCS)Mar-18</t>
  </si>
  <si>
    <t>All PCIT (FF &amp; DCS) ProvidersPCIT (FF &amp; DCS)Mar-18</t>
  </si>
  <si>
    <t>Trauma (FF) ProvidersAllMar-18</t>
  </si>
  <si>
    <t>Trauma DC Seed ProvidersAllMar-18</t>
  </si>
  <si>
    <t>Trauma (FF &amp; DCS) ProvidersAllMar-18</t>
  </si>
  <si>
    <t>All Families First ProvidersAllMar-18</t>
  </si>
  <si>
    <t>Families First ProvidersAll43160</t>
  </si>
  <si>
    <t>AllAllMar-18</t>
  </si>
  <si>
    <t>All CPP-FV DC Seed ProvidersCPP-FV DC SeedApr-18</t>
  </si>
  <si>
    <t>All PCIT DC Seed ProvidersPCIT DC SeedApr-18</t>
  </si>
  <si>
    <t>All DC Seed ProvidersDC SeedApr-18</t>
  </si>
  <si>
    <t>All CPP-FV (FF &amp; DCS) ProvidersCPP-FV (FF &amp; DCS)Apr-18</t>
  </si>
  <si>
    <t>All PCIT (FF &amp; DCS) ProvidersPCIT (FF &amp; DCS)Apr-18</t>
  </si>
  <si>
    <t>Trauma (FF) ProvidersAllApr-18</t>
  </si>
  <si>
    <t>Trauma DC Seed ProvidersAllApr-18</t>
  </si>
  <si>
    <t>Trauma (FF &amp; DCS) ProvidersAllApr-18</t>
  </si>
  <si>
    <t>All Families First ProvidersAllApr-18</t>
  </si>
  <si>
    <t>Families First ProvidersAll43191</t>
  </si>
  <si>
    <t>All Families First ProvidersAllMay-18</t>
  </si>
  <si>
    <t>Families First ProvidersAll43221</t>
  </si>
  <si>
    <t>All DC Seed ProvidersAllMay-18</t>
  </si>
  <si>
    <t>DC Seed ProvidersAll43221</t>
  </si>
  <si>
    <t>All Trauma (FF) ProvidersAllMay-18</t>
  </si>
  <si>
    <t>Trauma (FF) ProvidersAll43221</t>
  </si>
  <si>
    <t>All Trauma DC Seed ProvidersAllMay-18</t>
  </si>
  <si>
    <t>Trauma DC Seed ProvidersAll43221</t>
  </si>
  <si>
    <t>All Trauma (FF &amp; DCS) ProvidersAllMay-18</t>
  </si>
  <si>
    <t>Trauma (FF &amp; DCS) ProvidersAll43221</t>
  </si>
  <si>
    <t>All AllAllMay-18</t>
  </si>
  <si>
    <t>Federal CityA-CRAJun-18</t>
  </si>
  <si>
    <t>HillcrestA-CRAJun-18</t>
  </si>
  <si>
    <t>LAYCA-CRAJun-18</t>
  </si>
  <si>
    <t>RiversideA-CRAJun-18</t>
  </si>
  <si>
    <t>Adoptions TogetherCPP-FV (FF)Jun-18</t>
  </si>
  <si>
    <t>Marys CenterCPP-FV (FF)Jun-18</t>
  </si>
  <si>
    <t>PIECECPP-FV (FF)Jun-18</t>
  </si>
  <si>
    <t>Community ConnectionsCPP-FV DC SeedJun-18</t>
  </si>
  <si>
    <t>Foundations for Home &amp; CommunityCPP-FV DC SeedJun-18</t>
  </si>
  <si>
    <t>Marys CenterCPP-FV DC SeedJun-18</t>
  </si>
  <si>
    <t>PIECECPP-FV DC SeedJun-18</t>
  </si>
  <si>
    <t>First Home CareFFTJun-18</t>
  </si>
  <si>
    <t>Foundations for Home &amp; CommunityFFTJun-18</t>
  </si>
  <si>
    <t>HillcrestFFTJun-18</t>
  </si>
  <si>
    <t>PASSFFTJun-18</t>
  </si>
  <si>
    <t>Youth VillagesMSTJun-18</t>
  </si>
  <si>
    <t>Youth VillagesMST-PSBJun-18</t>
  </si>
  <si>
    <t>Marys CenterPCIT (FF)Jun-18</t>
  </si>
  <si>
    <t>PIECEPCIT (FF)Jun-18</t>
  </si>
  <si>
    <t>Marys CenterPCIT DC SeedJun-18</t>
  </si>
  <si>
    <t>PIECEPCIT DC SeedJun-18</t>
  </si>
  <si>
    <t>Community ConnectionsTF-CBTJun-18</t>
  </si>
  <si>
    <t>First Home CareTF-CBTJun-18</t>
  </si>
  <si>
    <t>Foundations for Home &amp; CommunityTF-CBTJun-18</t>
  </si>
  <si>
    <t>HillcrestTF-CBTJun-18</t>
  </si>
  <si>
    <t>LAYCTF-CBTJun-18</t>
  </si>
  <si>
    <t>MD Family ResourcesTF-CBTJun-18</t>
  </si>
  <si>
    <t>UniversalTF-CBTJun-18</t>
  </si>
  <si>
    <t>Community ConnectionsTIPJun-18</t>
  </si>
  <si>
    <t>ContemporaryTIPJun-18</t>
  </si>
  <si>
    <t>FPSTIPJun-18</t>
  </si>
  <si>
    <t>Green DoorTIPJun-18</t>
  </si>
  <si>
    <t>LESTIPJun-18</t>
  </si>
  <si>
    <t>MBI HSTIPJun-18</t>
  </si>
  <si>
    <t>PASSTIPJun-18</t>
  </si>
  <si>
    <t>TFCCTIPJun-18</t>
  </si>
  <si>
    <t>UniversalTIPJun-18</t>
  </si>
  <si>
    <t>Wayne CenterTIPJun-18</t>
  </si>
  <si>
    <t>Adoptions TogetherTSTJun-18</t>
  </si>
  <si>
    <t>ContemporaryTSTJun-18</t>
  </si>
  <si>
    <t>Family MattersTSTJun-18</t>
  </si>
  <si>
    <t>First Home CareTSTJun-18</t>
  </si>
  <si>
    <t>Foundations for Home &amp; CommunityTSTJun-18</t>
  </si>
  <si>
    <t>HillcrestTSTJun-18</t>
  </si>
  <si>
    <t>MD Family ResourcesTSTJun-18</t>
  </si>
  <si>
    <t>Marys Center(FF &amp; DCS)CPP-FVJun-18</t>
  </si>
  <si>
    <t>PIECE(FF &amp; DCS)CPP-FVJun-18</t>
  </si>
  <si>
    <t>Marys Center(FF &amp; DCS)PCITJun-18</t>
  </si>
  <si>
    <t>PIECE(FF &amp; DCS)PCITJun-18</t>
  </si>
  <si>
    <t>Marys Center(FF)AllJun-18</t>
  </si>
  <si>
    <t>Marys CenterDC SeedAllJun-18</t>
  </si>
  <si>
    <t>PIECE(FF)AllJun-18</t>
  </si>
  <si>
    <t>PIECEDC SeedAllJun-18</t>
  </si>
  <si>
    <t>Adoptions TogetherAllJun-18</t>
  </si>
  <si>
    <t>Community ConnectionsAllJun-18</t>
  </si>
  <si>
    <t>ContemporaryAllJun-18</t>
  </si>
  <si>
    <t>Family MattersAllJun-18</t>
  </si>
  <si>
    <t>Federal CityAllJun-18</t>
  </si>
  <si>
    <t>First Home CareAllJun-18</t>
  </si>
  <si>
    <t>Foundations for Home &amp; CommunityAllJun-18</t>
  </si>
  <si>
    <t>FPSAllJun-18</t>
  </si>
  <si>
    <t>Green DoorAllJun-18</t>
  </si>
  <si>
    <t>HillcrestAllJun-18</t>
  </si>
  <si>
    <t>LAYCAllJun-18</t>
  </si>
  <si>
    <t>LESAllJun-18</t>
  </si>
  <si>
    <t>Marys CenterAllJun-18</t>
  </si>
  <si>
    <t>MBI HSAllJun-18</t>
  </si>
  <si>
    <t>MD Family ResourcesAllJun-18</t>
  </si>
  <si>
    <t>PASSAllJun-18</t>
  </si>
  <si>
    <t>PIECEAllJun-18</t>
  </si>
  <si>
    <t>RiversideAllJun-18</t>
  </si>
  <si>
    <t>TFCCAllJun-18</t>
  </si>
  <si>
    <t>UniversalAllJun-18</t>
  </si>
  <si>
    <t>Wayne CenterAllJun-18</t>
  </si>
  <si>
    <t>Youth VillagesAllJun-18</t>
  </si>
  <si>
    <t>All A-CRA ProvidersA-CRAJun-18</t>
  </si>
  <si>
    <t>All CPP-FV (FF) ProvidersCPP-FV (FF)Jun-18</t>
  </si>
  <si>
    <t>All CPP-FV DC Seed ProvidersCPP-FV DC SeedJun-18</t>
  </si>
  <si>
    <t>All CPP-FV (FF &amp; DCS) ProvidersCPP-FV (FF &amp; DCS)Jun-18</t>
  </si>
  <si>
    <t>All FFT ProvidersFFTJun-18</t>
  </si>
  <si>
    <t>All MST ProvidersMSTJun-18</t>
  </si>
  <si>
    <t>All MST-PSB ProvidersMST-PSBJun-18</t>
  </si>
  <si>
    <t>All PCIT (FF) ProvidersPCIT (FF)Jun-18</t>
  </si>
  <si>
    <t>All PCIT DC Seed ProvidersPCIT DC SeedJun-18</t>
  </si>
  <si>
    <t>All PCIT (FF &amp; DCS) ProvidersPCIT (FF &amp; DCS)Jun-18</t>
  </si>
  <si>
    <t>All TF-CBT ProvidersTF-CBTJun-18</t>
  </si>
  <si>
    <t>All TIP ProvidersTIPJun-18</t>
  </si>
  <si>
    <t>All TST ProvidersTSTJun-18</t>
  </si>
  <si>
    <t>Families First ProvidersAllJun-18</t>
  </si>
  <si>
    <t>DC Seed ProvidersAllJun-18</t>
  </si>
  <si>
    <t>Trauma (FF) ProvidersAllJun-18</t>
  </si>
  <si>
    <t>Trauma DC Seed ProvidersAllJun-18</t>
  </si>
  <si>
    <t>Trauma (FF &amp; DCS) ProvidersAllJun-18</t>
  </si>
  <si>
    <t>AllAllJun-18</t>
  </si>
  <si>
    <t>Federal CityA-CRAJul-18</t>
  </si>
  <si>
    <t>HillcrestA-CRAJul-18</t>
  </si>
  <si>
    <t>LAYCA-CRAJul-18</t>
  </si>
  <si>
    <t>RiversideA-CRAJul-18</t>
  </si>
  <si>
    <t>Adoptions TogetherCPP-FV (FF)Jul-18</t>
  </si>
  <si>
    <t>Marys CenterCPP-FV (FF)Jul-18</t>
  </si>
  <si>
    <t>PIECECPP-FV (FF)Jul-18</t>
  </si>
  <si>
    <t>Community ConnectionsCPP-FV DC SeedJul-18</t>
  </si>
  <si>
    <t>Foundations for Home &amp; CommunityCPP-FV DC SeedJul-18</t>
  </si>
  <si>
    <t>Marys CenterCPP-FV DC SeedJul-18</t>
  </si>
  <si>
    <t>PIECECPP-FV DC SeedJul-18</t>
  </si>
  <si>
    <t>First Home CareFFTJul-18</t>
  </si>
  <si>
    <t>Foundations for Home &amp; CommunityFFTJul-18</t>
  </si>
  <si>
    <t>HillcrestFFTJul-18</t>
  </si>
  <si>
    <t>PASSFFTJul-18</t>
  </si>
  <si>
    <t>Youth VillagesMSTJul-18</t>
  </si>
  <si>
    <t>Youth VillagesMST-PSBJul-18</t>
  </si>
  <si>
    <t>Marys CenterPCIT (FF)Jul-18</t>
  </si>
  <si>
    <t>PIECEPCIT (FF)Jul-18</t>
  </si>
  <si>
    <t>Marys CenterPCIT DC SeedJul-18</t>
  </si>
  <si>
    <t>PIECEPCIT DC SeedJul-18</t>
  </si>
  <si>
    <t>Community ConnectionsPCIT DC SeedJul-18</t>
  </si>
  <si>
    <t>Community ConnectionsTF-CBTJul-18</t>
  </si>
  <si>
    <t>First Home CareTF-CBTJul-18</t>
  </si>
  <si>
    <t>Foundations for Home &amp; CommunityTF-CBTJul-18</t>
  </si>
  <si>
    <t>HillcrestTF-CBTJul-18</t>
  </si>
  <si>
    <t>LAYCTF-CBTJul-18</t>
  </si>
  <si>
    <t>LESTF-CBTJul-18</t>
  </si>
  <si>
    <t>MD Family ResourcesTF-CBTJul-18</t>
  </si>
  <si>
    <t>UniversalTF-CBTJul-18</t>
  </si>
  <si>
    <t>Community ConnectionsTIPJul-18</t>
  </si>
  <si>
    <t>ContemporaryTIPJul-18</t>
  </si>
  <si>
    <t>FPSTIPJul-18</t>
  </si>
  <si>
    <t>Green DoorTIPJul-18</t>
  </si>
  <si>
    <t>LESTIPJul-18</t>
  </si>
  <si>
    <t>MBI HSTIPJul-18</t>
  </si>
  <si>
    <t>PASSTIPJul-18</t>
  </si>
  <si>
    <t>TFCCTIPJul-18</t>
  </si>
  <si>
    <t>UniversalTIPJul-18</t>
  </si>
  <si>
    <t>Wayne CenterTIPJul-18</t>
  </si>
  <si>
    <t>Adoptions TogetherTSTJul-18</t>
  </si>
  <si>
    <t>ContemporaryTSTJul-18</t>
  </si>
  <si>
    <t>Family MattersTSTJul-18</t>
  </si>
  <si>
    <t>First Home CareTSTJul-18</t>
  </si>
  <si>
    <t>Foundations for Home &amp; CommunityTSTJul-18</t>
  </si>
  <si>
    <t>HillcrestTSTJul-18</t>
  </si>
  <si>
    <t>MD Family ResourcesTSTJul-18</t>
  </si>
  <si>
    <t>Marys Center(FF &amp; DCS)CPP-FVJul-18</t>
  </si>
  <si>
    <t>PIECE(FF &amp; DCS)CPP-FVJul-18</t>
  </si>
  <si>
    <t>Marys Center(FF &amp; DCS)PCITJul-18</t>
  </si>
  <si>
    <t>PIECE(FF &amp; DCS)PCITJul-18</t>
  </si>
  <si>
    <t>Marys Center(FF)AllJul-18</t>
  </si>
  <si>
    <t>Marys CenterDC SeedAllJul-18</t>
  </si>
  <si>
    <t>PIECE(FF)AllJul-18</t>
  </si>
  <si>
    <t>PIECEDC SeedAllJul-18</t>
  </si>
  <si>
    <t>Adoptions TogetherAllJul-18</t>
  </si>
  <si>
    <t>Community ConnectionsAllJul-18</t>
  </si>
  <si>
    <t>ContemporaryAllJul-18</t>
  </si>
  <si>
    <t>Family MattersAllJul-18</t>
  </si>
  <si>
    <t>Federal CityAllJul-18</t>
  </si>
  <si>
    <t>First Home CareAllJul-18</t>
  </si>
  <si>
    <t>Foundations for Home &amp; CommunityAllJul-18</t>
  </si>
  <si>
    <t>FPSAllJul-18</t>
  </si>
  <si>
    <t>Green DoorAllJul-18</t>
  </si>
  <si>
    <t>HillcrestAllJul-18</t>
  </si>
  <si>
    <t>LAYCAllJul-18</t>
  </si>
  <si>
    <t>LESAllJul-18</t>
  </si>
  <si>
    <t>Marys CenterAllJul-18</t>
  </si>
  <si>
    <t>MBI HSAllJul-18</t>
  </si>
  <si>
    <t>MD Family ResourcesAllJul-18</t>
  </si>
  <si>
    <t>PASSAllJul-18</t>
  </si>
  <si>
    <t>PIECEAllJul-18</t>
  </si>
  <si>
    <t>RiversideAllJul-18</t>
  </si>
  <si>
    <t>TFCCAllJul-18</t>
  </si>
  <si>
    <t>UniversalAllJul-18</t>
  </si>
  <si>
    <t>Wayne CenterAllJul-18</t>
  </si>
  <si>
    <t>Youth VillagesAllJul-18</t>
  </si>
  <si>
    <t>All A-CRA ProvidersA-CRAJul-18</t>
  </si>
  <si>
    <t>All CPP-FV (FF) ProvidersCPP-FV (FF)Jul-18</t>
  </si>
  <si>
    <t>All CPP-FV DC Seed ProvidersCPP-FV DC SeedJul-18</t>
  </si>
  <si>
    <t>All CPP-FV (FF &amp; DCS) ProvidersCPP-FV (FF &amp; DCS)Jul-18</t>
  </si>
  <si>
    <t>All FFT ProvidersFFTJul-18</t>
  </si>
  <si>
    <t>All MST ProvidersMSTJul-18</t>
  </si>
  <si>
    <t>All MST-PSB ProvidersMST-PSBJul-18</t>
  </si>
  <si>
    <t>All PCIT (FF) ProvidersPCIT (FF)Jul-18</t>
  </si>
  <si>
    <t>All PCIT DC Seed ProvidersPCIT DC SeedJul-18</t>
  </si>
  <si>
    <t>All PCIT (FF &amp; DCS) ProvidersPCIT (FF &amp; DCS)Jul-18</t>
  </si>
  <si>
    <t>All TF-CBT ProvidersTF-CBTJul-18</t>
  </si>
  <si>
    <t>All TIP ProvidersTIPJul-18</t>
  </si>
  <si>
    <t>All TST ProvidersTSTJul-18</t>
  </si>
  <si>
    <t>Families First ProvidersAllJul-18</t>
  </si>
  <si>
    <t>DC Seed ProvidersAllJul-18</t>
  </si>
  <si>
    <t>Trauma (FF) ProvidersAllJul-18</t>
  </si>
  <si>
    <t>Trauma DC Seed ProvidersAllJul-18</t>
  </si>
  <si>
    <t>Trauma (FF &amp; DCS) ProvidersAllJul-18</t>
  </si>
  <si>
    <t>AllAllJul-18</t>
  </si>
  <si>
    <t>Federal CityA-CRAAug-18</t>
  </si>
  <si>
    <t>HillcrestA-CRAAug-18</t>
  </si>
  <si>
    <t>LAYCA-CRAAug-18</t>
  </si>
  <si>
    <t>RiversideA-CRAAug-18</t>
  </si>
  <si>
    <t>Adoptions TogetherCPP-FV (FF)Aug-18</t>
  </si>
  <si>
    <t>Marys CenterCPP-FV (FF)Aug-18</t>
  </si>
  <si>
    <t>PIECECPP-FV (FF)Aug-18</t>
  </si>
  <si>
    <t>Community ConnectionsCPP-FV DC SeedAug-18</t>
  </si>
  <si>
    <t>Foundations for Home &amp; CommunityCPP-FV DC SeedAug-18</t>
  </si>
  <si>
    <t>Marys CenterCPP-FV DC SeedAug-18</t>
  </si>
  <si>
    <t>PIECECPP-FV DC SeedAug-18</t>
  </si>
  <si>
    <t>First Home CareFFTAug-18</t>
  </si>
  <si>
    <t>Foundations for Home &amp; CommunityFFTAug-18</t>
  </si>
  <si>
    <t>HillcrestFFTAug-18</t>
  </si>
  <si>
    <t>PASSFFTAug-18</t>
  </si>
  <si>
    <t>Youth VillagesMSTAug-18</t>
  </si>
  <si>
    <t>Youth VillagesMST-PSBAug-18</t>
  </si>
  <si>
    <t>Marys CenterPCIT (FF)Aug-18</t>
  </si>
  <si>
    <t>PIECEPCIT (FF)Aug-18</t>
  </si>
  <si>
    <t>Marys CenterPCIT DC SeedAug-18</t>
  </si>
  <si>
    <t>PIECEPCIT DC SeedAug-18</t>
  </si>
  <si>
    <t>Community ConnectionsPCIT DC SeedAug-18</t>
  </si>
  <si>
    <t>Community ConnectionsTF-CBTAug-18</t>
  </si>
  <si>
    <t>First Home CareTF-CBTAug-18</t>
  </si>
  <si>
    <t>Foundations for Home &amp; CommunityTF-CBTAug-18</t>
  </si>
  <si>
    <t>HillcrestTF-CBTAug-18</t>
  </si>
  <si>
    <t>LAYCTF-CBTAug-18</t>
  </si>
  <si>
    <t>LESTF-CBTAug-18</t>
  </si>
  <si>
    <t>MD Family ResourcesTF-CBTAug-18</t>
  </si>
  <si>
    <t>UniversalTF-CBTAug-18</t>
  </si>
  <si>
    <t>Community ConnectionsTIPAug-18</t>
  </si>
  <si>
    <t>ContemporaryTIPAug-18</t>
  </si>
  <si>
    <t>FPSTIPAug-18</t>
  </si>
  <si>
    <t>Green DoorTIPAug-18</t>
  </si>
  <si>
    <t>LESTIPAug-18</t>
  </si>
  <si>
    <t>MBI HSTIPAug-18</t>
  </si>
  <si>
    <t>PASSTIPAug-18</t>
  </si>
  <si>
    <t>TFCCTIPAug-18</t>
  </si>
  <si>
    <t>UniversalTIPAug-18</t>
  </si>
  <si>
    <t>Wayne CenterTIPAug-18</t>
  </si>
  <si>
    <t>Adoptions TogetherTSTAug-18</t>
  </si>
  <si>
    <t>ContemporaryTSTAug-18</t>
  </si>
  <si>
    <t>Family MattersTSTAug-18</t>
  </si>
  <si>
    <t>First Home CareTSTAug-18</t>
  </si>
  <si>
    <t>Foundations for Home &amp; CommunityTSTAug-18</t>
  </si>
  <si>
    <t>HillcrestTSTAug-18</t>
  </si>
  <si>
    <t>MD Family ResourcesTSTAug-18</t>
  </si>
  <si>
    <t>Marys Center(FF &amp; DCS)CPP-FVAug-18</t>
  </si>
  <si>
    <t>PIECE(FF &amp; DCS)CPP-FVAug-18</t>
  </si>
  <si>
    <t>Marys Center(FF &amp; DCS)PCITAug-18</t>
  </si>
  <si>
    <t>PIECE(FF &amp; DCS)PCITAug-18</t>
  </si>
  <si>
    <t>Marys Center(FF)AllAug-18</t>
  </si>
  <si>
    <t>Marys CenterDC SeedAllAug-18</t>
  </si>
  <si>
    <t>PIECE(FF)AllAug-18</t>
  </si>
  <si>
    <t>PIECEDC SeedAllAug-18</t>
  </si>
  <si>
    <t>Adoptions TogetherAllAug-18</t>
  </si>
  <si>
    <t>Community ConnectionsAllAug-18</t>
  </si>
  <si>
    <t>ContemporaryAllAug-18</t>
  </si>
  <si>
    <t>Family MattersAllAug-18</t>
  </si>
  <si>
    <t>Federal CityAllAug-18</t>
  </si>
  <si>
    <t>First Home CareAllAug-18</t>
  </si>
  <si>
    <t>Foundations for Home &amp; CommunityAllAug-18</t>
  </si>
  <si>
    <t>FPSAllAug-18</t>
  </si>
  <si>
    <t>Green DoorAllAug-18</t>
  </si>
  <si>
    <t>HillcrestAllAug-18</t>
  </si>
  <si>
    <t>LAYCAllAug-18</t>
  </si>
  <si>
    <t>LESAllAug-18</t>
  </si>
  <si>
    <t>Marys CenterAllAug-18</t>
  </si>
  <si>
    <t>MBI HSAllAug-18</t>
  </si>
  <si>
    <t>MD Family ResourcesAllAug-18</t>
  </si>
  <si>
    <t>PASSAllAug-18</t>
  </si>
  <si>
    <t>PIECEAllAug-18</t>
  </si>
  <si>
    <t>RiversideAllAug-18</t>
  </si>
  <si>
    <t>TFCCAllAug-18</t>
  </si>
  <si>
    <t>UniversalAllAug-18</t>
  </si>
  <si>
    <t>Wayne CenterAllAug-18</t>
  </si>
  <si>
    <t>Youth VillagesAllAug-18</t>
  </si>
  <si>
    <t>All A-CRA ProvidersA-CRAAug-18</t>
  </si>
  <si>
    <t>All CPP-FV (FF) ProvidersCPP-FV (FF)Aug-18</t>
  </si>
  <si>
    <t>All CPP-FV DC Seed ProvidersCPP-FV DC SeedAug-18</t>
  </si>
  <si>
    <t>All CPP-FV (FF &amp; DCS) ProvidersCPP-FV (FF &amp; DCS)Aug-18</t>
  </si>
  <si>
    <t>All FFT ProvidersFFTAug-18</t>
  </si>
  <si>
    <t>All MST ProvidersMSTAug-18</t>
  </si>
  <si>
    <t>All MST-PSB ProvidersMST-PSBAug-18</t>
  </si>
  <si>
    <t>All PCIT (FF) ProvidersPCIT (FF)Aug-18</t>
  </si>
  <si>
    <t>All PCIT DC Seed ProvidersPCIT DC SeedAug-18</t>
  </si>
  <si>
    <t>All PCIT (FF &amp; DCS) ProvidersPCIT (FF &amp; DCS)Aug-18</t>
  </si>
  <si>
    <t>All TF-CBT ProvidersTF-CBTAug-18</t>
  </si>
  <si>
    <t>All TIP ProvidersTIPAug-18</t>
  </si>
  <si>
    <t>All TST ProvidersTSTAug-18</t>
  </si>
  <si>
    <t>Families First ProvidersAllAug-18</t>
  </si>
  <si>
    <t>DC Seed ProvidersAllAug-18</t>
  </si>
  <si>
    <t>Trauma (FF) ProvidersAllAug-18</t>
  </si>
  <si>
    <t>Trauma DC Seed ProvidersAllAug-18</t>
  </si>
  <si>
    <t>Trauma (FF &amp; DCS) ProvidersAllAug-18</t>
  </si>
  <si>
    <t>AllAllAug-18</t>
  </si>
  <si>
    <t>Federal CityA-CRA43344</t>
  </si>
  <si>
    <t>HillcrestA-CRA43344</t>
  </si>
  <si>
    <t>LAYCA-CRA43344</t>
  </si>
  <si>
    <t>RiversideA-CRA43344</t>
  </si>
  <si>
    <t>Adoptions TogetherCPP-FV (FF)43344</t>
  </si>
  <si>
    <t>Marys CenterCPP-FV (FF)43344</t>
  </si>
  <si>
    <t>PIECECPP-FV (FF)43344</t>
  </si>
  <si>
    <t>Community ConnectionsCPP-FV DC Seed43344</t>
  </si>
  <si>
    <t>Foundations for Home &amp; CommunityCPP-FV DC Seed43344</t>
  </si>
  <si>
    <t>Marys CenterCPP-FV DC Seed43344</t>
  </si>
  <si>
    <t>PIECECPP-FV DC Seed43344</t>
  </si>
  <si>
    <t>First Home CareFFT43344</t>
  </si>
  <si>
    <t>Foundations for Home &amp; CommunityFFT43344</t>
  </si>
  <si>
    <t>HillcrestFFT43344</t>
  </si>
  <si>
    <t>PASSFFT43344</t>
  </si>
  <si>
    <t>Youth VillagesMST43344</t>
  </si>
  <si>
    <t>Youth VillagesMST-PSB43344</t>
  </si>
  <si>
    <t>Marys CenterPCIT (FF)43344</t>
  </si>
  <si>
    <t>PIECEPCIT (FF)43344</t>
  </si>
  <si>
    <t>Marys CenterPCIT DC Seed43344</t>
  </si>
  <si>
    <t>PIECEPCIT DC Seed43344</t>
  </si>
  <si>
    <t>Community ConnectionsPCIT DC Seed43344</t>
  </si>
  <si>
    <t>Community ConnectionsTF-CBT43344</t>
  </si>
  <si>
    <t>First Home CareTF-CBT43344</t>
  </si>
  <si>
    <t>Foundations for Home &amp; CommunityTF-CBT43344</t>
  </si>
  <si>
    <t>HillcrestTF-CBT43344</t>
  </si>
  <si>
    <t>LAYCTF-CBT43344</t>
  </si>
  <si>
    <t>LESTF-CBT43344</t>
  </si>
  <si>
    <t>MD Family ResourcesTF-CBT43344</t>
  </si>
  <si>
    <t>UniversalTF-CBT43344</t>
  </si>
  <si>
    <t>Community ConnectionsTIP43344</t>
  </si>
  <si>
    <t>ContemporaryTIP43344</t>
  </si>
  <si>
    <t>FPSTIP43344</t>
  </si>
  <si>
    <t>Green DoorTIP43344</t>
  </si>
  <si>
    <t>LESTIP43344</t>
  </si>
  <si>
    <t>MBI HSTIP43344</t>
  </si>
  <si>
    <t>PASSTIP43344</t>
  </si>
  <si>
    <t>TFCCTIP43344</t>
  </si>
  <si>
    <t>UniversalTIP43344</t>
  </si>
  <si>
    <t>Wayne CenterTIP43344</t>
  </si>
  <si>
    <t>Adoptions TogetherTST43344</t>
  </si>
  <si>
    <t>ContemporaryTST43344</t>
  </si>
  <si>
    <t>Family MattersTST43344</t>
  </si>
  <si>
    <t>First Home CareTST43344</t>
  </si>
  <si>
    <t>Foundations for Home &amp; CommunityTST43344</t>
  </si>
  <si>
    <t>HillcrestTST43344</t>
  </si>
  <si>
    <t>MD Family ResourcesTST43344</t>
  </si>
  <si>
    <t>Marys Center(FF &amp; DCS)CPP-FV 43344</t>
  </si>
  <si>
    <t>PIECE(FF &amp; DCS)CPP-FV 43344</t>
  </si>
  <si>
    <t>Marys Center(FF &amp; DCS)PCIT 43344</t>
  </si>
  <si>
    <t>PIECE(FF &amp; DCS)PCIT 43344</t>
  </si>
  <si>
    <t>Marys Center(FF)All 43344</t>
  </si>
  <si>
    <t>Marys CenterDC SeedAll 43344</t>
  </si>
  <si>
    <t>PIECE(FF)All 43344</t>
  </si>
  <si>
    <t>PIECEDC SeedAll 43344</t>
  </si>
  <si>
    <t>Adoptions TogetherAll43344</t>
  </si>
  <si>
    <t>Community ConnectionsAll43344</t>
  </si>
  <si>
    <t>ContemporaryAll43344</t>
  </si>
  <si>
    <t>Family MattersAll43344</t>
  </si>
  <si>
    <t>Federal CityAll43344</t>
  </si>
  <si>
    <t>First Home CareAll43344</t>
  </si>
  <si>
    <t>Foundations for Home &amp; CommunityAll43344</t>
  </si>
  <si>
    <t>FPSAll43344</t>
  </si>
  <si>
    <t>Green DoorAll43344</t>
  </si>
  <si>
    <t>HillcrestAll43344</t>
  </si>
  <si>
    <t>LAYCAll43344</t>
  </si>
  <si>
    <t>LESAll43344</t>
  </si>
  <si>
    <t>Marys CenterAll43344</t>
  </si>
  <si>
    <t>MBI HSAll43344</t>
  </si>
  <si>
    <t>MD Family ResourcesAll43344</t>
  </si>
  <si>
    <t>PASSAll43344</t>
  </si>
  <si>
    <t>PIECEAll43344</t>
  </si>
  <si>
    <t>RiversideAll43344</t>
  </si>
  <si>
    <t>TFCCAll43344</t>
  </si>
  <si>
    <t>UniversalAll43344</t>
  </si>
  <si>
    <t>Wayne CenterAll43344</t>
  </si>
  <si>
    <t>Youth VillagesAll43344</t>
  </si>
  <si>
    <t>All A-CRA ProvidersA-CRA43344</t>
  </si>
  <si>
    <t>All CPP-FV (FF) ProvidersCPP-FV (FF)43344</t>
  </si>
  <si>
    <t>All CPP-FV DC Seed ProvidersCPP-FV DC Seed43344</t>
  </si>
  <si>
    <t>All CPP-FV (FF &amp; DCS) ProvidersCPP-FV (FF &amp; DCS)43344</t>
  </si>
  <si>
    <t>All FFT ProvidersFFT43344</t>
  </si>
  <si>
    <t>All MST ProvidersMST43344</t>
  </si>
  <si>
    <t>All MST-PSB ProvidersMST-PSB43344</t>
  </si>
  <si>
    <t>All PCIT (FF) ProvidersPCIT (FF)43344</t>
  </si>
  <si>
    <t>All PCIT DC Seed ProvidersPCIT DC Seed43344</t>
  </si>
  <si>
    <t>All PCIT (FF &amp; DCS) ProvidersPCIT (FF &amp; DCS)43344</t>
  </si>
  <si>
    <t>All TF-CBT ProvidersTF-CBT43344</t>
  </si>
  <si>
    <t>All TIP ProvidersTIP43344</t>
  </si>
  <si>
    <t>All TST ProvidersTST43344</t>
  </si>
  <si>
    <t>Families First ProvidersAll43344</t>
  </si>
  <si>
    <t>DC Seed ProvidersAll43344</t>
  </si>
  <si>
    <t>Trauma (FF) ProvidersAll43344</t>
  </si>
  <si>
    <t>Trauma DC Seed ProvidersAll43344</t>
  </si>
  <si>
    <t>Trauma (FF &amp; DCS) ProvidersAll43344</t>
  </si>
  <si>
    <t>AllAll43344</t>
  </si>
  <si>
    <t>AllAllSep-18</t>
  </si>
  <si>
    <t>Trauma (FF &amp; DCS) ProvidersAllSep-18</t>
  </si>
  <si>
    <t>Trauma DC Seed ProvidersAllSep-18</t>
  </si>
  <si>
    <t>Trauma (FF) ProvidersAllSep-18</t>
  </si>
  <si>
    <t>DC Seed ProvidersAllSep-18</t>
  </si>
  <si>
    <t>Families First ProvidersAllSep-18</t>
  </si>
  <si>
    <t>All TST ProvidersTSTSep-18</t>
  </si>
  <si>
    <t>All TIP ProvidersTIPSep-18</t>
  </si>
  <si>
    <t>All TF-CBT ProvidersTF-CBTSep-18</t>
  </si>
  <si>
    <t>All PCIT (FF &amp; DCS) ProvidersPCIT (FF &amp; DCS)Sep-18</t>
  </si>
  <si>
    <t>All PCIT DC Seed ProvidersPCIT DC SeedSep-18</t>
  </si>
  <si>
    <t>All PCIT (FF) ProvidersPCIT (FF)Sep-18</t>
  </si>
  <si>
    <t>All MST-PSB ProvidersMST-PSBSep-18</t>
  </si>
  <si>
    <t>All MST ProvidersMSTSep-18</t>
  </si>
  <si>
    <t>All FFT ProvidersFFTSep-18</t>
  </si>
  <si>
    <t>All CPP-FV (FF &amp; DCS) ProvidersCPP-FV (FF &amp; DCS)Sep-18</t>
  </si>
  <si>
    <t>All CPP-FV DC Seed ProvidersCPP-FV DC SeedSep-18</t>
  </si>
  <si>
    <t>All CPP-FV (FF) ProvidersCPP-FV (FF)Sep-18</t>
  </si>
  <si>
    <t>All A-CRA ProvidersA-CRASep-18</t>
  </si>
  <si>
    <t>Youth VillagesAllSep-18</t>
  </si>
  <si>
    <t>Wayne CenterAllSep-18</t>
  </si>
  <si>
    <t>UniversalAllSep-18</t>
  </si>
  <si>
    <t>TFCCAllSep-18</t>
  </si>
  <si>
    <t>RiversideAllSep-18</t>
  </si>
  <si>
    <t>PIECEAllSep-18</t>
  </si>
  <si>
    <t>PASSAllSep-18</t>
  </si>
  <si>
    <t>MD Family ResourcesAllSep-18</t>
  </si>
  <si>
    <t>MBI HSAllSep-18</t>
  </si>
  <si>
    <t>Marys CenterAllSep-18</t>
  </si>
  <si>
    <t>LESAllSep-18</t>
  </si>
  <si>
    <t>LAYCAllSep-18</t>
  </si>
  <si>
    <t>HillcrestAllSep-18</t>
  </si>
  <si>
    <t>Green DoorAllSep-18</t>
  </si>
  <si>
    <t>FPSAllSep-18</t>
  </si>
  <si>
    <t>Foundations for Home &amp; CommunityAllSep-18</t>
  </si>
  <si>
    <t>First Home CareAllSep-18</t>
  </si>
  <si>
    <t>Federal CityAllSep-18</t>
  </si>
  <si>
    <t>Family MattersAllSep-18</t>
  </si>
  <si>
    <t>ContemporaryAllSep-18</t>
  </si>
  <si>
    <t>Community ConnectionsAllSep-18</t>
  </si>
  <si>
    <t>Adoptions TogetherAllSep-18</t>
  </si>
  <si>
    <t>PIECEDC SeedAllSep-18</t>
  </si>
  <si>
    <t>PIECE(FF)AllSep-18</t>
  </si>
  <si>
    <t>Marys CenterDC SeedAllSep-18</t>
  </si>
  <si>
    <t>Marys Center(FF)AllSep-18</t>
  </si>
  <si>
    <t>PIECE(FF &amp; DCS)PCITSep-18</t>
  </si>
  <si>
    <t>Marys Center(FF &amp; DCS)PCITSep-18</t>
  </si>
  <si>
    <t>PIECE(FF &amp; DCS)CPP-FVSep-18</t>
  </si>
  <si>
    <t>Marys Center(FF &amp; DCS)CPP-FVSep-18</t>
  </si>
  <si>
    <t>MD Family ResourcesTSTSep-18</t>
  </si>
  <si>
    <t>HillcrestTSTSep-18</t>
  </si>
  <si>
    <t>Foundations for Home &amp; CommunityTSTSep-18</t>
  </si>
  <si>
    <t>First Home CareTSTSep-18</t>
  </si>
  <si>
    <t>Family MattersTSTSep-18</t>
  </si>
  <si>
    <t>ContemporaryTSTSep-18</t>
  </si>
  <si>
    <t>Adoptions TogetherTSTSep-18</t>
  </si>
  <si>
    <t>Wayne CenterTIPSep-18</t>
  </si>
  <si>
    <t>UniversalTIPSep-18</t>
  </si>
  <si>
    <t>TFCCTIPSep-18</t>
  </si>
  <si>
    <t>PASSTIPSep-18</t>
  </si>
  <si>
    <t>MBI HSTIPSep-18</t>
  </si>
  <si>
    <t>LESTIPSep-18</t>
  </si>
  <si>
    <t>Green DoorTIPSep-18</t>
  </si>
  <si>
    <t>FPSTIPSep-18</t>
  </si>
  <si>
    <t>ContemporaryTIPSep-18</t>
  </si>
  <si>
    <t>Community ConnectionsTIPSep-18</t>
  </si>
  <si>
    <t>UniversalTF-CBTSep-18</t>
  </si>
  <si>
    <t>MD Family ResourcesTF-CBTSep-18</t>
  </si>
  <si>
    <t>LESTF-CBTSep-18</t>
  </si>
  <si>
    <t>LAYCTF-CBTSep-18</t>
  </si>
  <si>
    <t>HillcrestTF-CBTSep-18</t>
  </si>
  <si>
    <t>Foundations for Home &amp; CommunityTF-CBTSep-18</t>
  </si>
  <si>
    <t>First Home CareTF-CBTSep-18</t>
  </si>
  <si>
    <t>Community ConnectionsTF-CBTSep-18</t>
  </si>
  <si>
    <t>Community ConnectionsPCIT DC SeedSep-18</t>
  </si>
  <si>
    <t>PIECEPCIT DC SeedSep-18</t>
  </si>
  <si>
    <t>Marys CenterPCIT DC SeedSep-18</t>
  </si>
  <si>
    <t>PIECEPCIT (FF)Sep-18</t>
  </si>
  <si>
    <t>Marys CenterPCIT (FF)Sep-18</t>
  </si>
  <si>
    <t>Youth VillagesMST-PSBSep-18</t>
  </si>
  <si>
    <t>Youth VillagesMSTSep-18</t>
  </si>
  <si>
    <t>PASSFFTSep-18</t>
  </si>
  <si>
    <t>HillcrestFFTSep-18</t>
  </si>
  <si>
    <t>Foundations for Home &amp; CommunityFFTSep-18</t>
  </si>
  <si>
    <t>First Home CareFFTSep-18</t>
  </si>
  <si>
    <t>PIECECPP-FV DC SeedSep-18</t>
  </si>
  <si>
    <t>Marys CenterCPP-FV DC SeedSep-18</t>
  </si>
  <si>
    <t>Federal CityA-CRASep-18</t>
  </si>
  <si>
    <t>HillcrestA-CRASep-18</t>
  </si>
  <si>
    <t>LAYCA-CRASep-18</t>
  </si>
  <si>
    <t>RiversideA-CRASep-18</t>
  </si>
  <si>
    <t>Adoptions TogetherCPP-FV (FF)Sep-18</t>
  </si>
  <si>
    <t>Marys CenterCPP-FV (FF)Sep-18</t>
  </si>
  <si>
    <t>PIECECPP-FV (FF)Sep-18</t>
  </si>
  <si>
    <t>Community ConnectionsCPP-FV DC SeedSep-18</t>
  </si>
  <si>
    <t>Foundations for Home &amp; CommunityCPP-FV DC SeedSep-18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</si>
</sst>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0_);_(* \(#,##0.0\);_(* &quot;-&quot;??_);_(@_)"/>
    <numFmt numFmtId="166" formatCode="_(* #,##0_);_(* \(#,##0\);_(* &quot;-&quot;??_);_(@_)"/>
  </numFmts>
  <fonts count="50"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u/>
      <sz val="11"/>
      <color theme="11"/>
      <name val="Calibri"/>
      <family val="2"/>
      <scheme val="minor"/>
    </font>
    <font>
      <b/>
      <sz val="11"/>
      <color theme="1"/>
      <name val="Calibri"/>
      <family val="2"/>
      <scheme val="minor"/>
    </font>
    <font>
      <b/>
      <sz val="18"/>
      <color theme="1"/>
      <name val="Calibri"/>
      <family val="2"/>
      <scheme val="minor"/>
    </font>
    <font>
      <sz val="8"/>
      <name val="Calibri"/>
      <family val="2"/>
      <scheme val="minor"/>
    </font>
    <font>
      <sz val="8"/>
      <color theme="1"/>
      <name val="Calibri"/>
      <family val="2"/>
      <scheme val="minor"/>
    </font>
    <font>
      <b/>
      <sz val="32"/>
      <color theme="1"/>
      <name val="Calibri"/>
      <family val="2"/>
      <scheme val="minor"/>
    </font>
    <font>
      <b/>
      <sz val="17"/>
      <name val="Calibri"/>
      <family val="2"/>
    </font>
    <font>
      <b/>
      <sz val="17"/>
      <name val="Calibri"/>
      <family val="2"/>
      <scheme val="minor"/>
    </font>
    <font>
      <sz val="17"/>
      <color theme="1"/>
      <name val="Calibri"/>
      <family val="2"/>
      <scheme val="minor"/>
    </font>
    <font>
      <b/>
      <sz val="24"/>
      <color theme="1"/>
      <name val="Calibri"/>
      <family val="2"/>
      <scheme val="minor"/>
    </font>
    <font>
      <b/>
      <sz val="16"/>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7" tint="0.59999389629810485"/>
        <bgColor indexed="64"/>
      </patternFill>
    </fill>
  </fills>
  <borders count="58">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style="thin">
        <color theme="4"/>
      </left>
      <right style="thick">
        <color theme="4"/>
      </right>
      <top/>
      <bottom style="thick">
        <color theme="4"/>
      </bottom>
      <diagonal/>
    </border>
    <border>
      <left style="thick">
        <color theme="4"/>
      </left>
      <right style="thin">
        <color theme="4"/>
      </right>
      <top style="thick">
        <color theme="4"/>
      </top>
      <bottom/>
      <diagonal/>
    </border>
    <border>
      <left style="thin">
        <color theme="4"/>
      </left>
      <right style="thin">
        <color theme="4"/>
      </right>
      <top style="thick">
        <color theme="4"/>
      </top>
      <bottom style="thin">
        <color theme="4"/>
      </bottom>
      <diagonal/>
    </border>
    <border>
      <left style="thick">
        <color theme="4"/>
      </left>
      <right style="thin">
        <color theme="4"/>
      </right>
      <top style="thick">
        <color theme="4"/>
      </top>
      <bottom style="thick">
        <color theme="4"/>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style="medium">
        <color auto="1"/>
      </left>
      <right/>
      <top style="thick">
        <color theme="4"/>
      </top>
      <bottom/>
      <diagonal/>
    </border>
    <border>
      <left/>
      <right style="medium">
        <color auto="1"/>
      </right>
      <top style="thick">
        <color theme="4"/>
      </top>
      <bottom/>
      <diagonal/>
    </border>
    <border>
      <left style="medium">
        <color auto="1"/>
      </left>
      <right/>
      <top/>
      <bottom style="thick">
        <color theme="4"/>
      </bottom>
      <diagonal/>
    </border>
    <border>
      <left/>
      <right style="medium">
        <color auto="1"/>
      </right>
      <top/>
      <bottom style="thick">
        <color theme="4"/>
      </bottom>
      <diagonal/>
    </border>
    <border>
      <left/>
      <right style="medium">
        <color auto="1"/>
      </right>
      <top/>
      <bottom style="thin">
        <color theme="4"/>
      </bottom>
      <diagonal/>
    </border>
    <border>
      <left style="medium">
        <color auto="1"/>
      </left>
      <right/>
      <top/>
      <bottom style="thin">
        <color theme="4"/>
      </bottom>
      <diagonal/>
    </border>
    <border>
      <left/>
      <right style="thick">
        <color theme="4"/>
      </right>
      <top style="thick">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right>
      <top style="thick">
        <color theme="4"/>
      </top>
      <bottom style="thin">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ck">
        <color theme="4"/>
      </top>
      <bottom style="thin">
        <color theme="4"/>
      </bottom>
      <diagonal/>
    </border>
    <border>
      <left style="thick">
        <color theme="4"/>
      </left>
      <right/>
      <top style="thin">
        <color theme="4"/>
      </top>
      <bottom/>
      <diagonal/>
    </border>
    <border>
      <left/>
      <right/>
      <top style="thin">
        <color theme="4"/>
      </top>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5"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20" fillId="0" borderId="0" applyNumberFormat="0" applyFill="0" applyBorder="0" applyAlignment="0" applyProtection="0"/>
    <xf numFmtId="0" fontId="19" fillId="0" borderId="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356">
    <xf numFmtId="0" fontId="0" fillId="0" borderId="0" xfId="0"/>
    <xf numFmtId="0" fontId="5" fillId="3" borderId="6" xfId="0" applyFont="1" applyFill="1" applyBorder="1" applyAlignment="1">
      <alignment vertical="center"/>
    </xf>
    <xf numFmtId="0" fontId="5" fillId="3" borderId="0" xfId="0" applyFont="1" applyFill="1" applyBorder="1" applyAlignment="1">
      <alignment vertical="center"/>
    </xf>
    <xf numFmtId="0" fontId="10" fillId="3" borderId="5" xfId="0" applyFont="1" applyFill="1" applyBorder="1" applyAlignment="1">
      <alignment vertical="center"/>
    </xf>
    <xf numFmtId="0" fontId="7" fillId="4" borderId="6" xfId="0" applyFont="1" applyFill="1" applyBorder="1" applyAlignment="1">
      <alignment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2"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43" fontId="0" fillId="0" borderId="0" xfId="84" applyNumberFormat="1" applyFont="1" applyAlignment="1">
      <alignment horizontal="center"/>
    </xf>
    <xf numFmtId="164" fontId="0" fillId="0" borderId="0" xfId="0" applyNumberFormat="1" applyAlignment="1">
      <alignment horizontal="center"/>
    </xf>
    <xf numFmtId="0" fontId="0" fillId="0" borderId="13" xfId="0" applyBorder="1" applyAlignment="1">
      <alignment horizontal="center" wrapText="1"/>
    </xf>
    <xf numFmtId="0" fontId="7" fillId="0" borderId="0" xfId="0" applyFont="1"/>
    <xf numFmtId="0" fontId="0" fillId="0" borderId="6" xfId="0" applyBorder="1"/>
    <xf numFmtId="0" fontId="0" fillId="0" borderId="13" xfId="0" applyBorder="1"/>
    <xf numFmtId="166" fontId="0" fillId="0" borderId="0" xfId="84" applyNumberFormat="1" applyFont="1"/>
    <xf numFmtId="0" fontId="0" fillId="0" borderId="0" xfId="0" applyBorder="1"/>
    <xf numFmtId="0" fontId="0" fillId="0" borderId="0" xfId="0" applyBorder="1" applyAlignment="1">
      <alignment horizontal="center" wrapText="1"/>
    </xf>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6" borderId="0" xfId="0" applyFill="1" applyBorder="1" applyAlignment="1">
      <alignment horizontal="center" wrapText="1"/>
    </xf>
    <xf numFmtId="0" fontId="7" fillId="4" borderId="0" xfId="0" applyFont="1" applyFill="1" applyBorder="1" applyAlignment="1">
      <alignment vertical="center" wrapText="1"/>
    </xf>
    <xf numFmtId="0" fontId="0" fillId="0" borderId="0" xfId="0" applyAlignment="1">
      <alignment horizontal="center"/>
    </xf>
    <xf numFmtId="0" fontId="0" fillId="3" borderId="5" xfId="0" applyFill="1" applyBorder="1"/>
    <xf numFmtId="0" fontId="12" fillId="0" borderId="0" xfId="1" applyFont="1" applyFill="1" applyBorder="1" applyAlignment="1" applyProtection="1">
      <alignment wrapText="1"/>
    </xf>
    <xf numFmtId="0" fontId="0" fillId="0" borderId="0" xfId="0" applyFill="1" applyBorder="1" applyAlignment="1">
      <alignment horizontal="center" wrapText="1"/>
    </xf>
    <xf numFmtId="0" fontId="0" fillId="9" borderId="0" xfId="0"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0" fillId="3" borderId="9" xfId="0" applyFill="1" applyBorder="1"/>
    <xf numFmtId="165" fontId="25" fillId="2" borderId="0" xfId="84" applyNumberFormat="1" applyFont="1" applyFill="1" applyBorder="1" applyAlignment="1">
      <alignment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6"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6" fillId="4" borderId="0" xfId="1" applyFont="1" applyFill="1" applyBorder="1" applyAlignment="1" applyProtection="1">
      <alignment vertical="center"/>
    </xf>
    <xf numFmtId="0" fontId="26"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5" xfId="0" applyFill="1" applyBorder="1"/>
    <xf numFmtId="165" fontId="0" fillId="9" borderId="24" xfId="84" applyNumberFormat="1" applyFont="1" applyFill="1" applyBorder="1" applyAlignment="1">
      <alignment horizontal="center"/>
    </xf>
    <xf numFmtId="0" fontId="0" fillId="10" borderId="25" xfId="0" applyFill="1" applyBorder="1"/>
    <xf numFmtId="165" fontId="0" fillId="10" borderId="24" xfId="84" applyNumberFormat="1" applyFont="1" applyFill="1" applyBorder="1" applyAlignment="1">
      <alignment horizontal="center"/>
    </xf>
    <xf numFmtId="0" fontId="0" fillId="2" borderId="0" xfId="0" applyFill="1"/>
    <xf numFmtId="0" fontId="0" fillId="2" borderId="6" xfId="0" applyFill="1" applyBorder="1"/>
    <xf numFmtId="0" fontId="26" fillId="3" borderId="6" xfId="1" applyFont="1" applyFill="1" applyBorder="1" applyAlignment="1" applyProtection="1">
      <alignment horizontal="center" vertical="center"/>
    </xf>
    <xf numFmtId="0" fontId="26" fillId="3" borderId="0" xfId="1" applyFont="1" applyFill="1" applyBorder="1" applyAlignment="1" applyProtection="1">
      <alignment horizontal="center" vertical="center"/>
    </xf>
    <xf numFmtId="0" fontId="26" fillId="3" borderId="5" xfId="1" applyFont="1" applyFill="1" applyBorder="1" applyAlignment="1" applyProtection="1">
      <alignment horizontal="center" vertical="center"/>
    </xf>
    <xf numFmtId="0" fontId="0" fillId="2" borderId="7" xfId="0" applyFill="1" applyBorder="1"/>
    <xf numFmtId="0" fontId="0" fillId="3" borderId="7" xfId="0" applyFill="1" applyBorder="1"/>
    <xf numFmtId="0" fontId="0" fillId="3" borderId="0" xfId="0" applyFill="1" applyBorder="1"/>
    <xf numFmtId="0" fontId="0" fillId="0" borderId="0" xfId="0" quotePrefix="1"/>
    <xf numFmtId="165" fontId="0" fillId="0" borderId="0" xfId="0" applyNumberFormat="1" applyAlignment="1">
      <alignment horizontal="center"/>
    </xf>
    <xf numFmtId="0" fontId="0" fillId="2" borderId="0" xfId="0" applyFill="1" applyBorder="1"/>
    <xf numFmtId="0" fontId="0" fillId="9" borderId="24" xfId="0" applyFill="1" applyBorder="1" applyAlignment="1">
      <alignment horizontal="center"/>
    </xf>
    <xf numFmtId="0" fontId="0" fillId="10" borderId="24" xfId="0" applyFill="1" applyBorder="1" applyAlignment="1">
      <alignment horizontal="center"/>
    </xf>
    <xf numFmtId="0" fontId="8" fillId="2" borderId="0" xfId="1" applyFill="1" applyAlignment="1" applyProtection="1"/>
    <xf numFmtId="0" fontId="0" fillId="2" borderId="0" xfId="0" applyFill="1" applyAlignment="1">
      <alignment horizontal="left" vertical="center" wrapText="1" indent="1"/>
    </xf>
    <xf numFmtId="0" fontId="0" fillId="2" borderId="0" xfId="0" applyFill="1" applyAlignment="1">
      <alignment horizontal="left" indent="1"/>
    </xf>
    <xf numFmtId="0" fontId="0" fillId="11" borderId="21" xfId="0" applyFill="1" applyBorder="1" applyAlignment="1">
      <alignment horizontal="left" wrapText="1" indent="1"/>
    </xf>
    <xf numFmtId="0" fontId="0" fillId="11" borderId="0" xfId="0" applyFill="1" applyBorder="1" applyAlignment="1">
      <alignment horizontal="left" wrapText="1" indent="1"/>
    </xf>
    <xf numFmtId="0" fontId="0" fillId="11" borderId="23" xfId="0" applyFill="1" applyBorder="1" applyAlignment="1">
      <alignment horizontal="left" wrapText="1" indent="1"/>
    </xf>
    <xf numFmtId="0" fontId="0" fillId="11" borderId="21" xfId="0" applyFill="1" applyBorder="1"/>
    <xf numFmtId="0" fontId="0" fillId="11" borderId="0" xfId="0" applyFill="1" applyBorder="1"/>
    <xf numFmtId="0" fontId="0" fillId="11" borderId="23" xfId="0" applyFill="1" applyBorder="1"/>
    <xf numFmtId="0" fontId="0" fillId="11" borderId="18" xfId="0" applyFill="1" applyBorder="1"/>
    <xf numFmtId="0" fontId="0" fillId="11" borderId="16" xfId="0" applyFill="1" applyBorder="1"/>
    <xf numFmtId="0" fontId="0" fillId="11" borderId="19" xfId="0" applyFill="1" applyBorder="1"/>
    <xf numFmtId="0" fontId="37" fillId="2" borderId="0" xfId="0" applyFont="1" applyFill="1" applyAlignment="1"/>
    <xf numFmtId="0" fontId="19" fillId="2" borderId="17" xfId="0" applyFont="1" applyFill="1" applyBorder="1"/>
    <xf numFmtId="9" fontId="6" fillId="3" borderId="5" xfId="0" applyNumberFormat="1" applyFont="1" applyFill="1" applyBorder="1" applyAlignment="1">
      <alignment horizontal="center" vertical="center"/>
    </xf>
    <xf numFmtId="0" fontId="3" fillId="4" borderId="5" xfId="0" applyFont="1" applyFill="1" applyBorder="1" applyAlignment="1">
      <alignment vertical="center"/>
    </xf>
    <xf numFmtId="0" fontId="0" fillId="3" borderId="0" xfId="0" applyFill="1"/>
    <xf numFmtId="16" fontId="32" fillId="3" borderId="0" xfId="0" applyNumberFormat="1" applyFont="1" applyFill="1" applyBorder="1" applyAlignment="1">
      <alignment vertical="center" wrapText="1"/>
    </xf>
    <xf numFmtId="16" fontId="32" fillId="3" borderId="0" xfId="0" applyNumberFormat="1" applyFont="1" applyFill="1" applyBorder="1" applyAlignment="1">
      <alignment horizontal="center" vertical="center" wrapText="1"/>
    </xf>
    <xf numFmtId="0" fontId="0" fillId="3" borderId="6" xfId="0" applyFill="1" applyBorder="1"/>
    <xf numFmtId="16" fontId="4" fillId="2" borderId="1" xfId="0" quotePrefix="1" applyNumberFormat="1" applyFont="1" applyFill="1" applyBorder="1" applyAlignment="1">
      <alignment horizontal="center" vertical="center" wrapText="1"/>
    </xf>
    <xf numFmtId="16" fontId="32" fillId="3" borderId="3" xfId="0" applyNumberFormat="1" applyFont="1" applyFill="1" applyBorder="1" applyAlignment="1">
      <alignment vertical="center" wrapText="1"/>
    </xf>
    <xf numFmtId="0" fontId="0" fillId="3" borderId="3" xfId="0" applyFill="1" applyBorder="1"/>
    <xf numFmtId="0" fontId="23" fillId="0" borderId="8" xfId="1" quotePrefix="1" applyFont="1" applyFill="1" applyBorder="1" applyAlignment="1" applyProtection="1">
      <alignment vertical="center" wrapText="1"/>
      <protection locked="0"/>
    </xf>
    <xf numFmtId="0" fontId="23" fillId="0" borderId="0" xfId="1" quotePrefix="1" applyFont="1" applyFill="1" applyBorder="1" applyAlignment="1" applyProtection="1">
      <alignment vertical="center" wrapText="1"/>
      <protection locked="0"/>
    </xf>
    <xf numFmtId="16" fontId="4" fillId="0" borderId="8" xfId="0" applyNumberFormat="1" applyFont="1" applyFill="1" applyBorder="1" applyAlignment="1">
      <alignment vertical="center" wrapText="1"/>
    </xf>
    <xf numFmtId="164" fontId="27" fillId="0" borderId="0" xfId="0" quotePrefix="1" applyNumberFormat="1" applyFont="1" applyFill="1" applyBorder="1" applyAlignment="1">
      <alignment horizontal="center" vertical="center" wrapText="1"/>
    </xf>
    <xf numFmtId="16" fontId="27" fillId="0" borderId="0" xfId="0" quotePrefix="1" applyNumberFormat="1" applyFont="1" applyFill="1" applyBorder="1" applyAlignment="1">
      <alignment vertical="center" wrapText="1"/>
    </xf>
    <xf numFmtId="43" fontId="25" fillId="0" borderId="0" xfId="84" applyNumberFormat="1" applyFont="1" applyFill="1" applyBorder="1" applyAlignment="1">
      <alignment vertical="center"/>
    </xf>
    <xf numFmtId="165" fontId="24" fillId="0" borderId="0" xfId="84" applyNumberFormat="1" applyFont="1" applyFill="1" applyBorder="1" applyAlignment="1">
      <alignment vertical="center"/>
    </xf>
    <xf numFmtId="165" fontId="24" fillId="0" borderId="0" xfId="84" applyNumberFormat="1" applyFont="1" applyFill="1" applyBorder="1" applyAlignment="1">
      <alignment horizontal="left" vertical="center"/>
    </xf>
    <xf numFmtId="16" fontId="32" fillId="3" borderId="1" xfId="0" applyNumberFormat="1" applyFont="1" applyFill="1" applyBorder="1" applyAlignment="1">
      <alignment vertical="center" wrapText="1"/>
    </xf>
    <xf numFmtId="0" fontId="0" fillId="3" borderId="12" xfId="0" applyFill="1" applyBorder="1"/>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42" fillId="2" borderId="29" xfId="0" applyFont="1" applyFill="1" applyBorder="1" applyAlignment="1">
      <alignment horizontal="center" vertical="center"/>
    </xf>
    <xf numFmtId="0" fontId="42" fillId="2" borderId="28" xfId="0" applyFont="1" applyFill="1" applyBorder="1" applyAlignment="1">
      <alignment horizontal="center" vertical="center"/>
    </xf>
    <xf numFmtId="0" fontId="43" fillId="0" borderId="30" xfId="0" applyFont="1" applyBorder="1" applyAlignment="1">
      <alignment horizontal="center" vertical="center"/>
    </xf>
    <xf numFmtId="0" fontId="0" fillId="3" borderId="1" xfId="0" applyFill="1" applyBorder="1"/>
    <xf numFmtId="164" fontId="3" fillId="9" borderId="37" xfId="0" applyNumberFormat="1" applyFont="1" applyFill="1" applyBorder="1" applyAlignment="1">
      <alignment horizontal="center" vertical="center"/>
    </xf>
    <xf numFmtId="0" fontId="13" fillId="9" borderId="9" xfId="0" applyFont="1" applyFill="1" applyBorder="1" applyAlignment="1">
      <alignment horizontal="center" vertical="center"/>
    </xf>
    <xf numFmtId="0" fontId="0" fillId="0" borderId="10" xfId="0" applyBorder="1"/>
    <xf numFmtId="0" fontId="0" fillId="0" borderId="1" xfId="0" applyBorder="1"/>
    <xf numFmtId="0" fontId="0" fillId="0" borderId="11" xfId="0" applyBorder="1"/>
    <xf numFmtId="16" fontId="4" fillId="3" borderId="0" xfId="0" quotePrefix="1" applyNumberFormat="1" applyFont="1" applyFill="1" applyBorder="1" applyAlignment="1">
      <alignment horizontal="center" vertical="center" wrapText="1"/>
    </xf>
    <xf numFmtId="16" fontId="32" fillId="3" borderId="5" xfId="0" applyNumberFormat="1" applyFont="1" applyFill="1" applyBorder="1" applyAlignment="1">
      <alignment horizontal="center" vertical="center" wrapText="1"/>
    </xf>
    <xf numFmtId="0" fontId="23" fillId="0" borderId="10" xfId="1" applyFont="1" applyFill="1" applyBorder="1" applyAlignment="1" applyProtection="1">
      <alignment horizontal="center" vertical="center"/>
    </xf>
    <xf numFmtId="0" fontId="14" fillId="3" borderId="15" xfId="0" applyFont="1" applyFill="1" applyBorder="1" applyAlignment="1">
      <alignment horizontal="center" vertical="center"/>
    </xf>
    <xf numFmtId="16" fontId="4" fillId="2" borderId="0" xfId="0" quotePrefix="1" applyNumberFormat="1" applyFont="1" applyFill="1" applyBorder="1" applyAlignment="1">
      <alignment horizontal="center" vertical="center" wrapText="1"/>
    </xf>
    <xf numFmtId="16" fontId="4" fillId="2" borderId="21" xfId="0" quotePrefix="1" applyNumberFormat="1" applyFont="1" applyFill="1" applyBorder="1" applyAlignment="1">
      <alignment horizontal="center" vertical="center" wrapText="1"/>
    </xf>
    <xf numFmtId="16" fontId="4" fillId="2" borderId="23" xfId="0" quotePrefix="1" applyNumberFormat="1" applyFont="1" applyFill="1" applyBorder="1" applyAlignment="1">
      <alignment horizontal="center" vertical="center" wrapText="1"/>
    </xf>
    <xf numFmtId="16" fontId="4" fillId="2" borderId="44" xfId="0" quotePrefix="1" applyNumberFormat="1" applyFont="1" applyFill="1" applyBorder="1" applyAlignment="1">
      <alignment horizontal="center" vertical="center" wrapText="1"/>
    </xf>
    <xf numFmtId="16" fontId="4" fillId="2" borderId="45"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9" borderId="0" xfId="0" quotePrefix="1" applyNumberFormat="1" applyFont="1" applyFill="1" applyBorder="1" applyAlignment="1">
      <alignment horizontal="center" vertical="center" wrapText="1"/>
    </xf>
    <xf numFmtId="16" fontId="4" fillId="9" borderId="5" xfId="0" quotePrefix="1" applyNumberFormat="1" applyFont="1" applyFill="1" applyBorder="1" applyAlignment="1">
      <alignment horizontal="center" vertical="center" wrapText="1"/>
    </xf>
    <xf numFmtId="16" fontId="4" fillId="9" borderId="1" xfId="0" quotePrefix="1" applyNumberFormat="1" applyFont="1" applyFill="1" applyBorder="1" applyAlignment="1">
      <alignment horizontal="center" vertical="center" wrapText="1"/>
    </xf>
    <xf numFmtId="0" fontId="0" fillId="9" borderId="1" xfId="0" applyFill="1" applyBorder="1"/>
    <xf numFmtId="16" fontId="4" fillId="9" borderId="11" xfId="0" quotePrefix="1" applyNumberFormat="1" applyFont="1" applyFill="1" applyBorder="1" applyAlignment="1">
      <alignment horizontal="center" vertical="center" wrapText="1"/>
    </xf>
    <xf numFmtId="164" fontId="3" fillId="3" borderId="37" xfId="0" applyNumberFormat="1" applyFont="1" applyFill="1" applyBorder="1" applyAlignment="1">
      <alignment horizontal="center" vertical="center"/>
    </xf>
    <xf numFmtId="0" fontId="13" fillId="3" borderId="9" xfId="0" applyFont="1" applyFill="1" applyBorder="1" applyAlignment="1">
      <alignment horizontal="center" vertical="center"/>
    </xf>
    <xf numFmtId="164" fontId="0" fillId="3" borderId="37" xfId="0" applyNumberFormat="1" applyFill="1" applyBorder="1" applyAlignment="1">
      <alignment horizontal="center" vertical="center"/>
    </xf>
    <xf numFmtId="0" fontId="0" fillId="3" borderId="9" xfId="0" applyFill="1" applyBorder="1" applyAlignment="1">
      <alignment horizontal="center" vertical="center"/>
    </xf>
    <xf numFmtId="0" fontId="0" fillId="3" borderId="48" xfId="0" applyFill="1" applyBorder="1" applyAlignment="1">
      <alignment horizontal="center" vertical="center"/>
    </xf>
    <xf numFmtId="0" fontId="0" fillId="0" borderId="0" xfId="0" applyAlignment="1">
      <alignment horizontal="center"/>
    </xf>
    <xf numFmtId="0" fontId="0" fillId="9" borderId="49" xfId="0" applyFill="1" applyBorder="1"/>
    <xf numFmtId="49" fontId="0" fillId="0" borderId="0" xfId="0" applyNumberFormat="1" applyAlignment="1">
      <alignment horizontal="center"/>
    </xf>
    <xf numFmtId="0" fontId="0" fillId="3" borderId="50" xfId="0" applyFill="1" applyBorder="1" applyAlignment="1">
      <alignment horizontal="center"/>
    </xf>
    <xf numFmtId="0" fontId="0" fillId="9" borderId="50" xfId="0" applyFill="1" applyBorder="1" applyAlignment="1">
      <alignment horizontal="center"/>
    </xf>
    <xf numFmtId="0" fontId="0" fillId="0" borderId="51" xfId="0" applyBorder="1" applyAlignment="1">
      <alignment horizontal="center"/>
    </xf>
    <xf numFmtId="0" fontId="31" fillId="0" borderId="21" xfId="0" applyFont="1" applyFill="1" applyBorder="1" applyAlignment="1">
      <alignment horizontal="center"/>
    </xf>
    <xf numFmtId="0" fontId="0" fillId="3" borderId="50" xfId="0"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43" fontId="0" fillId="9" borderId="24" xfId="84" applyNumberFormat="1" applyFont="1" applyFill="1" applyBorder="1" applyAlignment="1">
      <alignment horizontal="center"/>
    </xf>
    <xf numFmtId="43" fontId="0" fillId="10" borderId="24" xfId="84" applyNumberFormat="1" applyFont="1" applyFill="1" applyBorder="1" applyAlignment="1">
      <alignment horizontal="center"/>
    </xf>
    <xf numFmtId="0" fontId="0" fillId="9" borderId="26" xfId="0" applyFill="1" applyBorder="1" applyAlignment="1">
      <alignment horizontal="center"/>
    </xf>
    <xf numFmtId="0" fontId="0" fillId="10" borderId="26" xfId="0" applyFill="1" applyBorder="1" applyAlignment="1">
      <alignment horizontal="center"/>
    </xf>
    <xf numFmtId="0" fontId="0" fillId="9" borderId="50" xfId="0" applyFill="1" applyBorder="1" applyAlignment="1">
      <alignment horizontal="center" wrapText="1"/>
    </xf>
    <xf numFmtId="0" fontId="0" fillId="9" borderId="51" xfId="0" applyFill="1" applyBorder="1" applyAlignment="1">
      <alignment horizontal="center" wrapText="1"/>
    </xf>
    <xf numFmtId="0" fontId="0" fillId="9" borderId="52" xfId="0" applyFill="1" applyBorder="1" applyAlignment="1">
      <alignment horizontal="center" wrapText="1"/>
    </xf>
    <xf numFmtId="164" fontId="0" fillId="3" borderId="53" xfId="0" applyNumberFormat="1" applyFill="1" applyBorder="1" applyAlignment="1">
      <alignment horizontal="center" vertical="center"/>
    </xf>
    <xf numFmtId="0" fontId="42" fillId="2" borderId="54" xfId="0" applyFont="1" applyFill="1" applyBorder="1" applyAlignment="1">
      <alignment horizontal="center" vertical="center"/>
    </xf>
    <xf numFmtId="0" fontId="47" fillId="0" borderId="0" xfId="0" applyFont="1"/>
    <xf numFmtId="164" fontId="3" fillId="9" borderId="55" xfId="0" applyNumberFormat="1" applyFont="1" applyFill="1" applyBorder="1" applyAlignment="1">
      <alignment horizontal="center" vertical="center"/>
    </xf>
    <xf numFmtId="16" fontId="4" fillId="3" borderId="10" xfId="0" quotePrefix="1" applyNumberFormat="1" applyFont="1" applyFill="1" applyBorder="1" applyAlignment="1">
      <alignment vertical="center" wrapText="1"/>
    </xf>
    <xf numFmtId="16" fontId="4" fillId="3" borderId="1" xfId="0" quotePrefix="1" applyNumberFormat="1" applyFont="1" applyFill="1" applyBorder="1" applyAlignment="1">
      <alignment vertical="center" wrapText="1"/>
    </xf>
    <xf numFmtId="16" fontId="4" fillId="3" borderId="11" xfId="0" quotePrefix="1" applyNumberFormat="1" applyFont="1" applyFill="1" applyBorder="1" applyAlignment="1">
      <alignment vertical="center" wrapText="1"/>
    </xf>
    <xf numFmtId="0" fontId="0" fillId="0" borderId="0" xfId="0" applyAlignment="1">
      <alignment horizontal="center"/>
    </xf>
    <xf numFmtId="0" fontId="0" fillId="0" borderId="0" xfId="0" applyAlignment="1">
      <alignment horizontal="center"/>
    </xf>
    <xf numFmtId="0" fontId="43" fillId="0" borderId="35" xfId="0" applyFont="1" applyBorder="1" applyAlignment="1">
      <alignment horizontal="center" vertical="center"/>
    </xf>
    <xf numFmtId="0" fontId="12" fillId="0" borderId="2" xfId="1" applyFont="1" applyFill="1" applyBorder="1" applyAlignment="1" applyProtection="1">
      <alignment horizontal="center" wrapText="1"/>
    </xf>
    <xf numFmtId="0" fontId="12" fillId="0" borderId="3" xfId="1" applyFont="1" applyFill="1" applyBorder="1" applyAlignment="1" applyProtection="1">
      <alignment horizontal="center" wrapText="1"/>
    </xf>
    <xf numFmtId="0" fontId="12" fillId="0" borderId="4" xfId="1" applyFont="1" applyFill="1" applyBorder="1" applyAlignment="1" applyProtection="1">
      <alignment horizontal="center" wrapText="1"/>
    </xf>
    <xf numFmtId="9" fontId="8" fillId="2" borderId="31" xfId="1" applyNumberFormat="1" applyFill="1" applyBorder="1" applyAlignment="1" applyProtection="1">
      <alignment horizontal="center" vertical="center" wrapText="1"/>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8" fillId="2" borderId="31" xfId="1" applyFill="1" applyBorder="1" applyAlignment="1" applyProtection="1">
      <alignment horizontal="center" vertical="center"/>
    </xf>
    <xf numFmtId="0" fontId="8" fillId="2" borderId="34" xfId="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0" fillId="3" borderId="7"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9" borderId="11" xfId="0" applyFont="1" applyFill="1" applyBorder="1" applyAlignment="1">
      <alignment horizontal="center" vertical="center" wrapText="1"/>
    </xf>
    <xf numFmtId="9" fontId="44" fillId="3" borderId="7" xfId="0" applyNumberFormat="1" applyFont="1" applyFill="1" applyBorder="1" applyAlignment="1">
      <alignment horizontal="center"/>
    </xf>
    <xf numFmtId="9" fontId="44" fillId="3" borderId="9" xfId="0" applyNumberFormat="1" applyFont="1" applyFill="1" applyBorder="1" applyAlignment="1">
      <alignment horizontal="center"/>
    </xf>
    <xf numFmtId="9" fontId="44" fillId="3" borderId="6" xfId="0" applyNumberFormat="1" applyFont="1" applyFill="1" applyBorder="1" applyAlignment="1">
      <alignment horizontal="center"/>
    </xf>
    <xf numFmtId="9" fontId="44" fillId="3" borderId="5" xfId="0" applyNumberFormat="1" applyFont="1" applyFill="1" applyBorder="1" applyAlignment="1">
      <alignment horizontal="center"/>
    </xf>
    <xf numFmtId="9" fontId="44" fillId="9" borderId="7" xfId="0" applyNumberFormat="1" applyFont="1" applyFill="1" applyBorder="1" applyAlignment="1">
      <alignment horizontal="center"/>
    </xf>
    <xf numFmtId="9" fontId="44" fillId="9" borderId="9" xfId="0" applyNumberFormat="1" applyFont="1" applyFill="1" applyBorder="1" applyAlignment="1">
      <alignment horizontal="center"/>
    </xf>
    <xf numFmtId="9" fontId="44" fillId="9" borderId="6" xfId="0" applyNumberFormat="1" applyFont="1" applyFill="1" applyBorder="1" applyAlignment="1">
      <alignment horizontal="center"/>
    </xf>
    <xf numFmtId="9" fontId="44" fillId="9" borderId="5" xfId="0" applyNumberFormat="1" applyFont="1" applyFill="1" applyBorder="1" applyAlignment="1">
      <alignment horizontal="center"/>
    </xf>
    <xf numFmtId="0" fontId="45" fillId="0" borderId="2" xfId="1" applyFont="1" applyFill="1" applyBorder="1" applyAlignment="1" applyProtection="1">
      <alignment horizontal="center" vertical="center"/>
    </xf>
    <xf numFmtId="0" fontId="45" fillId="0" borderId="3" xfId="1" applyFont="1" applyFill="1" applyBorder="1" applyAlignment="1" applyProtection="1">
      <alignment horizontal="center" vertical="center"/>
    </xf>
    <xf numFmtId="0" fontId="45" fillId="0" borderId="4" xfId="1" applyFont="1" applyFill="1" applyBorder="1" applyAlignment="1" applyProtection="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9" fontId="8" fillId="2" borderId="38" xfId="1" applyNumberFormat="1" applyFill="1" applyBorder="1" applyAlignment="1" applyProtection="1">
      <alignment horizontal="center" vertical="center"/>
    </xf>
    <xf numFmtId="9" fontId="8" fillId="2" borderId="31" xfId="1" applyNumberFormat="1" applyFill="1" applyBorder="1" applyAlignment="1" applyProtection="1">
      <alignment horizontal="center" vertical="center"/>
    </xf>
    <xf numFmtId="0" fontId="33" fillId="2" borderId="25" xfId="0" applyFont="1" applyFill="1" applyBorder="1" applyAlignment="1" applyProtection="1">
      <alignment horizontal="center" vertical="center"/>
      <protection locked="0"/>
    </xf>
    <xf numFmtId="0" fontId="33" fillId="2" borderId="24"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43" xfId="0" quotePrefix="1" applyNumberFormat="1" applyFont="1" applyFill="1" applyBorder="1" applyAlignment="1">
      <alignment horizontal="center" vertical="center" wrapText="1"/>
    </xf>
    <xf numFmtId="16" fontId="4" fillId="3" borderId="39" xfId="0" quotePrefix="1" applyNumberFormat="1" applyFont="1" applyFill="1" applyBorder="1" applyAlignment="1">
      <alignment horizontal="center" vertical="center" wrapText="1"/>
    </xf>
    <xf numFmtId="16" fontId="4" fillId="3" borderId="40" xfId="0" quotePrefix="1" applyNumberFormat="1" applyFont="1" applyFill="1" applyBorder="1" applyAlignment="1">
      <alignment horizontal="center" vertical="center" wrapText="1"/>
    </xf>
    <xf numFmtId="16" fontId="4" fillId="3" borderId="46" xfId="0" quotePrefix="1" applyNumberFormat="1" applyFont="1" applyFill="1" applyBorder="1" applyAlignment="1">
      <alignment horizontal="center" vertical="center" wrapText="1"/>
    </xf>
    <xf numFmtId="0" fontId="41" fillId="2" borderId="42"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43" xfId="0" applyFont="1" applyFill="1" applyBorder="1" applyAlignment="1">
      <alignment horizontal="center" vertical="center"/>
    </xf>
    <xf numFmtId="0" fontId="41" fillId="2" borderId="47" xfId="0" applyFont="1" applyFill="1" applyBorder="1" applyAlignment="1">
      <alignment horizontal="center" vertical="center"/>
    </xf>
    <xf numFmtId="0" fontId="41" fillId="2" borderId="40" xfId="0" applyFont="1" applyFill="1" applyBorder="1" applyAlignment="1">
      <alignment horizontal="center" vertical="center"/>
    </xf>
    <xf numFmtId="0" fontId="41" fillId="2" borderId="46" xfId="0" applyFont="1" applyFill="1" applyBorder="1" applyAlignment="1">
      <alignment horizontal="center" vertical="center"/>
    </xf>
    <xf numFmtId="0" fontId="0" fillId="0" borderId="36" xfId="0" applyBorder="1" applyAlignment="1">
      <alignment horizontal="center" vertical="center" wrapText="1"/>
    </xf>
    <xf numFmtId="0" fontId="0" fillId="0" borderId="27" xfId="0" applyBorder="1" applyAlignment="1">
      <alignment horizontal="center" vertical="center" wrapText="1"/>
    </xf>
    <xf numFmtId="49" fontId="34" fillId="12" borderId="25" xfId="0" applyNumberFormat="1" applyFont="1" applyFill="1" applyBorder="1" applyAlignment="1" applyProtection="1">
      <alignment horizontal="center" vertical="center"/>
      <protection locked="0"/>
    </xf>
    <xf numFmtId="49" fontId="34" fillId="12" borderId="26"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32" xfId="1" applyFill="1" applyBorder="1" applyAlignment="1" applyProtection="1">
      <alignment horizontal="center" vertical="center"/>
    </xf>
    <xf numFmtId="16" fontId="4" fillId="9" borderId="42" xfId="0" quotePrefix="1" applyNumberFormat="1" applyFont="1" applyFill="1" applyBorder="1" applyAlignment="1">
      <alignment horizontal="center" vertical="center" wrapText="1"/>
    </xf>
    <xf numFmtId="16" fontId="4" fillId="9" borderId="8" xfId="0" quotePrefix="1" applyNumberFormat="1" applyFont="1" applyFill="1" applyBorder="1" applyAlignment="1">
      <alignment horizontal="center" vertical="center" wrapText="1"/>
    </xf>
    <xf numFmtId="16" fontId="4" fillId="9" borderId="9" xfId="0" quotePrefix="1" applyNumberFormat="1" applyFont="1" applyFill="1" applyBorder="1" applyAlignment="1">
      <alignment horizontal="center" vertical="center" wrapText="1"/>
    </xf>
    <xf numFmtId="16" fontId="4" fillId="9" borderId="47" xfId="0" quotePrefix="1" applyNumberFormat="1" applyFont="1" applyFill="1" applyBorder="1" applyAlignment="1">
      <alignment horizontal="center" vertical="center" wrapText="1"/>
    </xf>
    <xf numFmtId="16" fontId="4" fillId="9" borderId="40" xfId="0" quotePrefix="1" applyNumberFormat="1" applyFont="1" applyFill="1" applyBorder="1" applyAlignment="1">
      <alignment horizontal="center" vertical="center" wrapText="1"/>
    </xf>
    <xf numFmtId="16" fontId="4" fillId="9" borderId="41" xfId="0" quotePrefix="1" applyNumberFormat="1"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8"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6" fillId="3" borderId="2" xfId="0" applyFont="1" applyFill="1" applyBorder="1" applyAlignment="1">
      <alignment horizontal="center" vertical="center"/>
    </xf>
    <xf numFmtId="0" fontId="46" fillId="3" borderId="3" xfId="0" applyFont="1" applyFill="1" applyBorder="1" applyAlignment="1">
      <alignment horizontal="center" vertical="center"/>
    </xf>
    <xf numFmtId="0" fontId="46" fillId="3" borderId="4"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3" borderId="56" xfId="0" applyFont="1" applyFill="1" applyBorder="1" applyAlignment="1">
      <alignment horizontal="center" vertical="center" wrapText="1"/>
    </xf>
    <xf numFmtId="0" fontId="33" fillId="3" borderId="57"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0" xfId="0" applyFont="1" applyFill="1" applyBorder="1" applyAlignment="1">
      <alignment horizontal="center" vertical="center"/>
    </xf>
    <xf numFmtId="0" fontId="33" fillId="3" borderId="23" xfId="0" applyFont="1" applyFill="1" applyBorder="1" applyAlignment="1">
      <alignment horizontal="center" vertical="center"/>
    </xf>
    <xf numFmtId="164" fontId="34" fillId="12" borderId="25" xfId="0" applyNumberFormat="1" applyFont="1" applyFill="1" applyBorder="1" applyAlignment="1" applyProtection="1">
      <alignment horizontal="center" vertical="center"/>
    </xf>
    <xf numFmtId="164" fontId="34" fillId="12" borderId="26" xfId="0" applyNumberFormat="1" applyFont="1" applyFill="1" applyBorder="1" applyAlignment="1" applyProtection="1">
      <alignment horizontal="center" vertical="center"/>
    </xf>
    <xf numFmtId="1" fontId="44" fillId="3" borderId="7" xfId="0" applyNumberFormat="1" applyFont="1" applyFill="1" applyBorder="1" applyAlignment="1">
      <alignment horizontal="center" vertical="center"/>
    </xf>
    <xf numFmtId="1" fontId="44" fillId="3" borderId="9" xfId="0" applyNumberFormat="1" applyFont="1" applyFill="1" applyBorder="1" applyAlignment="1">
      <alignment horizontal="center" vertical="center"/>
    </xf>
    <xf numFmtId="1" fontId="44" fillId="3" borderId="6" xfId="0" applyNumberFormat="1" applyFont="1" applyFill="1" applyBorder="1" applyAlignment="1">
      <alignment horizontal="center" vertical="center"/>
    </xf>
    <xf numFmtId="1" fontId="44" fillId="3" borderId="5" xfId="0" applyNumberFormat="1" applyFont="1" applyFill="1" applyBorder="1" applyAlignment="1">
      <alignment horizontal="center" vertical="center"/>
    </xf>
    <xf numFmtId="1" fontId="44" fillId="3" borderId="10" xfId="0" applyNumberFormat="1" applyFont="1" applyFill="1" applyBorder="1" applyAlignment="1">
      <alignment horizontal="center" vertical="center"/>
    </xf>
    <xf numFmtId="1" fontId="44" fillId="3" borderId="11" xfId="0" applyNumberFormat="1" applyFont="1" applyFill="1" applyBorder="1" applyAlignment="1">
      <alignment horizontal="center" vertical="center"/>
    </xf>
    <xf numFmtId="1" fontId="44" fillId="9" borderId="7" xfId="0" applyNumberFormat="1" applyFont="1" applyFill="1" applyBorder="1" applyAlignment="1">
      <alignment horizontal="center" vertical="center"/>
    </xf>
    <xf numFmtId="1" fontId="44" fillId="9" borderId="9" xfId="0" applyNumberFormat="1" applyFont="1" applyFill="1" applyBorder="1" applyAlignment="1">
      <alignment horizontal="center" vertical="center"/>
    </xf>
    <xf numFmtId="1" fontId="44" fillId="9" borderId="6" xfId="0" applyNumberFormat="1" applyFont="1" applyFill="1" applyBorder="1" applyAlignment="1">
      <alignment horizontal="center" vertical="center"/>
    </xf>
    <xf numFmtId="1" fontId="44" fillId="9" borderId="5" xfId="0" applyNumberFormat="1" applyFont="1" applyFill="1" applyBorder="1" applyAlignment="1">
      <alignment horizontal="center" vertical="center"/>
    </xf>
    <xf numFmtId="1" fontId="44" fillId="9" borderId="10" xfId="0" applyNumberFormat="1" applyFont="1" applyFill="1" applyBorder="1" applyAlignment="1">
      <alignment horizontal="center" vertical="center"/>
    </xf>
    <xf numFmtId="1" fontId="44" fillId="9" borderId="11" xfId="0" applyNumberFormat="1" applyFont="1" applyFill="1" applyBorder="1" applyAlignment="1">
      <alignment horizontal="center" vertical="center"/>
    </xf>
    <xf numFmtId="0" fontId="46" fillId="9" borderId="2" xfId="0" applyFont="1" applyFill="1" applyBorder="1" applyAlignment="1">
      <alignment horizontal="center" vertical="center"/>
    </xf>
    <xf numFmtId="0" fontId="46" fillId="9" borderId="3" xfId="0" applyFont="1" applyFill="1" applyBorder="1" applyAlignment="1">
      <alignment horizontal="center" vertical="center"/>
    </xf>
    <xf numFmtId="0" fontId="46" fillId="9" borderId="4" xfId="0" applyFont="1" applyFill="1" applyBorder="1" applyAlignment="1">
      <alignment horizontal="center" vertical="center"/>
    </xf>
    <xf numFmtId="16" fontId="32" fillId="2" borderId="2" xfId="0" applyNumberFormat="1" applyFont="1" applyFill="1" applyBorder="1" applyAlignment="1">
      <alignment horizontal="center" vertical="center" wrapText="1"/>
    </xf>
    <xf numFmtId="16" fontId="32" fillId="2" borderId="3" xfId="0" applyNumberFormat="1" applyFont="1" applyFill="1" applyBorder="1" applyAlignment="1">
      <alignment horizontal="center" vertical="center" wrapText="1"/>
    </xf>
    <xf numFmtId="16" fontId="32" fillId="2" borderId="4" xfId="0" applyNumberFormat="1" applyFont="1" applyFill="1" applyBorder="1" applyAlignment="1">
      <alignment horizontal="center" vertical="center" wrapText="1"/>
    </xf>
    <xf numFmtId="0" fontId="33" fillId="9" borderId="21"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0" xfId="0" applyFont="1" applyFill="1" applyBorder="1" applyAlignment="1">
      <alignment horizontal="center" vertical="center"/>
    </xf>
    <xf numFmtId="16" fontId="49" fillId="3" borderId="1" xfId="0" quotePrefix="1" applyNumberFormat="1"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19" fillId="11" borderId="20" xfId="0" applyFont="1" applyFill="1" applyBorder="1" applyAlignment="1">
      <alignment horizontal="left" vertical="center" wrapText="1" indent="1"/>
    </xf>
    <xf numFmtId="0" fontId="19" fillId="11" borderId="17" xfId="0" applyFont="1" applyFill="1" applyBorder="1" applyAlignment="1">
      <alignment horizontal="left" vertical="center" wrapText="1" indent="1"/>
    </xf>
    <xf numFmtId="0" fontId="19" fillId="11" borderId="22" xfId="0" applyFont="1" applyFill="1" applyBorder="1" applyAlignment="1">
      <alignment horizontal="left" vertical="center" wrapText="1" indent="1"/>
    </xf>
    <xf numFmtId="0" fontId="19" fillId="11" borderId="18" xfId="0" applyFont="1" applyFill="1" applyBorder="1" applyAlignment="1">
      <alignment horizontal="left" vertical="center" wrapText="1" indent="1"/>
    </xf>
    <xf numFmtId="0" fontId="19" fillId="11" borderId="16" xfId="0" applyFont="1" applyFill="1" applyBorder="1" applyAlignment="1">
      <alignment horizontal="left" vertical="center" wrapText="1" indent="1"/>
    </xf>
    <xf numFmtId="0" fontId="19" fillId="11" borderId="19" xfId="0" applyFont="1" applyFill="1" applyBorder="1" applyAlignment="1">
      <alignment horizontal="left" vertical="center" wrapText="1" indent="1"/>
    </xf>
    <xf numFmtId="0" fontId="19" fillId="2" borderId="0" xfId="0" applyFont="1" applyFill="1" applyAlignment="1">
      <alignment horizontal="left" vertical="center" wrapText="1" indent="1"/>
    </xf>
    <xf numFmtId="0" fontId="0" fillId="11" borderId="20" xfId="0" applyFill="1" applyBorder="1" applyAlignment="1">
      <alignment horizontal="left" vertical="center" wrapText="1" indent="1"/>
    </xf>
    <xf numFmtId="0" fontId="0" fillId="11" borderId="17" xfId="0" applyFill="1" applyBorder="1" applyAlignment="1">
      <alignment horizontal="left" vertical="center" wrapText="1" indent="1"/>
    </xf>
    <xf numFmtId="0" fontId="0" fillId="11" borderId="22" xfId="0" applyFill="1" applyBorder="1" applyAlignment="1">
      <alignment horizontal="left" vertical="center" wrapText="1" indent="1"/>
    </xf>
    <xf numFmtId="0" fontId="0" fillId="11" borderId="21" xfId="0" applyFill="1" applyBorder="1" applyAlignment="1">
      <alignment horizontal="left" vertical="center" wrapText="1" indent="1"/>
    </xf>
    <xf numFmtId="0" fontId="0" fillId="11" borderId="0" xfId="0" applyFill="1" applyBorder="1" applyAlignment="1">
      <alignment horizontal="left" vertical="center" wrapText="1" indent="1"/>
    </xf>
    <xf numFmtId="0" fontId="0" fillId="11" borderId="23" xfId="0" applyFill="1" applyBorder="1" applyAlignment="1">
      <alignment horizontal="left" vertical="center" wrapText="1" indent="1"/>
    </xf>
    <xf numFmtId="0" fontId="19" fillId="2" borderId="24" xfId="0" applyFont="1" applyFill="1" applyBorder="1" applyAlignment="1">
      <alignment horizontal="center" wrapText="1"/>
    </xf>
    <xf numFmtId="0" fontId="38" fillId="2" borderId="0" xfId="0" applyFont="1" applyFill="1" applyAlignment="1">
      <alignment horizontal="center"/>
    </xf>
    <xf numFmtId="0" fontId="14" fillId="2" borderId="16" xfId="0" applyFont="1" applyFill="1" applyBorder="1" applyAlignment="1">
      <alignment horizontal="center"/>
    </xf>
    <xf numFmtId="0" fontId="19" fillId="11" borderId="21" xfId="0" applyFont="1" applyFill="1" applyBorder="1" applyAlignment="1">
      <alignment horizontal="left" vertical="center" wrapText="1" indent="1"/>
    </xf>
    <xf numFmtId="0" fontId="19" fillId="11" borderId="0" xfId="0" applyFont="1" applyFill="1" applyBorder="1" applyAlignment="1">
      <alignment horizontal="left" vertical="center" wrapText="1" indent="1"/>
    </xf>
    <xf numFmtId="0" fontId="19" fillId="11" borderId="23" xfId="0" applyFont="1"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xf numFmtId="0" fontId="0" fillId="0" borderId="0" xfId="0" applyAlignment="1">
      <alignment horizontal="center"/>
    </xf>
    <xf numFmtId="0" fontId="0" fillId="3" borderId="51" xfId="0" applyFill="1" applyBorder="1" applyAlignment="1">
      <alignment horizontal="center"/>
    </xf>
    <xf numFmtId="0" fontId="0" fillId="3" borderId="52" xfId="0" applyFill="1" applyBorder="1" applyAlignment="1">
      <alignment horizontal="center"/>
    </xf>
    <xf numFmtId="0" fontId="0" fillId="9" borderId="51" xfId="0" applyFill="1" applyBorder="1" applyAlignment="1">
      <alignment horizontal="center"/>
    </xf>
    <xf numFmtId="0" fontId="0" fillId="9" borderId="52" xfId="0" applyFill="1" applyBorder="1" applyAlignment="1">
      <alignment horizontal="center"/>
    </xf>
    <xf numFmtId="0" fontId="31" fillId="9" borderId="25" xfId="0" applyFont="1" applyFill="1" applyBorder="1" applyAlignment="1">
      <alignment horizontal="center"/>
    </xf>
    <xf numFmtId="0" fontId="31" fillId="9" borderId="24" xfId="0" applyFont="1" applyFill="1" applyBorder="1" applyAlignment="1">
      <alignment horizontal="center"/>
    </xf>
    <xf numFmtId="0" fontId="31" fillId="9" borderId="26" xfId="0" applyFont="1" applyFill="1" applyBorder="1" applyAlignment="1">
      <alignment horizontal="center"/>
    </xf>
    <xf numFmtId="0" fontId="0" fillId="3" borderId="50" xfId="0" applyFill="1" applyBorder="1" applyAlignment="1">
      <alignment horizontal="center"/>
    </xf>
    <xf numFmtId="0" fontId="0" fillId="9" borderId="50" xfId="0" applyFill="1" applyBorder="1" applyAlignment="1">
      <alignment horizontal="center"/>
    </xf>
    <xf numFmtId="0" fontId="31" fillId="3" borderId="25" xfId="0" applyFont="1" applyFill="1" applyBorder="1" applyAlignment="1">
      <alignment horizontal="center"/>
    </xf>
    <xf numFmtId="0" fontId="31" fillId="3" borderId="24" xfId="0" applyFont="1" applyFill="1" applyBorder="1" applyAlignment="1">
      <alignment horizontal="center"/>
    </xf>
    <xf numFmtId="0" fontId="31" fillId="3" borderId="26" xfId="0" applyFont="1" applyFill="1" applyBorder="1" applyAlignment="1">
      <alignment horizontal="center"/>
    </xf>
    <xf numFmtId="0" fontId="31" fillId="0" borderId="0" xfId="0" applyFont="1" applyAlignment="1">
      <alignment horizont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xr:uid="{00000000-0005-0000-0000-000029000000}"/>
    <cellStyle name="Hyperlink 11" xfId="26" xr:uid="{00000000-0005-0000-0000-00002A000000}"/>
    <cellStyle name="Hyperlink 12" xfId="28" xr:uid="{00000000-0005-0000-0000-00002B000000}"/>
    <cellStyle name="Hyperlink 13" xfId="30" xr:uid="{00000000-0005-0000-0000-00002C000000}"/>
    <cellStyle name="Hyperlink 14" xfId="32" xr:uid="{00000000-0005-0000-0000-00002D000000}"/>
    <cellStyle name="Hyperlink 15" xfId="34" xr:uid="{00000000-0005-0000-0000-00002E000000}"/>
    <cellStyle name="Hyperlink 16" xfId="36" xr:uid="{00000000-0005-0000-0000-00002F000000}"/>
    <cellStyle name="Hyperlink 17" xfId="38" xr:uid="{00000000-0005-0000-0000-000030000000}"/>
    <cellStyle name="Hyperlink 18" xfId="40" xr:uid="{00000000-0005-0000-0000-000031000000}"/>
    <cellStyle name="Hyperlink 19" xfId="42" xr:uid="{00000000-0005-0000-0000-000032000000}"/>
    <cellStyle name="Hyperlink 2" xfId="5" xr:uid="{00000000-0005-0000-0000-000033000000}"/>
    <cellStyle name="Hyperlink 20" xfId="44" xr:uid="{00000000-0005-0000-0000-000034000000}"/>
    <cellStyle name="Hyperlink 21" xfId="46" xr:uid="{00000000-0005-0000-0000-000035000000}"/>
    <cellStyle name="Hyperlink 22" xfId="48" xr:uid="{00000000-0005-0000-0000-000036000000}"/>
    <cellStyle name="Hyperlink 23" xfId="50" xr:uid="{00000000-0005-0000-0000-000037000000}"/>
    <cellStyle name="Hyperlink 24" xfId="52" xr:uid="{00000000-0005-0000-0000-000038000000}"/>
    <cellStyle name="Hyperlink 25" xfId="54" xr:uid="{00000000-0005-0000-0000-000039000000}"/>
    <cellStyle name="Hyperlink 26" xfId="56" xr:uid="{00000000-0005-0000-0000-00003A000000}"/>
    <cellStyle name="Hyperlink 27" xfId="58" xr:uid="{00000000-0005-0000-0000-00003B000000}"/>
    <cellStyle name="Hyperlink 28" xfId="60" xr:uid="{00000000-0005-0000-0000-00003C000000}"/>
    <cellStyle name="Hyperlink 29" xfId="62" xr:uid="{00000000-0005-0000-0000-00003D000000}"/>
    <cellStyle name="Hyperlink 3" xfId="9" xr:uid="{00000000-0005-0000-0000-00003E000000}"/>
    <cellStyle name="Hyperlink 30" xfId="64" xr:uid="{00000000-0005-0000-0000-00003F000000}"/>
    <cellStyle name="Hyperlink 31" xfId="66" xr:uid="{00000000-0005-0000-0000-000040000000}"/>
    <cellStyle name="Hyperlink 32" xfId="68" xr:uid="{00000000-0005-0000-0000-000041000000}"/>
    <cellStyle name="Hyperlink 33" xfId="70" xr:uid="{00000000-0005-0000-0000-000042000000}"/>
    <cellStyle name="Hyperlink 34" xfId="72" xr:uid="{00000000-0005-0000-0000-000043000000}"/>
    <cellStyle name="Hyperlink 35" xfId="74" xr:uid="{00000000-0005-0000-0000-000044000000}"/>
    <cellStyle name="Hyperlink 36" xfId="76" xr:uid="{00000000-0005-0000-0000-000045000000}"/>
    <cellStyle name="Hyperlink 37" xfId="78" xr:uid="{00000000-0005-0000-0000-000046000000}"/>
    <cellStyle name="Hyperlink 38" xfId="80" xr:uid="{00000000-0005-0000-0000-000047000000}"/>
    <cellStyle name="Hyperlink 39" xfId="82" xr:uid="{00000000-0005-0000-0000-000048000000}"/>
    <cellStyle name="Hyperlink 4" xfId="12" xr:uid="{00000000-0005-0000-0000-000049000000}"/>
    <cellStyle name="Hyperlink 5" xfId="14" xr:uid="{00000000-0005-0000-0000-00004A000000}"/>
    <cellStyle name="Hyperlink 6" xfId="16" xr:uid="{00000000-0005-0000-0000-00004B000000}"/>
    <cellStyle name="Hyperlink 7" xfId="18" xr:uid="{00000000-0005-0000-0000-00004C000000}"/>
    <cellStyle name="Hyperlink 8" xfId="20" xr:uid="{00000000-0005-0000-0000-00004D000000}"/>
    <cellStyle name="Hyperlink 9" xfId="22" xr:uid="{00000000-0005-0000-0000-00004E000000}"/>
    <cellStyle name="Normal" xfId="0" builtinId="0"/>
    <cellStyle name="Normal 2" xfId="6" xr:uid="{00000000-0005-0000-0000-000050000000}"/>
    <cellStyle name="Normal 3" xfId="8" xr:uid="{00000000-0005-0000-0000-000051000000}"/>
    <cellStyle name="Normal 4" xfId="7" xr:uid="{00000000-0005-0000-0000-000052000000}"/>
    <cellStyle name="Normal 5" xfId="4" xr:uid="{00000000-0005-0000-0000-000053000000}"/>
    <cellStyle name="Normal 6" xfId="10" xr:uid="{00000000-0005-0000-0000-000054000000}"/>
    <cellStyle name="Percent" xfId="3" builtinId="5"/>
    <cellStyle name="Percent 2" xfId="2" xr:uid="{00000000-0005-0000-0000-000056000000}"/>
  </cellStyles>
  <dxfs count="32">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calculations!$H$47</c:f>
              <c:strCache>
                <c:ptCount val="1"/>
                <c:pt idx="0">
                  <c:v>Util. %</c:v>
                </c:pt>
              </c:strCache>
            </c:strRef>
          </c:tx>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calculations!$H$48:$H$59</c:f>
              <c:numCache>
                <c:formatCode>0%</c:formatCode>
                <c:ptCount val="12"/>
                <c:pt idx="0">
                  <c:v>1.0013586956521738</c:v>
                </c:pt>
                <c:pt idx="1">
                  <c:v>1.066358024691358</c:v>
                </c:pt>
                <c:pt idx="2">
                  <c:v>0.93108728943338437</c:v>
                </c:pt>
                <c:pt idx="3">
                  <c:v>0.9678972712680578</c:v>
                </c:pt>
                <c:pt idx="4">
                  <c:v>0.96964856230031948</c:v>
                </c:pt>
                <c:pt idx="5">
                  <c:v>1.029059829059829</c:v>
                </c:pt>
                <c:pt idx="6">
                  <c:v>0.91437802907915988</c:v>
                </c:pt>
                <c:pt idx="7">
                  <c:v>0.86754966887417218</c:v>
                </c:pt>
                <c:pt idx="8">
                  <c:v>0.71633237822349571</c:v>
                </c:pt>
                <c:pt idx="9">
                  <c:v>0.72058823529411764</c:v>
                </c:pt>
                <c:pt idx="10">
                  <c:v>0.74656488549618316</c:v>
                </c:pt>
                <c:pt idx="11">
                  <c:v>0.82108626198083068</c:v>
                </c:pt>
              </c:numCache>
            </c:numRef>
          </c:val>
          <c:smooth val="0"/>
          <c:extLst>
            <c:ext xmlns:c16="http://schemas.microsoft.com/office/drawing/2014/chart" uri="{C3380CC4-5D6E-409C-BE32-E72D297353CC}">
              <c16:uniqueId val="{00000000-FBE7-4CFA-BEED-5E06A9ED46AB}"/>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(calculations!$P$48:$P$59,calculations!$H$60)</c:f>
              <c:numCache>
                <c:formatCode>General</c:formatCode>
                <c:ptCount val="13"/>
                <c:pt idx="12" formatCode="0%">
                  <c:v>0.89397652521604543</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103260560"/>
        <c:axId val="1799217504"/>
      </c:lineChart>
      <c:catAx>
        <c:axId val="-2103260560"/>
        <c:scaling>
          <c:orientation val="minMax"/>
        </c:scaling>
        <c:delete val="0"/>
        <c:axPos val="b"/>
        <c:numFmt formatCode="[$-409]mmm\-yy;@" sourceLinked="0"/>
        <c:majorTickMark val="out"/>
        <c:minorTickMark val="none"/>
        <c:tickLblPos val="nextTo"/>
        <c:crossAx val="1799217504"/>
        <c:crosses val="autoZero"/>
        <c:auto val="1"/>
        <c:lblAlgn val="ctr"/>
        <c:lblOffset val="100"/>
        <c:noMultiLvlLbl val="1"/>
      </c:catAx>
      <c:valAx>
        <c:axId val="1799217504"/>
        <c:scaling>
          <c:orientation val="minMax"/>
          <c:max val="1.6"/>
          <c:min val="0"/>
        </c:scaling>
        <c:delete val="0"/>
        <c:axPos val="l"/>
        <c:majorGridlines/>
        <c:numFmt formatCode="0%" sourceLinked="0"/>
        <c:majorTickMark val="out"/>
        <c:minorTickMark val="none"/>
        <c:tickLblPos val="nextTo"/>
        <c:crossAx val="-2103260560"/>
        <c:crosses val="autoZero"/>
        <c:crossBetween val="between"/>
        <c:majorUnit val="0.3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calculations!$AF$47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numCache>
            </c:numRef>
          </c:cat>
          <c:val>
            <c:numRef>
              <c:f>calculations!$AF$48:$AF$59</c:f>
              <c:numCache>
                <c:formatCode>_(* #,##0.0_);_(* \(#,##0.0\);_(* "-"??_);_(@_)</c:formatCode>
                <c:ptCount val="12"/>
                <c:pt idx="0">
                  <c:v>666</c:v>
                </c:pt>
                <c:pt idx="1">
                  <c:v>653</c:v>
                </c:pt>
                <c:pt idx="2">
                  <c:v>579</c:v>
                </c:pt>
                <c:pt idx="3">
                  <c:v>527</c:v>
                </c:pt>
                <c:pt idx="4">
                  <c:v>561</c:v>
                </c:pt>
                <c:pt idx="5">
                  <c:v>557</c:v>
                </c:pt>
                <c:pt idx="6">
                  <c:v>514</c:v>
                </c:pt>
                <c:pt idx="7">
                  <c:v>461</c:v>
                </c:pt>
                <c:pt idx="8">
                  <c:v>436</c:v>
                </c:pt>
                <c:pt idx="9">
                  <c:v>406</c:v>
                </c:pt>
                <c:pt idx="10">
                  <c:v>407</c:v>
                </c:pt>
                <c:pt idx="11">
                  <c:v>416</c:v>
                </c:pt>
              </c:numCache>
            </c:numRef>
          </c:val>
          <c:extLst>
            <c:ext xmlns:c16="http://schemas.microsoft.com/office/drawing/2014/chart" uri="{C3380CC4-5D6E-409C-BE32-E72D297353CC}">
              <c16:uniqueId val="{00000000-D512-4AA5-8EE4-B4FABF0A79C3}"/>
            </c:ext>
          </c:extLst>
        </c:ser>
        <c:ser>
          <c:idx val="0"/>
          <c:order val="1"/>
          <c:tx>
            <c:strRef>
              <c:f>calculations!$AE$47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numCache>
            </c:numRef>
          </c:cat>
          <c:val>
            <c:numRef>
              <c:f>calculations!$AE$48:$AE$59</c:f>
              <c:numCache>
                <c:formatCode>_(* #,##0.0_);_(* \(#,##0.0\);_(* "-"??_);_(@_)</c:formatCode>
                <c:ptCount val="12"/>
                <c:pt idx="0">
                  <c:v>71</c:v>
                </c:pt>
                <c:pt idx="1">
                  <c:v>38</c:v>
                </c:pt>
                <c:pt idx="2">
                  <c:v>29</c:v>
                </c:pt>
                <c:pt idx="3">
                  <c:v>76</c:v>
                </c:pt>
                <c:pt idx="4">
                  <c:v>46</c:v>
                </c:pt>
                <c:pt idx="5">
                  <c:v>44</c:v>
                </c:pt>
                <c:pt idx="6">
                  <c:v>52</c:v>
                </c:pt>
                <c:pt idx="7">
                  <c:v>63</c:v>
                </c:pt>
                <c:pt idx="8">
                  <c:v>41</c:v>
                </c:pt>
                <c:pt idx="9">
                  <c:v>67</c:v>
                </c:pt>
                <c:pt idx="10">
                  <c:v>58</c:v>
                </c:pt>
                <c:pt idx="11">
                  <c:v>72</c:v>
                </c:pt>
              </c:numCache>
            </c:numRef>
          </c:val>
          <c:extLst>
            <c:ext xmlns:c16="http://schemas.microsoft.com/office/drawing/2014/chart" uri="{C3380CC4-5D6E-409C-BE32-E72D297353CC}">
              <c16:uniqueId val="{00000001-D512-4AA5-8EE4-B4FABF0A79C3}"/>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plotArea>
    <c:legend>
      <c:legendPos val="b"/>
      <c:layout>
        <c:manualLayout>
          <c:xMode val="edge"/>
          <c:yMode val="edge"/>
          <c:x val="0.36433658387285106"/>
          <c:y val="0.86787550138598291"/>
          <c:w val="0.27132669610414506"/>
          <c:h val="0.1189665970610221"/>
        </c:manualLayout>
      </c:layout>
      <c:overlay val="0"/>
    </c:legend>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marker>
            <c:spPr>
              <a:ln w="28575"/>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calculations!$E$48:$E$59</c:f>
              <c:numCache>
                <c:formatCode>0%</c:formatCode>
                <c:ptCount val="12"/>
                <c:pt idx="0">
                  <c:v>0.85492227979274615</c:v>
                </c:pt>
                <c:pt idx="1">
                  <c:v>0.80225988700564976</c:v>
                </c:pt>
                <c:pt idx="2">
                  <c:v>0.8545454545454545</c:v>
                </c:pt>
                <c:pt idx="3">
                  <c:v>0.83030303030303032</c:v>
                </c:pt>
                <c:pt idx="4">
                  <c:v>0.8214285714285714</c:v>
                </c:pt>
                <c:pt idx="5">
                  <c:v>0.77108433734939763</c:v>
                </c:pt>
                <c:pt idx="6">
                  <c:v>0.8666666666666667</c:v>
                </c:pt>
                <c:pt idx="7">
                  <c:v>0.83766233766233766</c:v>
                </c:pt>
                <c:pt idx="8">
                  <c:v>0.89411764705882357</c:v>
                </c:pt>
                <c:pt idx="9">
                  <c:v>0.92121212121212126</c:v>
                </c:pt>
                <c:pt idx="10">
                  <c:v>0.90909090909090906</c:v>
                </c:pt>
                <c:pt idx="11">
                  <c:v>0.88484848484848488</c:v>
                </c:pt>
              </c:numCache>
            </c:numRef>
          </c:val>
          <c:smooth val="0"/>
          <c:extLst>
            <c:ext xmlns:c16="http://schemas.microsoft.com/office/drawing/2014/chart" uri="{C3380CC4-5D6E-409C-BE32-E72D297353CC}">
              <c16:uniqueId val="{00000000-CB14-470A-B7C2-D18511E07237}"/>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(calculations!$P$48:$P$59,calculations!$E$60)</c:f>
              <c:numCache>
                <c:formatCode>General</c:formatCode>
                <c:ptCount val="13"/>
                <c:pt idx="12" formatCode="0%">
                  <c:v>0.85371942086869701</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calculations!$J$47</c:f>
              <c:strCache>
                <c:ptCount val="1"/>
                <c:pt idx="0">
                  <c:v>Current Cap.</c:v>
                </c:pt>
              </c:strCache>
            </c:strRef>
          </c:tx>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calculations!$J$48:$J$59</c:f>
              <c:numCache>
                <c:formatCode>0%</c:formatCode>
                <c:ptCount val="12"/>
                <c:pt idx="0">
                  <c:v>0.88888888888888884</c:v>
                </c:pt>
                <c:pt idx="1">
                  <c:v>0.82129277566539927</c:v>
                </c:pt>
                <c:pt idx="2">
                  <c:v>0.86719787516600266</c:v>
                </c:pt>
                <c:pt idx="3">
                  <c:v>0.8273572377158035</c:v>
                </c:pt>
                <c:pt idx="4">
                  <c:v>0.82152230971128604</c:v>
                </c:pt>
                <c:pt idx="5">
                  <c:v>0.77896138482023969</c:v>
                </c:pt>
                <c:pt idx="6">
                  <c:v>0.87306064880112833</c:v>
                </c:pt>
                <c:pt idx="7">
                  <c:v>0.82853223593964331</c:v>
                </c:pt>
                <c:pt idx="8">
                  <c:v>0.90064516129032257</c:v>
                </c:pt>
                <c:pt idx="9">
                  <c:v>0.90185676392572944</c:v>
                </c:pt>
                <c:pt idx="10">
                  <c:v>0.8687002652519894</c:v>
                </c:pt>
                <c:pt idx="11">
                  <c:v>0.83023872679045096</c:v>
                </c:pt>
              </c:numCache>
            </c:numRef>
          </c:val>
          <c:smooth val="0"/>
          <c:extLst>
            <c:ext xmlns:c16="http://schemas.microsoft.com/office/drawing/2014/chart" uri="{C3380CC4-5D6E-409C-BE32-E72D297353CC}">
              <c16:uniqueId val="{00000000-86D3-43D1-956D-EFA51BD5067C}"/>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(calculations!$P$48:$P$59,calculations!$J$60)</c:f>
              <c:numCache>
                <c:formatCode>General</c:formatCode>
                <c:ptCount val="13"/>
                <c:pt idx="12" formatCode="0%">
                  <c:v>0.85094940182197354</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739469408"/>
        <c:axId val="1738550736"/>
      </c:lineChart>
      <c:catAx>
        <c:axId val="1739469408"/>
        <c:scaling>
          <c:orientation val="minMax"/>
        </c:scaling>
        <c:delete val="0"/>
        <c:axPos val="b"/>
        <c:numFmt formatCode="[$-409]mmm\-yy;@" sourceLinked="0"/>
        <c:majorTickMark val="out"/>
        <c:minorTickMark val="none"/>
        <c:tickLblPos val="nextTo"/>
        <c:crossAx val="1738550736"/>
        <c:crosses val="autoZero"/>
        <c:auto val="1"/>
        <c:lblAlgn val="ctr"/>
        <c:lblOffset val="100"/>
        <c:noMultiLvlLbl val="1"/>
      </c:catAx>
      <c:valAx>
        <c:axId val="1738550736"/>
        <c:scaling>
          <c:orientation val="minMax"/>
          <c:max val="1.2"/>
          <c:min val="0"/>
        </c:scaling>
        <c:delete val="0"/>
        <c:axPos val="l"/>
        <c:majorGridlines/>
        <c:numFmt formatCode="0%" sourceLinked="1"/>
        <c:majorTickMark val="out"/>
        <c:minorTickMark val="none"/>
        <c:tickLblPos val="nextTo"/>
        <c:crossAx val="1739469408"/>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calculations!$M$47</c:f>
              <c:strCache>
                <c:ptCount val="1"/>
                <c:pt idx="0">
                  <c:v>Discharge %</c:v>
                </c:pt>
              </c:strCache>
            </c:strRef>
          </c:tx>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calculations!$M$48:$M$59</c:f>
              <c:numCache>
                <c:formatCode>0%</c:formatCode>
                <c:ptCount val="12"/>
                <c:pt idx="0">
                  <c:v>0.2413793103448276</c:v>
                </c:pt>
                <c:pt idx="1">
                  <c:v>0.61538461538461542</c:v>
                </c:pt>
                <c:pt idx="2">
                  <c:v>0.6063829787234043</c:v>
                </c:pt>
                <c:pt idx="3">
                  <c:v>0.75</c:v>
                </c:pt>
                <c:pt idx="4">
                  <c:v>0.7857142857142857</c:v>
                </c:pt>
                <c:pt idx="5">
                  <c:v>0.68421052631578949</c:v>
                </c:pt>
                <c:pt idx="6">
                  <c:v>0.69767441860465118</c:v>
                </c:pt>
                <c:pt idx="7">
                  <c:v>0.4576271186440678</c:v>
                </c:pt>
                <c:pt idx="8">
                  <c:v>0.6216216216216216</c:v>
                </c:pt>
                <c:pt idx="9">
                  <c:v>0.6</c:v>
                </c:pt>
                <c:pt idx="10">
                  <c:v>0.48648648648648651</c:v>
                </c:pt>
                <c:pt idx="11">
                  <c:v>0.41176470588235292</c:v>
                </c:pt>
              </c:numCache>
            </c:numRef>
          </c:val>
          <c:smooth val="0"/>
          <c:extLst>
            <c:ext xmlns:c16="http://schemas.microsoft.com/office/drawing/2014/chart" uri="{C3380CC4-5D6E-409C-BE32-E72D297353CC}">
              <c16:uniqueId val="{00000000-A7A6-464B-A88F-345299CE70B2}"/>
            </c:ext>
          </c:extLst>
        </c:ser>
        <c:ser>
          <c:idx val="1"/>
          <c:order val="1"/>
          <c:tx>
            <c:strRef>
              <c:f>calculations!$A$60</c:f>
              <c:strCache>
                <c:ptCount val="1"/>
                <c:pt idx="0">
                  <c:v>12 Month Ave.</c:v>
                </c:pt>
              </c:strCache>
            </c:strRef>
          </c:tx>
          <c:spPr>
            <a:ln>
              <a:solidFill>
                <a:schemeClr val="accent4"/>
              </a:solidFill>
            </a:ln>
          </c:spPr>
          <c:marker>
            <c:spPr>
              <a:solidFill>
                <a:schemeClr val="accent4"/>
              </a:solidFill>
              <a:ln>
                <a:solidFill>
                  <a:schemeClr val="accent4"/>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(calculations!$P$48:$P$59,calculations!$M$60)</c:f>
              <c:numCache>
                <c:formatCode>General</c:formatCode>
                <c:ptCount val="13"/>
                <c:pt idx="12" formatCode="0%">
                  <c:v>0.57698289269051317</c:v>
                </c:pt>
              </c:numCache>
            </c:numRef>
          </c:val>
          <c:smooth val="0"/>
          <c:extLst>
            <c:ext xmlns:c16="http://schemas.microsoft.com/office/drawing/2014/chart" uri="{C3380CC4-5D6E-409C-BE32-E72D297353CC}">
              <c16:uniqueId val="{00000000-BEFC-451A-BF5E-33A1C5CE8EB1}"/>
            </c:ext>
          </c:extLst>
        </c:ser>
        <c:dLbls>
          <c:showLegendKey val="0"/>
          <c:showVal val="0"/>
          <c:showCatName val="0"/>
          <c:showSerName val="0"/>
          <c:showPercent val="0"/>
          <c:showBubbleSize val="0"/>
        </c:dLbls>
        <c:marker val="1"/>
        <c:smooth val="0"/>
        <c:axId val="2143464864"/>
        <c:axId val="2143555920"/>
      </c:lineChart>
      <c:catAx>
        <c:axId val="2143464864"/>
        <c:scaling>
          <c:orientation val="minMax"/>
        </c:scaling>
        <c:delete val="0"/>
        <c:axPos val="b"/>
        <c:numFmt formatCode="[$-409]mmm\-yy;@" sourceLinked="0"/>
        <c:majorTickMark val="out"/>
        <c:minorTickMark val="none"/>
        <c:tickLblPos val="nextTo"/>
        <c:crossAx val="2143555920"/>
        <c:crosses val="autoZero"/>
        <c:auto val="1"/>
        <c:lblAlgn val="ctr"/>
        <c:lblOffset val="100"/>
        <c:noMultiLvlLbl val="1"/>
      </c:catAx>
      <c:valAx>
        <c:axId val="2143555920"/>
        <c:scaling>
          <c:orientation val="minMax"/>
          <c:max val="1"/>
        </c:scaling>
        <c:delete val="0"/>
        <c:axPos val="l"/>
        <c:majorGridlines/>
        <c:numFmt formatCode="0%" sourceLinked="1"/>
        <c:majorTickMark val="out"/>
        <c:minorTickMark val="none"/>
        <c:tickLblPos val="nextTo"/>
        <c:crossAx val="2143464864"/>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calculations!$O$47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numCache>
            </c:numRef>
          </c:cat>
          <c:val>
            <c:numRef>
              <c:f>calculations!$O$48:$O$59</c:f>
              <c:numCache>
                <c:formatCode>_(* #,##0.0_);_(* \(#,##0.0\);_(* "-"??_);_(@_)</c:formatCode>
                <c:ptCount val="12"/>
                <c:pt idx="0">
                  <c:v>666</c:v>
                </c:pt>
                <c:pt idx="1">
                  <c:v>653</c:v>
                </c:pt>
                <c:pt idx="2">
                  <c:v>579</c:v>
                </c:pt>
                <c:pt idx="3">
                  <c:v>527</c:v>
                </c:pt>
                <c:pt idx="4">
                  <c:v>561</c:v>
                </c:pt>
                <c:pt idx="5">
                  <c:v>557</c:v>
                </c:pt>
                <c:pt idx="6">
                  <c:v>514</c:v>
                </c:pt>
                <c:pt idx="7">
                  <c:v>461</c:v>
                </c:pt>
                <c:pt idx="8">
                  <c:v>458</c:v>
                </c:pt>
                <c:pt idx="9">
                  <c:v>418</c:v>
                </c:pt>
                <c:pt idx="10">
                  <c:v>422</c:v>
                </c:pt>
                <c:pt idx="11">
                  <c:v>436</c:v>
                </c:pt>
              </c:numCache>
            </c:numRef>
          </c:val>
          <c:extLst>
            <c:ext xmlns:c16="http://schemas.microsoft.com/office/drawing/2014/chart" uri="{C3380CC4-5D6E-409C-BE32-E72D297353CC}">
              <c16:uniqueId val="{00000000-7CDE-4EA0-AD89-C0161DC4CF9A}"/>
            </c:ext>
          </c:extLst>
        </c:ser>
        <c:ser>
          <c:idx val="0"/>
          <c:order val="1"/>
          <c:tx>
            <c:strRef>
              <c:f>calculations!$N$47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numCache>
            </c:numRef>
          </c:cat>
          <c:val>
            <c:numRef>
              <c:f>calculations!$N$48:$N$59</c:f>
              <c:numCache>
                <c:formatCode>_(* #,##0.0_);_(* \(#,##0.0\);_(* "-"??_);_(@_)</c:formatCode>
                <c:ptCount val="12"/>
                <c:pt idx="0">
                  <c:v>71</c:v>
                </c:pt>
                <c:pt idx="1">
                  <c:v>38</c:v>
                </c:pt>
                <c:pt idx="2">
                  <c:v>29</c:v>
                </c:pt>
                <c:pt idx="3">
                  <c:v>76</c:v>
                </c:pt>
                <c:pt idx="4">
                  <c:v>46</c:v>
                </c:pt>
                <c:pt idx="5">
                  <c:v>44</c:v>
                </c:pt>
                <c:pt idx="6">
                  <c:v>52</c:v>
                </c:pt>
                <c:pt idx="7">
                  <c:v>63</c:v>
                </c:pt>
                <c:pt idx="8">
                  <c:v>42</c:v>
                </c:pt>
                <c:pt idx="9">
                  <c:v>72</c:v>
                </c:pt>
                <c:pt idx="10">
                  <c:v>67</c:v>
                </c:pt>
                <c:pt idx="11">
                  <c:v>78</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spPr>
        <a:solidFill>
          <a:schemeClr val="tx2">
            <a:lumMod val="20000"/>
            <a:lumOff val="80000"/>
          </a:schemeClr>
        </a:solidFill>
      </c:spPr>
    </c:plotArea>
    <c:legend>
      <c:legendPos val="b"/>
      <c:layout>
        <c:manualLayout>
          <c:xMode val="edge"/>
          <c:yMode val="edge"/>
          <c:x val="0.38177673551629882"/>
          <c:y val="0.86787556983008707"/>
          <c:w val="0.27098497789122628"/>
          <c:h val="0.11896653543307087"/>
        </c:manualLayout>
      </c:layout>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spPr>
            <a:ln w="28575">
              <a:solidFill>
                <a:schemeClr val="tx1"/>
              </a:solidFill>
            </a:ln>
          </c:spPr>
          <c:marker>
            <c:spPr>
              <a:solidFill>
                <a:schemeClr val="tx1"/>
              </a:solidFill>
              <a:ln w="28575">
                <a:solidFill>
                  <a:schemeClr val="tx1"/>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calculations!$V$48:$V$59</c:f>
              <c:numCache>
                <c:formatCode>0%</c:formatCode>
                <c:ptCount val="12"/>
                <c:pt idx="0">
                  <c:v>0.85492227979274615</c:v>
                </c:pt>
                <c:pt idx="1">
                  <c:v>0.80225988700564976</c:v>
                </c:pt>
                <c:pt idx="2">
                  <c:v>0.8545454545454545</c:v>
                </c:pt>
                <c:pt idx="3">
                  <c:v>0.83030303030303032</c:v>
                </c:pt>
                <c:pt idx="4">
                  <c:v>0.8214285714285714</c:v>
                </c:pt>
                <c:pt idx="5">
                  <c:v>0.77108433734939763</c:v>
                </c:pt>
                <c:pt idx="6">
                  <c:v>0.8666666666666667</c:v>
                </c:pt>
                <c:pt idx="7">
                  <c:v>0.83766233766233766</c:v>
                </c:pt>
                <c:pt idx="8">
                  <c:v>0.89610389610389607</c:v>
                </c:pt>
                <c:pt idx="9">
                  <c:v>0.93333333333333335</c:v>
                </c:pt>
                <c:pt idx="10">
                  <c:v>0.91333333333333333</c:v>
                </c:pt>
                <c:pt idx="11">
                  <c:v>0.88666666666666671</c:v>
                </c:pt>
              </c:numCache>
            </c:numRef>
          </c:val>
          <c:smooth val="0"/>
          <c:extLst>
            <c:ext xmlns:c16="http://schemas.microsoft.com/office/drawing/2014/chart" uri="{C3380CC4-5D6E-409C-BE32-E72D297353CC}">
              <c16:uniqueId val="{00000000-5AF7-4F63-A0D6-4C939BA037A4}"/>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(calculations!$P$48:$P$59,calculations!$V$60)</c:f>
              <c:numCache>
                <c:formatCode>General</c:formatCode>
                <c:ptCount val="13"/>
                <c:pt idx="12" formatCode="0%">
                  <c:v>0.85375901132852716</c:v>
                </c:pt>
              </c:numCache>
            </c:numRef>
          </c:val>
          <c:smooth val="0"/>
          <c:extLst>
            <c:ext xmlns:c16="http://schemas.microsoft.com/office/drawing/2014/chart" uri="{C3380CC4-5D6E-409C-BE32-E72D297353CC}">
              <c16:uniqueId val="{00000001-5AF7-4F63-A0D6-4C939BA037A4}"/>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calculations!$AA$47</c:f>
              <c:strCache>
                <c:ptCount val="1"/>
                <c:pt idx="0">
                  <c:v>Current Cap.</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calculations!$AA$48:$AA$59</c:f>
              <c:numCache>
                <c:formatCode>0%</c:formatCode>
                <c:ptCount val="12"/>
                <c:pt idx="0">
                  <c:v>0.88888888888888884</c:v>
                </c:pt>
                <c:pt idx="1">
                  <c:v>0.82129277566539927</c:v>
                </c:pt>
                <c:pt idx="2">
                  <c:v>0.86719787516600266</c:v>
                </c:pt>
                <c:pt idx="3">
                  <c:v>0.8273572377158035</c:v>
                </c:pt>
                <c:pt idx="4">
                  <c:v>0.82152230971128604</c:v>
                </c:pt>
                <c:pt idx="5">
                  <c:v>0.77896138482023969</c:v>
                </c:pt>
                <c:pt idx="6">
                  <c:v>0.87306064880112833</c:v>
                </c:pt>
                <c:pt idx="7">
                  <c:v>0.82853223593964331</c:v>
                </c:pt>
                <c:pt idx="8">
                  <c:v>0.90260631001371738</c:v>
                </c:pt>
                <c:pt idx="9">
                  <c:v>0.90832157968970384</c:v>
                </c:pt>
                <c:pt idx="10">
                  <c:v>0.86882933709449928</c:v>
                </c:pt>
                <c:pt idx="11">
                  <c:v>0.82933709449929482</c:v>
                </c:pt>
              </c:numCache>
            </c:numRef>
          </c:val>
          <c:smooth val="0"/>
          <c:extLst>
            <c:ext xmlns:c16="http://schemas.microsoft.com/office/drawing/2014/chart" uri="{C3380CC4-5D6E-409C-BE32-E72D297353CC}">
              <c16:uniqueId val="{00000000-0777-4EC2-B37C-A3947BA5D85A}"/>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(calculations!$P$48:$P$59,calculations!$AA$60)</c:f>
              <c:numCache>
                <c:formatCode>General</c:formatCode>
                <c:ptCount val="13"/>
                <c:pt idx="12" formatCode="0%">
                  <c:v>0.85106382978723416</c:v>
                </c:pt>
              </c:numCache>
            </c:numRef>
          </c:val>
          <c:smooth val="0"/>
          <c:extLst>
            <c:ext xmlns:c16="http://schemas.microsoft.com/office/drawing/2014/chart" uri="{C3380CC4-5D6E-409C-BE32-E72D297353CC}">
              <c16:uniqueId val="{00000001-0777-4EC2-B37C-A3947BA5D85A}"/>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calculations!$Y$47</c:f>
              <c:strCache>
                <c:ptCount val="1"/>
                <c:pt idx="0">
                  <c:v>Util. %</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calculations!$Y$48:$Y$59</c:f>
              <c:numCache>
                <c:formatCode>0%</c:formatCode>
                <c:ptCount val="12"/>
                <c:pt idx="0">
                  <c:v>1.0013586956521738</c:v>
                </c:pt>
                <c:pt idx="1">
                  <c:v>1.066358024691358</c:v>
                </c:pt>
                <c:pt idx="2">
                  <c:v>0.93108728943338437</c:v>
                </c:pt>
                <c:pt idx="3">
                  <c:v>0.9678972712680578</c:v>
                </c:pt>
                <c:pt idx="4">
                  <c:v>0.96964856230031948</c:v>
                </c:pt>
                <c:pt idx="5">
                  <c:v>1.029059829059829</c:v>
                </c:pt>
                <c:pt idx="6">
                  <c:v>0.91437802907915988</c:v>
                </c:pt>
                <c:pt idx="7">
                  <c:v>0.86754966887417218</c:v>
                </c:pt>
                <c:pt idx="8">
                  <c:v>0.72492401215805469</c:v>
                </c:pt>
                <c:pt idx="9">
                  <c:v>0.73447204968944102</c:v>
                </c:pt>
                <c:pt idx="10">
                  <c:v>0.75487012987012991</c:v>
                </c:pt>
                <c:pt idx="11">
                  <c:v>0.82993197278911568</c:v>
                </c:pt>
              </c:numCache>
            </c:numRef>
          </c:val>
          <c:smooth val="0"/>
          <c:extLst>
            <c:ext xmlns:c16="http://schemas.microsoft.com/office/drawing/2014/chart" uri="{C3380CC4-5D6E-409C-BE32-E72D297353CC}">
              <c16:uniqueId val="{00000000-BA09-4725-BEFE-4123F5374E4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(calculations!$P$48:$P$59,calculations!$Y$60)</c:f>
              <c:numCache>
                <c:formatCode>General</c:formatCode>
                <c:ptCount val="13"/>
                <c:pt idx="12" formatCode="0%">
                  <c:v>0.90013157894736839</c:v>
                </c:pt>
              </c:numCache>
            </c:numRef>
          </c:val>
          <c:smooth val="0"/>
          <c:extLst>
            <c:ext xmlns:c16="http://schemas.microsoft.com/office/drawing/2014/chart" uri="{C3380CC4-5D6E-409C-BE32-E72D297353CC}">
              <c16:uniqueId val="{00000001-BA09-4725-BEFE-4123F5374E4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calculations!$AD$47</c:f>
              <c:strCache>
                <c:ptCount val="1"/>
                <c:pt idx="0">
                  <c:v>Discharge %</c:v>
                </c:pt>
              </c:strCache>
            </c:strRef>
          </c:tx>
          <c:spPr>
            <a:ln>
              <a:solidFill>
                <a:schemeClr val="tx1"/>
              </a:solidFill>
            </a:ln>
          </c:spPr>
          <c:marker>
            <c:spPr>
              <a:solidFill>
                <a:schemeClr val="tx1"/>
              </a:solidFill>
              <a:ln w="28575">
                <a:solidFill>
                  <a:schemeClr val="tx1"/>
                </a:solidFill>
              </a:ln>
            </c:spPr>
          </c:marker>
          <c:cat>
            <c:strRef>
              <c:f>calculations!$S$48:$S$60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calculations!$AD$48:$AD$59</c:f>
              <c:numCache>
                <c:formatCode>0%</c:formatCode>
                <c:ptCount val="12"/>
                <c:pt idx="0">
                  <c:v>0.2413793103448276</c:v>
                </c:pt>
                <c:pt idx="1">
                  <c:v>0.61538461538461542</c:v>
                </c:pt>
                <c:pt idx="2">
                  <c:v>0.6063829787234043</c:v>
                </c:pt>
                <c:pt idx="3">
                  <c:v>0.75</c:v>
                </c:pt>
                <c:pt idx="4">
                  <c:v>0.7857142857142857</c:v>
                </c:pt>
                <c:pt idx="5">
                  <c:v>0.68421052631578949</c:v>
                </c:pt>
                <c:pt idx="6">
                  <c:v>0.69767441860465118</c:v>
                </c:pt>
                <c:pt idx="7">
                  <c:v>0.4576271186440678</c:v>
                </c:pt>
                <c:pt idx="8">
                  <c:v>0.6216216216216216</c:v>
                </c:pt>
                <c:pt idx="9">
                  <c:v>0.61111111111111116</c:v>
                </c:pt>
                <c:pt idx="10">
                  <c:v>0.48571428571428571</c:v>
                </c:pt>
                <c:pt idx="11">
                  <c:v>0.41176470588235292</c:v>
                </c:pt>
              </c:numCache>
            </c:numRef>
          </c:val>
          <c:smooth val="0"/>
          <c:extLst>
            <c:ext xmlns:c16="http://schemas.microsoft.com/office/drawing/2014/chart" uri="{C3380CC4-5D6E-409C-BE32-E72D297353CC}">
              <c16:uniqueId val="{00000000-3D86-40DE-871F-A609ED0A7A6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calculations!$S$48:$S$60</c:f>
              <c:strCache>
                <c:ptCount val="13"/>
                <c:pt idx="0">
                  <c:v>Oct-17</c:v>
                </c:pt>
                <c:pt idx="1">
                  <c:v>Nov-17</c:v>
                </c:pt>
                <c:pt idx="2">
                  <c:v>Dec-17</c:v>
                </c:pt>
                <c:pt idx="3">
                  <c:v>Jan-18</c:v>
                </c:pt>
                <c:pt idx="4">
                  <c:v>Feb-18</c:v>
                </c:pt>
                <c:pt idx="5">
                  <c:v>Mar-18</c:v>
                </c:pt>
                <c:pt idx="6">
                  <c:v>Apr-18</c:v>
                </c:pt>
                <c:pt idx="7">
                  <c:v>May-18</c:v>
                </c:pt>
                <c:pt idx="8">
                  <c:v>Jun-18</c:v>
                </c:pt>
                <c:pt idx="9">
                  <c:v>Jul-18</c:v>
                </c:pt>
                <c:pt idx="10">
                  <c:v>Aug-18</c:v>
                </c:pt>
                <c:pt idx="11">
                  <c:v>Sep-18</c:v>
                </c:pt>
                <c:pt idx="12">
                  <c:v>Ave.</c:v>
                </c:pt>
              </c:strCache>
            </c:strRef>
          </c:cat>
          <c:val>
            <c:numRef>
              <c:f>(calculations!$P$48:$P$59,calculations!$AD$60)</c:f>
              <c:numCache>
                <c:formatCode>General</c:formatCode>
                <c:ptCount val="13"/>
                <c:pt idx="12" formatCode="0%">
                  <c:v>0.57770800627943486</c:v>
                </c:pt>
              </c:numCache>
            </c:numRef>
          </c:val>
          <c:smooth val="0"/>
          <c:extLst>
            <c:ext xmlns:c16="http://schemas.microsoft.com/office/drawing/2014/chart" uri="{C3380CC4-5D6E-409C-BE32-E72D297353CC}">
              <c16:uniqueId val="{00000001-3D86-40DE-871F-A609ED0A7A6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25134</xdr:colOff>
      <xdr:row>35</xdr:row>
      <xdr:rowOff>7408</xdr:rowOff>
    </xdr:from>
    <xdr:to>
      <xdr:col>13</xdr:col>
      <xdr:colOff>624416</xdr:colOff>
      <xdr:row>40</xdr:row>
      <xdr:rowOff>226482</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14551</xdr:colOff>
      <xdr:row>15</xdr:row>
      <xdr:rowOff>21167</xdr:rowOff>
    </xdr:from>
    <xdr:to>
      <xdr:col>13</xdr:col>
      <xdr:colOff>624417</xdr:colOff>
      <xdr:row>20</xdr:row>
      <xdr:rowOff>222250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26458</xdr:colOff>
      <xdr:row>25</xdr:row>
      <xdr:rowOff>22490</xdr:rowOff>
    </xdr:from>
    <xdr:to>
      <xdr:col>13</xdr:col>
      <xdr:colOff>624417</xdr:colOff>
      <xdr:row>30</xdr:row>
      <xdr:rowOff>222250</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xdr:colOff>
      <xdr:row>45</xdr:row>
      <xdr:rowOff>23812</xdr:rowOff>
    </xdr:from>
    <xdr:to>
      <xdr:col>13</xdr:col>
      <xdr:colOff>624417</xdr:colOff>
      <xdr:row>50</xdr:row>
      <xdr:rowOff>222250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595313</xdr:colOff>
      <xdr:row>38</xdr:row>
      <xdr:rowOff>226218</xdr:rowOff>
    </xdr:from>
    <xdr:to>
      <xdr:col>9</xdr:col>
      <xdr:colOff>833438</xdr:colOff>
      <xdr:row>40</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0</xdr:col>
      <xdr:colOff>11906</xdr:colOff>
      <xdr:row>55</xdr:row>
      <xdr:rowOff>21167</xdr:rowOff>
    </xdr:from>
    <xdr:to>
      <xdr:col>13</xdr:col>
      <xdr:colOff>624417</xdr:colOff>
      <xdr:row>63</xdr:row>
      <xdr:rowOff>4234</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28</xdr:col>
      <xdr:colOff>43656</xdr:colOff>
      <xdr:row>0</xdr:row>
      <xdr:rowOff>22491</xdr:rowOff>
    </xdr:from>
    <xdr:to>
      <xdr:col>31</xdr:col>
      <xdr:colOff>635000</xdr:colOff>
      <xdr:row>3</xdr:row>
      <xdr:rowOff>211667</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944989" y="22491"/>
          <a:ext cx="2147094" cy="69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36</xdr:row>
      <xdr:rowOff>1</xdr:rowOff>
    </xdr:from>
    <xdr:to>
      <xdr:col>4</xdr:col>
      <xdr:colOff>881062</xdr:colOff>
      <xdr:row>36</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38</xdr:row>
      <xdr:rowOff>226218</xdr:rowOff>
    </xdr:from>
    <xdr:to>
      <xdr:col>4</xdr:col>
      <xdr:colOff>833438</xdr:colOff>
      <xdr:row>40</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28575</xdr:rowOff>
        </xdr:from>
        <xdr:to>
          <xdr:col>3</xdr:col>
          <xdr:colOff>523875</xdr:colOff>
          <xdr:row>3</xdr:row>
          <xdr:rowOff>200025</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21</xdr:col>
      <xdr:colOff>642937</xdr:colOff>
      <xdr:row>5</xdr:row>
      <xdr:rowOff>1</xdr:rowOff>
    </xdr:from>
    <xdr:to>
      <xdr:col>21</xdr:col>
      <xdr:colOff>881062</xdr:colOff>
      <xdr:row>5</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18</xdr:col>
      <xdr:colOff>21167</xdr:colOff>
      <xdr:row>15</xdr:row>
      <xdr:rowOff>10583</xdr:rowOff>
    </xdr:from>
    <xdr:to>
      <xdr:col>31</xdr:col>
      <xdr:colOff>634999</xdr:colOff>
      <xdr:row>20</xdr:row>
      <xdr:rowOff>222250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21166</xdr:colOff>
      <xdr:row>25</xdr:row>
      <xdr:rowOff>10583</xdr:rowOff>
    </xdr:from>
    <xdr:to>
      <xdr:col>31</xdr:col>
      <xdr:colOff>624416</xdr:colOff>
      <xdr:row>30</xdr:row>
      <xdr:rowOff>222250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21167</xdr:colOff>
      <xdr:row>35</xdr:row>
      <xdr:rowOff>10583</xdr:rowOff>
    </xdr:from>
    <xdr:to>
      <xdr:col>31</xdr:col>
      <xdr:colOff>634999</xdr:colOff>
      <xdr:row>40</xdr:row>
      <xdr:rowOff>222250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10584</xdr:colOff>
      <xdr:row>45</xdr:row>
      <xdr:rowOff>10583</xdr:rowOff>
    </xdr:from>
    <xdr:to>
      <xdr:col>31</xdr:col>
      <xdr:colOff>624417</xdr:colOff>
      <xdr:row>50</xdr:row>
      <xdr:rowOff>222250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21168</xdr:colOff>
      <xdr:row>55</xdr:row>
      <xdr:rowOff>10583</xdr:rowOff>
    </xdr:from>
    <xdr:to>
      <xdr:col>31</xdr:col>
      <xdr:colOff>624417</xdr:colOff>
      <xdr:row>62</xdr:row>
      <xdr:rowOff>237066</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1:AF507"/>
  <sheetViews>
    <sheetView tabSelected="1" zoomScale="80" zoomScaleNormal="80" zoomScalePageLayoutView="90" workbookViewId="0">
      <pane ySplit="14" topLeftCell="A15" activePane="bottomLeft" state="frozen"/>
      <selection pane="bottomLeft" activeCell="Q12" sqref="Q12:R12"/>
    </sheetView>
  </sheetViews>
  <sheetFormatPr defaultColWidth="9.140625" defaultRowHeight="117.75" customHeight="1" x14ac:dyDescent="0.25"/>
  <cols>
    <col min="1" max="13" width="7.7109375" style="20" customWidth="1"/>
    <col min="14" max="14" width="9.7109375" style="20" customWidth="1"/>
    <col min="15" max="18" width="8.7109375" style="20" customWidth="1"/>
    <col min="19" max="31" width="7.7109375" style="20" customWidth="1"/>
    <col min="32" max="32" width="9.7109375" style="20" customWidth="1"/>
    <col min="33" max="36" width="7.7109375" style="20" customWidth="1"/>
    <col min="37" max="16383" width="9.140625" style="20"/>
    <col min="16384" max="16384" width="2.28515625" style="20" customWidth="1"/>
  </cols>
  <sheetData>
    <row r="1" spans="1:32" ht="5.25" customHeight="1" thickTop="1" thickBot="1" x14ac:dyDescent="0.3">
      <c r="A1" s="89"/>
      <c r="B1" s="90"/>
      <c r="C1" s="76"/>
      <c r="D1" s="76"/>
      <c r="E1" s="76"/>
      <c r="F1" s="76"/>
      <c r="G1" s="76"/>
      <c r="H1" s="76"/>
      <c r="I1" s="76"/>
      <c r="J1" s="76"/>
      <c r="K1" s="76"/>
      <c r="L1" s="76"/>
      <c r="M1" s="76"/>
      <c r="N1" s="76"/>
      <c r="O1" s="76"/>
      <c r="P1" s="76"/>
      <c r="Q1" s="76"/>
      <c r="R1" s="76"/>
      <c r="S1" s="76"/>
      <c r="T1" s="76"/>
      <c r="U1" s="76"/>
      <c r="V1" s="76"/>
      <c r="W1" s="76"/>
      <c r="X1" s="76"/>
      <c r="Y1" s="76" t="s">
        <v>2361</v>
      </c>
      <c r="Z1" s="76"/>
      <c r="AA1" s="76"/>
      <c r="AB1" s="76"/>
      <c r="AC1" s="76"/>
      <c r="AD1" s="76"/>
      <c r="AE1" s="76"/>
      <c r="AF1" s="59"/>
    </row>
    <row r="2" spans="1:32" ht="30" customHeight="1" thickTop="1" thickBot="1" x14ac:dyDescent="0.3">
      <c r="A2" s="37"/>
      <c r="B2" s="91"/>
      <c r="C2" s="91"/>
      <c r="D2" s="114"/>
      <c r="E2" s="114"/>
      <c r="F2" s="309" t="str">
        <f>IF(C12="All",IF(H12="All","Families First Program Total Results ("&amp;O12&amp;" Through "&amp;Q12&amp;")",C12&amp;" "&amp;H12&amp;" Results ("&amp;O12&amp;" Through "&amp;Q12&amp;")"),IF(LEFT(H12,3)="All",H12&amp;" Results ("&amp;O12&amp;" Through "&amp;Q12&amp;")",H12&amp;" "&amp;C12&amp;" Results ("&amp;O12&amp;" Through "&amp;Q12&amp;")"))</f>
        <v>Families First Program Total Results (Oct-17 Through Sep-18)</v>
      </c>
      <c r="G2" s="310"/>
      <c r="H2" s="310"/>
      <c r="I2" s="310"/>
      <c r="J2" s="310"/>
      <c r="K2" s="310"/>
      <c r="L2" s="310"/>
      <c r="M2" s="310"/>
      <c r="N2" s="310"/>
      <c r="O2" s="310"/>
      <c r="P2" s="310"/>
      <c r="Q2" s="310"/>
      <c r="R2" s="310"/>
      <c r="S2" s="310"/>
      <c r="T2" s="310"/>
      <c r="U2" s="310"/>
      <c r="V2" s="310"/>
      <c r="W2" s="310"/>
      <c r="X2" s="310"/>
      <c r="Y2" s="310"/>
      <c r="Z2" s="310"/>
      <c r="AA2" s="311"/>
      <c r="AB2" s="115"/>
      <c r="AC2" s="115"/>
      <c r="AD2" s="115"/>
      <c r="AE2" s="115"/>
      <c r="AF2" s="146"/>
    </row>
    <row r="3" spans="1:32" ht="5.25" customHeight="1" thickTop="1" x14ac:dyDescent="0.25">
      <c r="A3" s="85"/>
      <c r="B3" s="116"/>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49"/>
    </row>
    <row r="4" spans="1:32" ht="18" customHeight="1" thickBot="1" x14ac:dyDescent="0.3">
      <c r="A4" s="186"/>
      <c r="B4" s="187"/>
      <c r="C4" s="187"/>
      <c r="D4" s="187"/>
      <c r="E4" s="187"/>
      <c r="F4" s="187"/>
      <c r="G4" s="187"/>
      <c r="H4" s="187"/>
      <c r="I4" s="187"/>
      <c r="J4" s="187"/>
      <c r="K4" s="187"/>
      <c r="L4" s="315" t="s">
        <v>2635</v>
      </c>
      <c r="M4" s="315"/>
      <c r="N4" s="315"/>
      <c r="O4" s="315"/>
      <c r="P4" s="315"/>
      <c r="Q4" s="315"/>
      <c r="R4" s="315"/>
      <c r="S4" s="315"/>
      <c r="T4" s="315"/>
      <c r="U4" s="315"/>
      <c r="V4" s="187"/>
      <c r="W4" s="187"/>
      <c r="X4" s="187"/>
      <c r="Y4" s="187"/>
      <c r="Z4" s="187"/>
      <c r="AA4" s="187"/>
      <c r="AB4" s="187"/>
      <c r="AC4" s="187"/>
      <c r="AD4" s="187"/>
      <c r="AE4" s="187"/>
      <c r="AF4" s="188"/>
    </row>
    <row r="5" spans="1:32" ht="6" customHeight="1" thickTop="1" thickBot="1" x14ac:dyDescent="0.3">
      <c r="A5" s="116"/>
      <c r="B5" s="114"/>
      <c r="C5" s="114"/>
      <c r="D5" s="114"/>
      <c r="E5" s="114"/>
      <c r="F5" s="114"/>
      <c r="G5" s="114"/>
      <c r="H5" s="114"/>
      <c r="I5" s="114"/>
      <c r="J5" s="114"/>
      <c r="K5" s="114"/>
      <c r="L5" s="113"/>
      <c r="M5" s="113"/>
      <c r="N5" s="113"/>
      <c r="O5" s="113"/>
      <c r="P5" s="113"/>
      <c r="Q5" s="113"/>
      <c r="R5" s="113"/>
      <c r="S5" s="113"/>
      <c r="T5" s="114"/>
      <c r="U5" s="128"/>
      <c r="V5" s="128"/>
      <c r="W5" s="139"/>
      <c r="X5" s="139"/>
      <c r="Y5" s="139"/>
      <c r="Z5" s="139"/>
      <c r="AA5" s="139"/>
      <c r="AB5" s="139"/>
      <c r="AC5" s="139"/>
      <c r="AD5" s="139"/>
      <c r="AE5" s="139"/>
      <c r="AF5" s="49"/>
    </row>
    <row r="6" spans="1:32" ht="19.5" customHeight="1" thickTop="1" thickBot="1" x14ac:dyDescent="0.3">
      <c r="A6" s="129"/>
      <c r="B6" s="316" t="s">
        <v>1996</v>
      </c>
      <c r="C6" s="317"/>
      <c r="D6" s="317"/>
      <c r="E6" s="317"/>
      <c r="F6" s="317"/>
      <c r="G6" s="317"/>
      <c r="H6" s="317"/>
      <c r="I6" s="317"/>
      <c r="J6" s="317"/>
      <c r="K6" s="317"/>
      <c r="L6" s="317"/>
      <c r="M6" s="317"/>
      <c r="N6" s="317"/>
      <c r="O6" s="317"/>
      <c r="P6" s="317"/>
      <c r="Q6" s="318"/>
      <c r="R6" s="113"/>
      <c r="S6" s="113"/>
      <c r="T6" s="256" t="s">
        <v>1998</v>
      </c>
      <c r="U6" s="257"/>
      <c r="V6" s="257"/>
      <c r="W6" s="257"/>
      <c r="X6" s="257"/>
      <c r="Y6" s="257"/>
      <c r="Z6" s="257"/>
      <c r="AA6" s="257"/>
      <c r="AB6" s="257"/>
      <c r="AC6" s="257"/>
      <c r="AD6" s="257"/>
      <c r="AE6" s="258"/>
      <c r="AF6" s="132"/>
    </row>
    <row r="7" spans="1:32" s="21" customFormat="1" ht="30" customHeight="1" thickTop="1" thickBot="1" x14ac:dyDescent="0.3">
      <c r="A7" s="131"/>
      <c r="B7" s="232" t="s">
        <v>31</v>
      </c>
      <c r="C7" s="233"/>
      <c r="D7" s="195" t="s">
        <v>2</v>
      </c>
      <c r="E7" s="195"/>
      <c r="F7" s="195" t="s">
        <v>0</v>
      </c>
      <c r="G7" s="195"/>
      <c r="H7" s="195" t="s">
        <v>4</v>
      </c>
      <c r="I7" s="195"/>
      <c r="J7" s="195" t="s">
        <v>2360</v>
      </c>
      <c r="K7" s="195"/>
      <c r="L7" s="195" t="s">
        <v>1997</v>
      </c>
      <c r="M7" s="195"/>
      <c r="N7" s="206" t="s">
        <v>362</v>
      </c>
      <c r="O7" s="207"/>
      <c r="P7" s="206" t="s">
        <v>2359</v>
      </c>
      <c r="Q7" s="259"/>
      <c r="R7" s="91"/>
      <c r="S7" s="91"/>
      <c r="T7" s="266" t="s">
        <v>39</v>
      </c>
      <c r="U7" s="267"/>
      <c r="V7" s="268"/>
      <c r="W7" s="269" t="s">
        <v>40</v>
      </c>
      <c r="X7" s="270"/>
      <c r="Y7" s="271"/>
      <c r="Z7" s="272" t="s">
        <v>41</v>
      </c>
      <c r="AA7" s="273"/>
      <c r="AB7" s="274"/>
      <c r="AC7" s="275" t="s">
        <v>42</v>
      </c>
      <c r="AD7" s="276"/>
      <c r="AE7" s="277"/>
      <c r="AF7" s="134"/>
    </row>
    <row r="8" spans="1:32" ht="6" customHeight="1" thickTop="1" thickBot="1" x14ac:dyDescent="0.3">
      <c r="A8" s="130"/>
      <c r="B8" s="118"/>
      <c r="C8" s="118"/>
      <c r="D8" s="118"/>
      <c r="E8" s="118"/>
      <c r="F8" s="118"/>
      <c r="G8" s="118"/>
      <c r="H8" s="118"/>
      <c r="I8" s="118"/>
      <c r="J8" s="128"/>
      <c r="K8" s="128"/>
      <c r="L8" s="113"/>
      <c r="M8" s="113"/>
      <c r="N8" s="113"/>
      <c r="O8" s="113"/>
      <c r="P8" s="113"/>
      <c r="Q8" s="113"/>
      <c r="R8" s="113"/>
      <c r="S8" s="113"/>
      <c r="T8" s="128"/>
      <c r="U8" s="118"/>
      <c r="V8" s="118"/>
      <c r="W8" s="119"/>
      <c r="X8" s="119"/>
      <c r="Y8" s="119"/>
      <c r="Z8" s="119"/>
      <c r="AA8" s="119"/>
      <c r="AB8" s="119"/>
      <c r="AC8" s="119"/>
      <c r="AD8" s="119"/>
      <c r="AE8" s="119"/>
      <c r="AF8" s="133"/>
    </row>
    <row r="9" spans="1:32" ht="9.75" customHeight="1" thickTop="1" x14ac:dyDescent="0.25">
      <c r="A9" s="240" t="s">
        <v>2363</v>
      </c>
      <c r="B9" s="241"/>
      <c r="C9" s="241"/>
      <c r="D9" s="241"/>
      <c r="E9" s="241"/>
      <c r="F9" s="241"/>
      <c r="G9" s="241"/>
      <c r="H9" s="241"/>
      <c r="I9" s="241"/>
      <c r="J9" s="241"/>
      <c r="K9" s="241"/>
      <c r="L9" s="241"/>
      <c r="M9" s="241"/>
      <c r="N9" s="242"/>
      <c r="O9" s="246" t="s">
        <v>2362</v>
      </c>
      <c r="P9" s="247"/>
      <c r="Q9" s="247"/>
      <c r="R9" s="248"/>
      <c r="S9" s="260" t="s">
        <v>2364</v>
      </c>
      <c r="T9" s="261"/>
      <c r="U9" s="261"/>
      <c r="V9" s="261"/>
      <c r="W9" s="261"/>
      <c r="X9" s="261"/>
      <c r="Y9" s="261"/>
      <c r="Z9" s="261"/>
      <c r="AA9" s="261"/>
      <c r="AB9" s="261"/>
      <c r="AC9" s="261"/>
      <c r="AD9" s="261"/>
      <c r="AE9" s="261"/>
      <c r="AF9" s="262"/>
    </row>
    <row r="10" spans="1:32" ht="23.25" customHeight="1" x14ac:dyDescent="0.25">
      <c r="A10" s="243"/>
      <c r="B10" s="244"/>
      <c r="C10" s="244"/>
      <c r="D10" s="244"/>
      <c r="E10" s="244"/>
      <c r="F10" s="244"/>
      <c r="G10" s="244"/>
      <c r="H10" s="244"/>
      <c r="I10" s="244"/>
      <c r="J10" s="244"/>
      <c r="K10" s="244"/>
      <c r="L10" s="244"/>
      <c r="M10" s="244"/>
      <c r="N10" s="245"/>
      <c r="O10" s="249"/>
      <c r="P10" s="250"/>
      <c r="Q10" s="250"/>
      <c r="R10" s="251"/>
      <c r="S10" s="263"/>
      <c r="T10" s="264"/>
      <c r="U10" s="264"/>
      <c r="V10" s="264"/>
      <c r="W10" s="264"/>
      <c r="X10" s="264"/>
      <c r="Y10" s="264"/>
      <c r="Z10" s="264"/>
      <c r="AA10" s="264"/>
      <c r="AB10" s="264"/>
      <c r="AC10" s="264"/>
      <c r="AD10" s="264"/>
      <c r="AE10" s="264"/>
      <c r="AF10" s="265"/>
    </row>
    <row r="11" spans="1:32" ht="9.75" customHeight="1" thickBot="1" x14ac:dyDescent="0.3">
      <c r="A11" s="284" t="s">
        <v>2529</v>
      </c>
      <c r="B11" s="285"/>
      <c r="C11" s="145"/>
      <c r="D11" s="145"/>
      <c r="E11" s="145"/>
      <c r="F11" s="145"/>
      <c r="G11" s="145"/>
      <c r="H11" s="145"/>
      <c r="I11" s="145"/>
      <c r="J11" s="145"/>
      <c r="K11" s="145"/>
      <c r="L11" s="145"/>
      <c r="M11" s="145"/>
      <c r="N11" s="145"/>
      <c r="O11" s="150"/>
      <c r="P11" s="149"/>
      <c r="Q11" s="149"/>
      <c r="R11" s="151"/>
      <c r="S11" s="155"/>
      <c r="T11" s="155"/>
      <c r="U11" s="155"/>
      <c r="V11" s="155"/>
      <c r="W11" s="52"/>
      <c r="X11" s="52"/>
      <c r="Y11" s="52"/>
      <c r="Z11" s="52"/>
      <c r="AA11" s="52"/>
      <c r="AB11" s="52"/>
      <c r="AC11" s="52"/>
      <c r="AD11" s="52"/>
      <c r="AE11" s="155"/>
      <c r="AF11" s="156"/>
    </row>
    <row r="12" spans="1:32" ht="24.75" customHeight="1" thickBot="1" x14ac:dyDescent="0.3">
      <c r="A12" s="286"/>
      <c r="B12" s="287"/>
      <c r="C12" s="234" t="s">
        <v>56</v>
      </c>
      <c r="D12" s="235"/>
      <c r="E12" s="236"/>
      <c r="F12" s="290" t="s">
        <v>20</v>
      </c>
      <c r="G12" s="291"/>
      <c r="H12" s="234" t="s">
        <v>56</v>
      </c>
      <c r="I12" s="235"/>
      <c r="J12" s="235"/>
      <c r="K12" s="235"/>
      <c r="L12" s="235"/>
      <c r="M12" s="236"/>
      <c r="N12" s="113"/>
      <c r="O12" s="254" t="s">
        <v>1694</v>
      </c>
      <c r="P12" s="255"/>
      <c r="Q12" s="292" t="s">
        <v>1705</v>
      </c>
      <c r="R12" s="293"/>
      <c r="S12" s="312" t="s">
        <v>58</v>
      </c>
      <c r="T12" s="313"/>
      <c r="U12" s="234" t="s">
        <v>56</v>
      </c>
      <c r="V12" s="235"/>
      <c r="W12" s="236"/>
      <c r="X12" s="314" t="s">
        <v>20</v>
      </c>
      <c r="Y12" s="313"/>
      <c r="Z12" s="234" t="s">
        <v>9514</v>
      </c>
      <c r="AA12" s="235"/>
      <c r="AB12" s="235"/>
      <c r="AC12" s="235"/>
      <c r="AD12" s="235"/>
      <c r="AE12" s="236"/>
      <c r="AF12" s="156"/>
    </row>
    <row r="13" spans="1:32" ht="9.75" customHeight="1" thickBot="1" x14ac:dyDescent="0.3">
      <c r="A13" s="288"/>
      <c r="B13" s="289"/>
      <c r="C13" s="154"/>
      <c r="D13" s="154"/>
      <c r="E13" s="154"/>
      <c r="F13" s="154"/>
      <c r="G13" s="154"/>
      <c r="H13" s="154"/>
      <c r="I13" s="154"/>
      <c r="J13" s="154"/>
      <c r="K13" s="154"/>
      <c r="L13" s="154"/>
      <c r="M13" s="154"/>
      <c r="N13" s="154"/>
      <c r="O13" s="152"/>
      <c r="P13" s="117"/>
      <c r="Q13" s="117"/>
      <c r="R13" s="153"/>
      <c r="S13" s="157"/>
      <c r="T13" s="157"/>
      <c r="U13" s="157"/>
      <c r="V13" s="157"/>
      <c r="W13" s="158"/>
      <c r="X13" s="158"/>
      <c r="Y13" s="158"/>
      <c r="Z13" s="158"/>
      <c r="AA13" s="158"/>
      <c r="AB13" s="158"/>
      <c r="AC13" s="158"/>
      <c r="AD13" s="158"/>
      <c r="AE13" s="157"/>
      <c r="AF13" s="159"/>
    </row>
    <row r="14" spans="1:32" ht="10.5" customHeight="1" thickTop="1" thickBot="1" x14ac:dyDescent="0.3">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3"/>
    </row>
    <row r="15" spans="1:32" ht="35.25" customHeight="1" thickTop="1" thickBot="1" x14ac:dyDescent="0.3">
      <c r="A15" s="227" t="str">
        <f>H12&amp;" "&amp;C12&amp;" Staffing: "&amp;O12&amp;" through "&amp;Q12</f>
        <v>All All Staffing: Oct-17 through Sep-18</v>
      </c>
      <c r="B15" s="228"/>
      <c r="C15" s="228"/>
      <c r="D15" s="228"/>
      <c r="E15" s="228"/>
      <c r="F15" s="228"/>
      <c r="G15" s="228"/>
      <c r="H15" s="228"/>
      <c r="I15" s="228"/>
      <c r="J15" s="228"/>
      <c r="K15" s="228"/>
      <c r="L15" s="228"/>
      <c r="M15" s="228"/>
      <c r="N15" s="229"/>
      <c r="O15" s="237" t="s">
        <v>31</v>
      </c>
      <c r="P15" s="238"/>
      <c r="Q15" s="238"/>
      <c r="R15" s="239"/>
      <c r="S15" s="227" t="str">
        <f>Z12&amp;" "&amp;U12&amp;" Staffing: "&amp;O12&amp;" through "&amp;Q12</f>
        <v>Families First Providers All Staffing: Oct-17 through Sep-18</v>
      </c>
      <c r="T15" s="228"/>
      <c r="U15" s="228"/>
      <c r="V15" s="228"/>
      <c r="W15" s="228"/>
      <c r="X15" s="228"/>
      <c r="Y15" s="228"/>
      <c r="Z15" s="228"/>
      <c r="AA15" s="228"/>
      <c r="AB15" s="228"/>
      <c r="AC15" s="228"/>
      <c r="AD15" s="228"/>
      <c r="AE15" s="228"/>
      <c r="AF15" s="229"/>
    </row>
    <row r="16" spans="1:32" ht="20.100000000000001" customHeight="1" thickTop="1" thickBot="1" x14ac:dyDescent="0.3">
      <c r="A16" s="4"/>
      <c r="B16" s="9"/>
      <c r="C16" s="9"/>
      <c r="D16" s="69"/>
      <c r="E16" s="40"/>
      <c r="F16" s="40"/>
      <c r="G16" s="40"/>
      <c r="H16" s="40"/>
      <c r="I16" s="40"/>
      <c r="J16" s="40"/>
      <c r="K16" s="40"/>
      <c r="L16" s="40"/>
      <c r="M16" s="40"/>
      <c r="N16" s="70"/>
      <c r="O16" s="208" t="str">
        <f>"Averages Between "&amp;O12&amp;" - "&amp;Q12</f>
        <v>Averages Between Oct-17 - Sep-18</v>
      </c>
      <c r="P16" s="209"/>
      <c r="Q16" s="209"/>
      <c r="R16" s="210"/>
      <c r="S16" s="37"/>
      <c r="T16" s="40"/>
      <c r="U16" s="40"/>
      <c r="V16" s="40"/>
      <c r="W16" s="40"/>
      <c r="X16" s="40"/>
      <c r="Y16" s="8"/>
      <c r="Z16" s="3"/>
      <c r="AA16" s="40"/>
      <c r="AB16" s="40"/>
      <c r="AC16" s="40"/>
      <c r="AD16" s="40"/>
      <c r="AE16" s="40"/>
      <c r="AF16" s="70"/>
    </row>
    <row r="17" spans="1:32" ht="21.75" customHeight="1" thickTop="1" x14ac:dyDescent="0.25">
      <c r="A17" s="4"/>
      <c r="B17" s="9"/>
      <c r="C17" s="9"/>
      <c r="D17" s="69"/>
      <c r="E17" s="40"/>
      <c r="F17" s="40"/>
      <c r="G17" s="40"/>
      <c r="H17" s="40"/>
      <c r="I17" s="40"/>
      <c r="J17" s="40"/>
      <c r="K17" s="40"/>
      <c r="L17" s="40"/>
      <c r="M17" s="40"/>
      <c r="N17" s="70"/>
      <c r="O17" s="211" t="str">
        <f>H12&amp;" "&amp;C12</f>
        <v>All All</v>
      </c>
      <c r="P17" s="212"/>
      <c r="Q17" s="215" t="str">
        <f>Z12&amp;" "&amp;U12</f>
        <v>Families First Providers All</v>
      </c>
      <c r="R17" s="216"/>
      <c r="S17" s="37"/>
      <c r="T17" s="40"/>
      <c r="U17" s="40"/>
      <c r="V17" s="40"/>
      <c r="W17" s="40"/>
      <c r="X17" s="40"/>
      <c r="Y17" s="8"/>
      <c r="Z17" s="3"/>
      <c r="AA17" s="40"/>
      <c r="AB17" s="40"/>
      <c r="AC17" s="40"/>
      <c r="AD17" s="40"/>
      <c r="AE17" s="40"/>
      <c r="AF17" s="70"/>
    </row>
    <row r="18" spans="1:32" ht="21.75" customHeight="1" thickBot="1" x14ac:dyDescent="0.3">
      <c r="A18" s="4"/>
      <c r="B18" s="9"/>
      <c r="C18" s="9"/>
      <c r="D18" s="69"/>
      <c r="E18" s="40"/>
      <c r="F18" s="40"/>
      <c r="G18" s="40"/>
      <c r="H18" s="40"/>
      <c r="I18" s="40"/>
      <c r="J18" s="40"/>
      <c r="K18" s="40"/>
      <c r="L18" s="40"/>
      <c r="M18" s="40"/>
      <c r="N18" s="70"/>
      <c r="O18" s="213"/>
      <c r="P18" s="214"/>
      <c r="Q18" s="217"/>
      <c r="R18" s="218"/>
      <c r="S18" s="37"/>
      <c r="T18" s="40"/>
      <c r="U18" s="40"/>
      <c r="V18" s="40"/>
      <c r="W18" s="40"/>
      <c r="X18" s="40"/>
      <c r="Y18" s="87"/>
      <c r="Z18" s="88"/>
      <c r="AA18" s="40"/>
      <c r="AB18" s="40"/>
      <c r="AC18" s="40"/>
      <c r="AD18" s="40"/>
      <c r="AE18" s="40"/>
      <c r="AF18" s="70"/>
    </row>
    <row r="19" spans="1:32" ht="20.100000000000001" customHeight="1" thickTop="1" x14ac:dyDescent="0.25">
      <c r="A19" s="4"/>
      <c r="B19" s="9"/>
      <c r="C19" s="9"/>
      <c r="D19" s="69"/>
      <c r="E19" s="40"/>
      <c r="F19" s="40"/>
      <c r="G19" s="40"/>
      <c r="H19" s="40"/>
      <c r="I19" s="40"/>
      <c r="J19" s="40"/>
      <c r="K19" s="40"/>
      <c r="L19" s="40"/>
      <c r="M19" s="40"/>
      <c r="N19" s="70"/>
      <c r="O19" s="219">
        <f>calculations!E60</f>
        <v>0.85371942086869701</v>
      </c>
      <c r="P19" s="220"/>
      <c r="Q19" s="223">
        <f>calculations!V60</f>
        <v>0.85375901132852716</v>
      </c>
      <c r="R19" s="224"/>
      <c r="S19" s="37"/>
      <c r="T19" s="40"/>
      <c r="U19" s="40"/>
      <c r="V19" s="40"/>
      <c r="W19" s="40"/>
      <c r="X19" s="40"/>
      <c r="Y19" s="8"/>
      <c r="Z19" s="3"/>
      <c r="AA19" s="40"/>
      <c r="AB19" s="40"/>
      <c r="AC19" s="40"/>
      <c r="AD19" s="40"/>
      <c r="AE19" s="40"/>
      <c r="AF19" s="70"/>
    </row>
    <row r="20" spans="1:32" ht="20.100000000000001" customHeight="1" x14ac:dyDescent="0.25">
      <c r="A20" s="4"/>
      <c r="B20" s="9"/>
      <c r="C20" s="9"/>
      <c r="D20" s="69"/>
      <c r="E20" s="40"/>
      <c r="F20" s="40"/>
      <c r="G20" s="40"/>
      <c r="H20" s="40"/>
      <c r="I20" s="40"/>
      <c r="J20" s="40"/>
      <c r="K20" s="40"/>
      <c r="L20" s="40"/>
      <c r="M20" s="40"/>
      <c r="N20" s="70"/>
      <c r="O20" s="221"/>
      <c r="P20" s="222"/>
      <c r="Q20" s="225"/>
      <c r="R20" s="226"/>
      <c r="S20" s="37"/>
      <c r="T20" s="40"/>
      <c r="U20" s="40"/>
      <c r="V20" s="40"/>
      <c r="W20" s="40"/>
      <c r="X20" s="40"/>
      <c r="Y20" s="8"/>
      <c r="Z20" s="3"/>
      <c r="AA20" s="40"/>
      <c r="AB20" s="40"/>
      <c r="AC20" s="40"/>
      <c r="AD20" s="40"/>
      <c r="AE20" s="40"/>
      <c r="AF20" s="70"/>
    </row>
    <row r="21" spans="1:32" ht="20.100000000000001" customHeight="1" thickBot="1" x14ac:dyDescent="0.3">
      <c r="A21" s="32"/>
      <c r="B21" s="10"/>
      <c r="C21" s="10"/>
      <c r="D21" s="112"/>
      <c r="E21" s="40"/>
      <c r="F21" s="40"/>
      <c r="G21" s="40"/>
      <c r="H21" s="40"/>
      <c r="I21" s="40"/>
      <c r="J21" s="40"/>
      <c r="K21" s="40"/>
      <c r="L21" s="40"/>
      <c r="M21" s="40"/>
      <c r="N21" s="70"/>
      <c r="O21" s="196" t="str">
        <f>"("&amp;ROUND(calculations!C60,1)&amp;"/"&amp;ROUND(calculations!D60,1)&amp;")"</f>
        <v>(71.3/83.5)</v>
      </c>
      <c r="P21" s="197"/>
      <c r="Q21" s="198" t="str">
        <f>"("&amp;ROUND(calculations!T60,1)&amp;"/"&amp;ROUND(calculations!U60,1)&amp;")"</f>
        <v>(69.1/80.9)</v>
      </c>
      <c r="R21" s="199"/>
      <c r="S21" s="142"/>
      <c r="T21" s="143"/>
      <c r="U21" s="143"/>
      <c r="V21" s="143"/>
      <c r="W21" s="143"/>
      <c r="X21" s="143"/>
      <c r="Y21" s="61"/>
      <c r="Z21" s="63"/>
      <c r="AA21" s="143"/>
      <c r="AB21" s="143"/>
      <c r="AC21" s="143"/>
      <c r="AD21" s="143"/>
      <c r="AE21" s="143"/>
      <c r="AF21" s="144"/>
    </row>
    <row r="22" spans="1:32" ht="20.100000000000001" customHeight="1" thickTop="1" x14ac:dyDescent="0.25">
      <c r="A22" s="252" t="s">
        <v>1991</v>
      </c>
      <c r="B22" s="160">
        <f>calculations!B48</f>
        <v>43009</v>
      </c>
      <c r="C22" s="160">
        <f>calculations!B49</f>
        <v>43040</v>
      </c>
      <c r="D22" s="160">
        <f>calculations!B50</f>
        <v>43070</v>
      </c>
      <c r="E22" s="160">
        <f>calculations!B51</f>
        <v>43101</v>
      </c>
      <c r="F22" s="160">
        <f>calculations!B52</f>
        <v>43132</v>
      </c>
      <c r="G22" s="160">
        <f>calculations!B53</f>
        <v>43160</v>
      </c>
      <c r="H22" s="160">
        <f>calculations!B54</f>
        <v>43191</v>
      </c>
      <c r="I22" s="160">
        <f>calculations!B55</f>
        <v>43221</v>
      </c>
      <c r="J22" s="160">
        <f>calculations!B56</f>
        <v>43252</v>
      </c>
      <c r="K22" s="160">
        <f>calculations!B57</f>
        <v>43282</v>
      </c>
      <c r="L22" s="160">
        <f>calculations!B58</f>
        <v>43313</v>
      </c>
      <c r="M22" s="160">
        <f>calculations!B59</f>
        <v>43344</v>
      </c>
      <c r="N22" s="161" t="s">
        <v>1995</v>
      </c>
      <c r="O22" s="200" t="str">
        <f>O$17&amp;" is "&amp;(ROUND(calculations!D60/calculations!U60,2))*100&amp;"% of "&amp;Q$17&amp;" "&amp;O$15</f>
        <v>All All is 103% of Families First Providers All Staffing</v>
      </c>
      <c r="P22" s="201"/>
      <c r="Q22" s="201"/>
      <c r="R22" s="202"/>
      <c r="S22" s="252" t="s">
        <v>1991</v>
      </c>
      <c r="T22" s="140">
        <f>calculations!S48</f>
        <v>43009</v>
      </c>
      <c r="U22" s="140">
        <f>calculations!S49</f>
        <v>43040</v>
      </c>
      <c r="V22" s="140">
        <f>calculations!S50</f>
        <v>43070</v>
      </c>
      <c r="W22" s="140">
        <f>calculations!S51</f>
        <v>43101</v>
      </c>
      <c r="X22" s="140">
        <f>calculations!S52</f>
        <v>43132</v>
      </c>
      <c r="Y22" s="140">
        <f>calculations!S53</f>
        <v>43160</v>
      </c>
      <c r="Z22" s="140">
        <f>calculations!S54</f>
        <v>43191</v>
      </c>
      <c r="AA22" s="140">
        <f>calculations!S55</f>
        <v>43221</v>
      </c>
      <c r="AB22" s="140">
        <f>calculations!S56</f>
        <v>43252</v>
      </c>
      <c r="AC22" s="140">
        <f>calculations!S57</f>
        <v>43282</v>
      </c>
      <c r="AD22" s="140">
        <f>calculations!S58</f>
        <v>43313</v>
      </c>
      <c r="AE22" s="140">
        <f>calculations!S59</f>
        <v>43344</v>
      </c>
      <c r="AF22" s="141" t="s">
        <v>1995</v>
      </c>
    </row>
    <row r="23" spans="1:32" ht="20.100000000000001" customHeight="1" thickBot="1" x14ac:dyDescent="0.3">
      <c r="A23" s="253"/>
      <c r="B23" s="136" t="str">
        <f>IF(calculations!B48="","",IF(calculations!D48="","",ROUND(calculations!C48,1)&amp;"/"&amp;calculations!D48))</f>
        <v>82.5/96.5</v>
      </c>
      <c r="C23" s="137" t="str">
        <f>IF(calculations!B49="","",IF(calculations!D49="","",ROUND(calculations!C49,1)&amp;"/"&amp;calculations!D49))</f>
        <v>71/88.5</v>
      </c>
      <c r="D23" s="137" t="str">
        <f>IF(calculations!B50="","",IF(calculations!D50="","",ROUND(calculations!C50,1)&amp;"/"&amp;calculations!D50))</f>
        <v>70.5/82.5</v>
      </c>
      <c r="E23" s="137" t="str">
        <f>IF(calculations!B51="","",IF(calculations!D51="","",ROUND(calculations!C51,1)&amp;"/"&amp;calculations!D51))</f>
        <v>68.5/82.5</v>
      </c>
      <c r="F23" s="137" t="str">
        <f>IF(calculations!B52="","",IF(calculations!D52="","",ROUND(calculations!C52,1)&amp;"/"&amp;calculations!D52))</f>
        <v>69/84</v>
      </c>
      <c r="G23" s="137" t="str">
        <f>IF(calculations!B53="","",IF(calculations!D53="","",ROUND(calculations!C53,1)&amp;"/"&amp;calculations!D53))</f>
        <v>64/83</v>
      </c>
      <c r="H23" s="137" t="str">
        <f>IF(calculations!$B54="","",IF(calculations!D54="","",ROUND(calculations!$C54,1)&amp;"/"&amp;calculations!$D54))</f>
        <v>65/75</v>
      </c>
      <c r="I23" s="137" t="str">
        <f>IF(calculations!B55="","",IF(calculations!D55="","",ROUND(calculations!$C55,1)&amp;"/"&amp;calculations!$D55))</f>
        <v>64.5/77</v>
      </c>
      <c r="J23" s="137" t="str">
        <f>IF(calculations!B56="","",IF(calculations!D56="","",ROUND(calculations!$C56,1)&amp;"/"&amp;calculations!$D56))</f>
        <v>76/85</v>
      </c>
      <c r="K23" s="137" t="str">
        <f>IF(calculations!B57="","",IF(calculations!D57="","",ROUND(calculations!$C57,1)&amp;"/"&amp;calculations!$D57))</f>
        <v>76/82.5</v>
      </c>
      <c r="L23" s="137" t="str">
        <f>IF(calculations!B58="","",IF(calculations!D58="","",ROUND(calculations!$C58,1)&amp;"/"&amp;calculations!$D58))</f>
        <v>75/82.5</v>
      </c>
      <c r="M23" s="137" t="str">
        <f>IF(calculations!B59="","",IF(calculations!D59="","",ROUND(calculations!$C59,1)&amp;"/"&amp;calculations!$D59))</f>
        <v>73/82.5</v>
      </c>
      <c r="N23" s="138" t="str">
        <f>ROUND(calculations!C60,1)&amp;"/"&amp;ROUND(calculations!D60,1)</f>
        <v>71.3/83.5</v>
      </c>
      <c r="O23" s="203"/>
      <c r="P23" s="204"/>
      <c r="Q23" s="204"/>
      <c r="R23" s="205"/>
      <c r="S23" s="253"/>
      <c r="T23" s="136" t="str">
        <f>IF(calculations!S48="","",IF(calculations!U48="","",ROUND(calculations!T48,1)&amp;"/"&amp;calculations!U48))</f>
        <v>82.5/96.5</v>
      </c>
      <c r="U23" s="137" t="str">
        <f>IF(calculations!S49="","",IF(calculations!U49="","",ROUND(calculations!T49,1)&amp;"/"&amp;calculations!U49))</f>
        <v>71/88.5</v>
      </c>
      <c r="V23" s="137" t="str">
        <f>IF(calculations!S50="","",IF(calculations!U50="","",ROUND(calculations!T50,1)&amp;"/"&amp;calculations!U50))</f>
        <v>70.5/82.5</v>
      </c>
      <c r="W23" s="137" t="str">
        <f>IF(calculations!S51="","",IF(calculations!U51="","",ROUND(calculations!T51,1)&amp;"/"&amp;calculations!U51))</f>
        <v>68.5/82.5</v>
      </c>
      <c r="X23" s="137" t="str">
        <f>IF(calculations!S52="","",IF(calculations!U52="","",ROUND(calculations!T52,1)&amp;"/"&amp;calculations!U52))</f>
        <v>69/84</v>
      </c>
      <c r="Y23" s="137" t="str">
        <f>IF(calculations!S53="","",IF(calculations!U53="","",ROUND(calculations!T53,1)&amp;"/"&amp;calculations!U53))</f>
        <v>64/83</v>
      </c>
      <c r="Z23" s="137" t="str">
        <f>IF(calculations!S54="","",IF(calculations!U54="","",ROUND(calculations!$T54,1)&amp;"/"&amp;calculations!$U54))</f>
        <v>65/75</v>
      </c>
      <c r="AA23" s="137" t="str">
        <f>IF(calculations!S55="","",IF(calculations!U55="","",ROUND(calculations!$T55,1)&amp;"/"&amp;calculations!$U55))</f>
        <v>64.5/77</v>
      </c>
      <c r="AB23" s="137" t="str">
        <f>IF(calculations!S56="","",IF(calculations!U56="","",ROUND(calculations!$T56,1)&amp;"/"&amp;calculations!$U56))</f>
        <v>69/77</v>
      </c>
      <c r="AC23" s="137" t="str">
        <f>IF(calculations!S57="","",IF(calculations!U57="","",ROUND(calculations!$T57,1)&amp;"/"&amp;calculations!$U57))</f>
        <v>70/75</v>
      </c>
      <c r="AD23" s="137" t="str">
        <f>IF(calculations!S58="","",IF(calculations!U58="","",ROUND(calculations!$T58,1)&amp;"/"&amp;calculations!$U58))</f>
        <v>68.5/75</v>
      </c>
      <c r="AE23" s="137" t="str">
        <f>IF(calculations!S59="","",IF(calculations!U59="","",ROUND(calculations!$T59,1)&amp;"/"&amp;calculations!$U59))</f>
        <v>66.5/75</v>
      </c>
      <c r="AF23" s="138" t="str">
        <f>ROUND(calculations!T60,1)&amp;"/"&amp;ROUND(calculations!U60,1)</f>
        <v>69.1/80.9</v>
      </c>
    </row>
    <row r="24" spans="1:32" ht="10.5" customHeight="1" thickTop="1" thickBot="1" x14ac:dyDescent="0.3">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3"/>
    </row>
    <row r="25" spans="1:32" ht="35.25" customHeight="1" thickTop="1" thickBot="1" x14ac:dyDescent="0.3">
      <c r="A25" s="227" t="str">
        <f>H12&amp;" "&amp;C12&amp;" Capacity: "&amp;O12&amp;" through "&amp;Q12</f>
        <v>All All Capacity: Oct-17 through Sep-18</v>
      </c>
      <c r="B25" s="228"/>
      <c r="C25" s="228"/>
      <c r="D25" s="228"/>
      <c r="E25" s="228"/>
      <c r="F25" s="228"/>
      <c r="G25" s="228"/>
      <c r="H25" s="228"/>
      <c r="I25" s="228"/>
      <c r="J25" s="228"/>
      <c r="K25" s="228"/>
      <c r="L25" s="228"/>
      <c r="M25" s="228"/>
      <c r="N25" s="229"/>
      <c r="O25" s="237" t="s">
        <v>2</v>
      </c>
      <c r="P25" s="238"/>
      <c r="Q25" s="238"/>
      <c r="R25" s="239"/>
      <c r="S25" s="227" t="str">
        <f>Z12&amp;" "&amp;U12&amp;" Capacity: "&amp;O12&amp;" through "&amp;Q12</f>
        <v>Families First Providers All Capacity: Oct-17 through Sep-18</v>
      </c>
      <c r="T25" s="228"/>
      <c r="U25" s="228"/>
      <c r="V25" s="228"/>
      <c r="W25" s="228"/>
      <c r="X25" s="228"/>
      <c r="Y25" s="228"/>
      <c r="Z25" s="228"/>
      <c r="AA25" s="228"/>
      <c r="AB25" s="228"/>
      <c r="AC25" s="228"/>
      <c r="AD25" s="228"/>
      <c r="AE25" s="228"/>
      <c r="AF25" s="229"/>
    </row>
    <row r="26" spans="1:32" ht="20.100000000000001" customHeight="1" thickTop="1" thickBot="1" x14ac:dyDescent="0.3">
      <c r="A26" s="62"/>
      <c r="B26" s="5"/>
      <c r="C26" s="6"/>
      <c r="D26" s="7" t="str">
        <f>IF(E26&gt;3.49,"A",IF(E26&gt;2.99,"B",IF(E26&gt;2.49,"C",IF(E26&gt;1.99,"D","F"))))</f>
        <v>F</v>
      </c>
      <c r="E26" s="8">
        <f>M83</f>
        <v>0</v>
      </c>
      <c r="O26" s="208" t="str">
        <f>"Averages Between "&amp;O$12&amp;" - "&amp;Q$12</f>
        <v>Averages Between Oct-17 - Sep-18</v>
      </c>
      <c r="P26" s="209"/>
      <c r="Q26" s="209"/>
      <c r="R26" s="210"/>
      <c r="S26" s="37"/>
      <c r="T26" s="40"/>
      <c r="U26" s="40"/>
      <c r="V26" s="40"/>
      <c r="W26" s="40"/>
      <c r="X26" s="40"/>
      <c r="Y26" s="8"/>
      <c r="Z26" s="3"/>
      <c r="AA26" s="40"/>
      <c r="AB26" s="40"/>
      <c r="AC26" s="40"/>
      <c r="AD26" s="40"/>
      <c r="AE26" s="40"/>
      <c r="AF26" s="70"/>
    </row>
    <row r="27" spans="1:32" ht="21.75" customHeight="1" thickTop="1" x14ac:dyDescent="0.25">
      <c r="A27" s="62"/>
      <c r="B27" s="5"/>
      <c r="C27" s="6"/>
      <c r="D27" s="7" t="str">
        <f>IF(N83=1,IF(O83=1,IF(Q83=1,"A","B"),IF(Q83=1,"B","C")),"F")</f>
        <v>F</v>
      </c>
      <c r="E27" s="8"/>
      <c r="O27" s="211" t="str">
        <f>H12&amp;" "&amp;C12</f>
        <v>All All</v>
      </c>
      <c r="P27" s="212"/>
      <c r="Q27" s="215" t="str">
        <f>Z12&amp;" "&amp;U12</f>
        <v>Families First Providers All</v>
      </c>
      <c r="R27" s="216"/>
      <c r="S27" s="37"/>
      <c r="T27" s="40"/>
      <c r="U27" s="40"/>
      <c r="V27" s="40"/>
      <c r="W27" s="40"/>
      <c r="X27" s="40"/>
      <c r="Y27" s="8"/>
      <c r="Z27" s="3"/>
      <c r="AA27" s="40"/>
      <c r="AB27" s="40"/>
      <c r="AC27" s="40"/>
      <c r="AD27" s="40"/>
      <c r="AE27" s="40"/>
      <c r="AF27" s="70"/>
    </row>
    <row r="28" spans="1:32" ht="21.75" customHeight="1" thickBot="1" x14ac:dyDescent="0.3">
      <c r="A28" s="62"/>
      <c r="B28" s="5"/>
      <c r="C28" s="64"/>
      <c r="D28" s="65"/>
      <c r="E28" s="65"/>
      <c r="O28" s="213"/>
      <c r="P28" s="214"/>
      <c r="Q28" s="217"/>
      <c r="R28" s="218"/>
      <c r="S28" s="37"/>
      <c r="T28" s="40"/>
      <c r="U28" s="40"/>
      <c r="V28" s="40"/>
      <c r="W28" s="40"/>
      <c r="X28" s="40"/>
      <c r="Y28" s="87"/>
      <c r="Z28" s="88"/>
      <c r="AA28" s="40"/>
      <c r="AB28" s="40"/>
      <c r="AC28" s="40"/>
      <c r="AD28" s="40"/>
      <c r="AE28" s="40"/>
      <c r="AF28" s="70"/>
    </row>
    <row r="29" spans="1:32" ht="20.100000000000001" customHeight="1" thickTop="1" x14ac:dyDescent="0.25">
      <c r="A29" s="62"/>
      <c r="B29" s="5"/>
      <c r="C29" s="6"/>
      <c r="D29" s="7"/>
      <c r="E29" s="8"/>
      <c r="O29" s="219">
        <f>calculations!J60</f>
        <v>0.85094940182197354</v>
      </c>
      <c r="P29" s="220"/>
      <c r="Q29" s="223">
        <f>calculations!AA60</f>
        <v>0.85106382978723416</v>
      </c>
      <c r="R29" s="224"/>
      <c r="S29" s="37"/>
      <c r="T29" s="40"/>
      <c r="U29" s="40"/>
      <c r="V29" s="40"/>
      <c r="W29" s="40"/>
      <c r="X29" s="40"/>
      <c r="Y29" s="8"/>
      <c r="Z29" s="3"/>
      <c r="AA29" s="40"/>
      <c r="AB29" s="40"/>
      <c r="AC29" s="40"/>
      <c r="AD29" s="40"/>
      <c r="AE29" s="40"/>
      <c r="AF29" s="70"/>
    </row>
    <row r="30" spans="1:32" ht="20.100000000000001" customHeight="1" x14ac:dyDescent="0.25">
      <c r="A30" s="62"/>
      <c r="B30" s="5"/>
      <c r="C30" s="6"/>
      <c r="D30" s="7"/>
      <c r="E30" s="8"/>
      <c r="O30" s="221"/>
      <c r="P30" s="222"/>
      <c r="Q30" s="225"/>
      <c r="R30" s="226"/>
      <c r="S30" s="37"/>
      <c r="T30" s="40"/>
      <c r="U30" s="40"/>
      <c r="V30" s="40"/>
      <c r="W30" s="40"/>
      <c r="X30" s="40"/>
      <c r="Y30" s="8"/>
      <c r="Z30" s="3"/>
      <c r="AA30" s="40"/>
      <c r="AB30" s="40"/>
      <c r="AC30" s="40"/>
      <c r="AD30" s="40"/>
      <c r="AE30" s="40"/>
      <c r="AF30" s="70"/>
    </row>
    <row r="31" spans="1:32" ht="20.100000000000001" customHeight="1" thickBot="1" x14ac:dyDescent="0.3">
      <c r="A31" s="32"/>
      <c r="B31" s="10"/>
      <c r="C31" s="6"/>
      <c r="D31" s="7">
        <f>X83</f>
        <v>0</v>
      </c>
      <c r="E31" s="8"/>
      <c r="O31" s="196" t="str">
        <f>"("&amp;ROUND(calculations!G60,1)&amp;"/"&amp;ROUND(calculations!I60,1)&amp;")"</f>
        <v>(646.1/759.3)</v>
      </c>
      <c r="P31" s="197"/>
      <c r="Q31" s="198" t="str">
        <f>"("&amp;ROUND(calculations!X60,1)&amp;"/"&amp;ROUND(calculations!Z60,1)&amp;")"</f>
        <v>(633.3/744.2)</v>
      </c>
      <c r="R31" s="199"/>
      <c r="S31" s="142"/>
      <c r="T31" s="143"/>
      <c r="U31" s="143"/>
      <c r="V31" s="143"/>
      <c r="W31" s="143"/>
      <c r="X31" s="143"/>
      <c r="Y31" s="61"/>
      <c r="Z31" s="63"/>
      <c r="AA31" s="143"/>
      <c r="AB31" s="143"/>
      <c r="AC31" s="143"/>
      <c r="AD31" s="143"/>
      <c r="AE31" s="143"/>
      <c r="AF31" s="144"/>
    </row>
    <row r="32" spans="1:32" ht="20.100000000000001" customHeight="1" thickTop="1" x14ac:dyDescent="0.25">
      <c r="A32" s="252" t="s">
        <v>1992</v>
      </c>
      <c r="B32" s="182">
        <f t="shared" ref="B32:M32" si="0">B22</f>
        <v>43009</v>
      </c>
      <c r="C32" s="162">
        <f t="shared" si="0"/>
        <v>43040</v>
      </c>
      <c r="D32" s="162">
        <f t="shared" si="0"/>
        <v>43070</v>
      </c>
      <c r="E32" s="162">
        <f t="shared" si="0"/>
        <v>43101</v>
      </c>
      <c r="F32" s="162">
        <f t="shared" si="0"/>
        <v>43132</v>
      </c>
      <c r="G32" s="162">
        <f t="shared" si="0"/>
        <v>43160</v>
      </c>
      <c r="H32" s="162">
        <f t="shared" si="0"/>
        <v>43191</v>
      </c>
      <c r="I32" s="162">
        <f t="shared" si="0"/>
        <v>43221</v>
      </c>
      <c r="J32" s="162">
        <f t="shared" si="0"/>
        <v>43252</v>
      </c>
      <c r="K32" s="162">
        <f t="shared" si="0"/>
        <v>43282</v>
      </c>
      <c r="L32" s="162">
        <f t="shared" si="0"/>
        <v>43313</v>
      </c>
      <c r="M32" s="162">
        <f t="shared" si="0"/>
        <v>43344</v>
      </c>
      <c r="N32" s="163" t="s">
        <v>1995</v>
      </c>
      <c r="O32" s="200" t="str">
        <f>O$27&amp;" is "&amp;(ROUND(calculations!I60/calculations!Z60,2))*100&amp;"% of "&amp;Q$27&amp;" "&amp;O$25</f>
        <v>All All is 102% of Families First Providers All Capacity</v>
      </c>
      <c r="P32" s="201"/>
      <c r="Q32" s="201"/>
      <c r="R32" s="202"/>
      <c r="S32" s="252" t="s">
        <v>1992</v>
      </c>
      <c r="T32" s="140">
        <f t="shared" ref="T32:AE32" si="1">T22</f>
        <v>43009</v>
      </c>
      <c r="U32" s="140">
        <f t="shared" si="1"/>
        <v>43040</v>
      </c>
      <c r="V32" s="140">
        <f t="shared" si="1"/>
        <v>43070</v>
      </c>
      <c r="W32" s="140">
        <f t="shared" si="1"/>
        <v>43101</v>
      </c>
      <c r="X32" s="140">
        <f t="shared" si="1"/>
        <v>43132</v>
      </c>
      <c r="Y32" s="140">
        <f t="shared" si="1"/>
        <v>43160</v>
      </c>
      <c r="Z32" s="140">
        <f t="shared" si="1"/>
        <v>43191</v>
      </c>
      <c r="AA32" s="140">
        <f t="shared" si="1"/>
        <v>43221</v>
      </c>
      <c r="AB32" s="140">
        <f t="shared" si="1"/>
        <v>43252</v>
      </c>
      <c r="AC32" s="140">
        <f t="shared" si="1"/>
        <v>43282</v>
      </c>
      <c r="AD32" s="140">
        <f t="shared" si="1"/>
        <v>43313</v>
      </c>
      <c r="AE32" s="140">
        <f t="shared" si="1"/>
        <v>43344</v>
      </c>
      <c r="AF32" s="141" t="s">
        <v>1995</v>
      </c>
    </row>
    <row r="33" spans="1:32" s="21" customFormat="1" ht="20.100000000000001" customHeight="1" thickBot="1" x14ac:dyDescent="0.3">
      <c r="A33" s="253"/>
      <c r="B33" s="136" t="str">
        <f>IF(calculations!B48="","",IF(calculations!I48="","",ROUND(calculations!G48,1)&amp;"/"&amp;calculations!I48))</f>
        <v>736/828</v>
      </c>
      <c r="C33" s="136" t="str">
        <f>IF(calculations!$B49="","",IF(calculations!I49="","",ROUND(calculations!$G49,1)&amp;"/"&amp;calculations!$I49))</f>
        <v>648/789</v>
      </c>
      <c r="D33" s="136" t="str">
        <f>IF(calculations!$B50="","",IF(calculations!I50="","",ROUND(calculations!$G50,1)&amp;"/"&amp;calculations!$I50))</f>
        <v>653/753</v>
      </c>
      <c r="E33" s="136" t="str">
        <f>IF(calculations!$B51="","",IF(calculations!I51="","",ROUND(calculations!$G51,1)&amp;"/"&amp;calculations!$I51))</f>
        <v>623/753</v>
      </c>
      <c r="F33" s="136" t="str">
        <f>IF(calculations!$B52="","",IF(calculations!I52="","",ROUND(calculations!$G52,1)&amp;"/"&amp;calculations!$I52))</f>
        <v>626/762</v>
      </c>
      <c r="G33" s="136" t="str">
        <f>IF(calculations!$B53="","",IF(calculations!I53="","",ROUND(calculations!$G53,1)&amp;"/"&amp;calculations!$I53))</f>
        <v>585/751</v>
      </c>
      <c r="H33" s="136" t="str">
        <f>IF(calculations!$B54="","",IF(calculations!I54="","",ROUND(calculations!$G54,1)&amp;"/"&amp;calculations!$I54))</f>
        <v>619/709</v>
      </c>
      <c r="I33" s="136" t="str">
        <f>IF(calculations!$B55="","",IF(calculations!I55="","",ROUND(calculations!$G55,1)&amp;"/"&amp;calculations!$I55))</f>
        <v>604/729</v>
      </c>
      <c r="J33" s="136" t="str">
        <f>IF(calculations!$B56="","",IF(calculations!I56="","",ROUND(calculations!$G56,1)&amp;"/"&amp;calculations!$I56))</f>
        <v>698/775</v>
      </c>
      <c r="K33" s="136" t="str">
        <f>IF(calculations!$B57="","",IF(calculations!I57="","",ROUND(calculations!$G57,1)&amp;"/"&amp;calculations!$I57))</f>
        <v>680/754</v>
      </c>
      <c r="L33" s="136" t="str">
        <f>IF(calculations!$B58="","",IF(calculations!I58="","",ROUND(calculations!$G58,1)&amp;"/"&amp;calculations!$I58))</f>
        <v>655/754</v>
      </c>
      <c r="M33" s="136" t="str">
        <f>IF(calculations!$B59="","",IF(calculations!I59="","",ROUND(calculations!$G59,1)&amp;"/"&amp;calculations!$I59))</f>
        <v>626/754</v>
      </c>
      <c r="N33" s="138" t="str">
        <f>ROUND(calculations!G60,1)&amp;"/"&amp;ROUND(calculations!I60,1)</f>
        <v>646.1/759.3</v>
      </c>
      <c r="O33" s="203"/>
      <c r="P33" s="204"/>
      <c r="Q33" s="204"/>
      <c r="R33" s="205"/>
      <c r="S33" s="253"/>
      <c r="T33" s="136" t="str">
        <f>IF(calculations!S48="","",IF(calculations!Z48="","",ROUND(calculations!X48,1)&amp;"/"&amp;calculations!Z48))</f>
        <v>736/828</v>
      </c>
      <c r="U33" s="136" t="str">
        <f>IF(calculations!$S49="","",IF(calculations!Z49="","",ROUND(calculations!X49,1)&amp;"/"&amp;calculations!Z49))</f>
        <v>648/789</v>
      </c>
      <c r="V33" s="136" t="str">
        <f>IF(calculations!$S50="","",IF(calculations!Z50="","",ROUND(calculations!X50,1)&amp;"/"&amp;calculations!Z50))</f>
        <v>653/753</v>
      </c>
      <c r="W33" s="136" t="str">
        <f>IF(calculations!$S51="","",IF(calculations!Z51="","",ROUND(calculations!X51,1)&amp;"/"&amp;calculations!Z51))</f>
        <v>623/753</v>
      </c>
      <c r="X33" s="136" t="str">
        <f>IF(calculations!$S52="","",IF(calculations!Z52="","",ROUND(calculations!X52,1)&amp;"/"&amp;calculations!Z52))</f>
        <v>626/762</v>
      </c>
      <c r="Y33" s="136" t="str">
        <f>IF(calculations!$S53="","",IF(calculations!Z53="","",ROUND(calculations!X53,1)&amp;"/"&amp;calculations!Z53))</f>
        <v>585/751</v>
      </c>
      <c r="Z33" s="136" t="str">
        <f>IF(calculations!$S54="","",IF(calculations!Z54="","",ROUND(calculations!$X54,1)&amp;"/"&amp;calculations!$Z54))</f>
        <v>619/709</v>
      </c>
      <c r="AA33" s="136" t="str">
        <f>IF(calculations!$S55="","",IF(calculations!Z55="","",ROUND(calculations!$X55,1)&amp;"/"&amp;calculations!$Z55))</f>
        <v>604/729</v>
      </c>
      <c r="AB33" s="136" t="str">
        <f>IF(calculations!$S56="","",IF(calculations!Z56="","",ROUND(calculations!$X56,1)&amp;"/"&amp;calculations!$Z56))</f>
        <v>658/729</v>
      </c>
      <c r="AC33" s="136" t="str">
        <f>IF(calculations!$S57="","",IF(calculations!Z57="","",ROUND(calculations!$X57,1)&amp;"/"&amp;calculations!$Z57))</f>
        <v>644/709</v>
      </c>
      <c r="AD33" s="136" t="str">
        <f>IF(calculations!$S58="","",IF(calculations!Z58="","",ROUND(calculations!$X58,1)&amp;"/"&amp;calculations!$Z58))</f>
        <v>616/709</v>
      </c>
      <c r="AE33" s="136" t="str">
        <f>IF(calculations!$S59="","",IF(calculations!Z59="","",ROUND(calculations!$X59,1)&amp;"/"&amp;calculations!$Z59))</f>
        <v>588/709</v>
      </c>
      <c r="AF33" s="138" t="str">
        <f>ROUND(calculations!X60,1)&amp;"/"&amp;ROUND(calculations!Z60,1)</f>
        <v>633.3/744.2</v>
      </c>
    </row>
    <row r="34" spans="1:32" ht="10.5" customHeight="1" thickTop="1" thickBot="1" x14ac:dyDescent="0.3">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3"/>
    </row>
    <row r="35" spans="1:32" ht="35.25" customHeight="1" thickTop="1" thickBot="1" x14ac:dyDescent="0.3">
      <c r="A35" s="227" t="str">
        <f>H12&amp;" "&amp;C12&amp;" Utilization: "&amp;O12&amp;" through "&amp;Q12</f>
        <v>All All Utilization: Oct-17 through Sep-18</v>
      </c>
      <c r="B35" s="228"/>
      <c r="C35" s="228"/>
      <c r="D35" s="228"/>
      <c r="E35" s="228"/>
      <c r="F35" s="228"/>
      <c r="G35" s="228"/>
      <c r="H35" s="228"/>
      <c r="I35" s="228"/>
      <c r="J35" s="228"/>
      <c r="K35" s="228"/>
      <c r="L35" s="228"/>
      <c r="M35" s="228"/>
      <c r="N35" s="229"/>
      <c r="O35" s="237" t="s">
        <v>0</v>
      </c>
      <c r="P35" s="238"/>
      <c r="Q35" s="238"/>
      <c r="R35" s="239"/>
      <c r="S35" s="227" t="str">
        <f>Z12&amp;" "&amp;U12&amp;" Utilization: "&amp;O12&amp;" through "&amp;Q12</f>
        <v>Families First Providers All Utilization: Oct-17 through Sep-18</v>
      </c>
      <c r="T35" s="228"/>
      <c r="U35" s="228"/>
      <c r="V35" s="228"/>
      <c r="W35" s="228"/>
      <c r="X35" s="228"/>
      <c r="Y35" s="228"/>
      <c r="Z35" s="228"/>
      <c r="AA35" s="228"/>
      <c r="AB35" s="228"/>
      <c r="AC35" s="228"/>
      <c r="AD35" s="228"/>
      <c r="AE35" s="228"/>
      <c r="AF35" s="229"/>
    </row>
    <row r="36" spans="1:32" s="21" customFormat="1" ht="20.100000000000001" customHeight="1" thickTop="1" thickBot="1" x14ac:dyDescent="0.3">
      <c r="A36" s="66">
        <f>IF(D26="A",1,IF(D26="B",2,IF(D26="C",3,IF(D26="D",4,IF(D26="F",5,"N/A")))))</f>
        <v>5</v>
      </c>
      <c r="B36" s="43"/>
      <c r="C36" s="43"/>
      <c r="D36" s="43"/>
      <c r="E36" s="43"/>
      <c r="F36" s="43"/>
      <c r="G36" s="43"/>
      <c r="H36" s="135"/>
      <c r="I36" s="122"/>
      <c r="J36" s="122"/>
      <c r="K36" s="120"/>
      <c r="L36" s="120"/>
      <c r="M36" s="120"/>
      <c r="N36" s="120"/>
      <c r="O36" s="208" t="str">
        <f>"Averages Between "&amp;O$12&amp;" - "&amp;Q$12</f>
        <v>Averages Between Oct-17 - Sep-18</v>
      </c>
      <c r="P36" s="209"/>
      <c r="Q36" s="209"/>
      <c r="R36" s="210"/>
      <c r="S36" s="37"/>
      <c r="T36" s="40"/>
      <c r="U36" s="40"/>
      <c r="V36" s="40"/>
      <c r="W36" s="40"/>
      <c r="X36" s="40"/>
      <c r="Y36" s="8"/>
      <c r="Z36" s="3"/>
      <c r="AA36" s="40"/>
      <c r="AB36" s="40"/>
      <c r="AC36" s="40"/>
      <c r="AD36" s="40"/>
      <c r="AE36" s="40"/>
      <c r="AF36" s="70"/>
    </row>
    <row r="37" spans="1:32" s="21" customFormat="1" ht="21.75" customHeight="1" thickTop="1" x14ac:dyDescent="0.25">
      <c r="A37" s="67">
        <f>(N83+O83+Q83)/3</f>
        <v>0</v>
      </c>
      <c r="B37" s="43"/>
      <c r="C37" s="43"/>
      <c r="D37" s="43"/>
      <c r="E37" s="43"/>
      <c r="F37" s="43"/>
      <c r="G37" s="43"/>
      <c r="H37" s="3"/>
      <c r="I37" s="127"/>
      <c r="K37" s="121"/>
      <c r="L37" s="121"/>
      <c r="M37" s="121"/>
      <c r="N37" s="121"/>
      <c r="O37" s="211" t="str">
        <f>H12&amp;" "&amp;C12</f>
        <v>All All</v>
      </c>
      <c r="P37" s="212"/>
      <c r="Q37" s="215" t="str">
        <f>Z12&amp;" "&amp;U12</f>
        <v>Families First Providers All</v>
      </c>
      <c r="R37" s="216"/>
      <c r="S37" s="37"/>
      <c r="T37" s="40"/>
      <c r="U37" s="40"/>
      <c r="V37" s="40"/>
      <c r="W37" s="40"/>
      <c r="X37" s="40"/>
      <c r="Y37" s="8"/>
      <c r="Z37" s="3"/>
      <c r="AA37" s="40"/>
      <c r="AB37" s="40"/>
      <c r="AC37" s="40"/>
      <c r="AD37" s="40"/>
      <c r="AE37" s="40"/>
      <c r="AF37" s="70"/>
    </row>
    <row r="38" spans="1:32" s="21" customFormat="1" ht="21.75" customHeight="1" thickBot="1" x14ac:dyDescent="0.3">
      <c r="A38" s="68"/>
      <c r="B38" s="64"/>
      <c r="C38" s="64"/>
      <c r="D38" s="64"/>
      <c r="E38" s="64"/>
      <c r="F38" s="64"/>
      <c r="G38" s="86"/>
      <c r="H38" s="88"/>
      <c r="I38" s="125"/>
      <c r="K38" s="124"/>
      <c r="L38" s="124"/>
      <c r="M38" s="123"/>
      <c r="N38" s="123"/>
      <c r="O38" s="213"/>
      <c r="P38" s="214"/>
      <c r="Q38" s="217"/>
      <c r="R38" s="218"/>
      <c r="S38" s="37"/>
      <c r="T38" s="40"/>
      <c r="U38" s="40"/>
      <c r="V38" s="40"/>
      <c r="W38" s="40"/>
      <c r="X38" s="40"/>
      <c r="Y38" s="87"/>
      <c r="Z38" s="88"/>
      <c r="AA38" s="40"/>
      <c r="AB38" s="40"/>
      <c r="AC38" s="40"/>
      <c r="AD38" s="40"/>
      <c r="AE38" s="40"/>
      <c r="AF38" s="70"/>
    </row>
    <row r="39" spans="1:32" s="21" customFormat="1" ht="20.100000000000001" customHeight="1" thickTop="1" x14ac:dyDescent="0.25">
      <c r="A39" s="67"/>
      <c r="B39" s="43"/>
      <c r="C39" s="43"/>
      <c r="D39" s="43"/>
      <c r="E39" s="43"/>
      <c r="F39" s="43"/>
      <c r="G39" s="43"/>
      <c r="H39" s="3"/>
      <c r="I39" s="126"/>
      <c r="K39" s="124"/>
      <c r="L39" s="124"/>
      <c r="M39" s="123"/>
      <c r="N39" s="123"/>
      <c r="O39" s="219">
        <f>calculations!H60</f>
        <v>0.89397652521604543</v>
      </c>
      <c r="P39" s="220"/>
      <c r="Q39" s="223">
        <f>calculations!Y60</f>
        <v>0.90013157894736839</v>
      </c>
      <c r="R39" s="224"/>
      <c r="S39" s="37"/>
      <c r="T39" s="40"/>
      <c r="U39" s="40"/>
      <c r="V39" s="40"/>
      <c r="W39" s="40"/>
      <c r="X39" s="40"/>
      <c r="Y39" s="8"/>
      <c r="Z39" s="3"/>
      <c r="AA39" s="40"/>
      <c r="AB39" s="40"/>
      <c r="AC39" s="40"/>
      <c r="AD39" s="40"/>
      <c r="AE39" s="40"/>
      <c r="AF39" s="70"/>
    </row>
    <row r="40" spans="1:32" s="21" customFormat="1" ht="20.100000000000001" customHeight="1" x14ac:dyDescent="0.35">
      <c r="A40" s="67"/>
      <c r="B40" s="43"/>
      <c r="C40" s="43"/>
      <c r="D40" s="43"/>
      <c r="E40" s="43"/>
      <c r="F40" s="43"/>
      <c r="G40" s="43"/>
      <c r="H40" s="3"/>
      <c r="I40" s="60"/>
      <c r="J40" s="94"/>
      <c r="K40" s="50"/>
      <c r="L40" s="50"/>
      <c r="M40" s="50"/>
      <c r="N40" s="50"/>
      <c r="O40" s="221"/>
      <c r="P40" s="222"/>
      <c r="Q40" s="225"/>
      <c r="R40" s="226"/>
      <c r="S40" s="37"/>
      <c r="T40" s="40"/>
      <c r="U40" s="40"/>
      <c r="V40" s="40"/>
      <c r="W40" s="40"/>
      <c r="X40" s="40"/>
      <c r="Y40" s="8"/>
      <c r="Z40" s="3"/>
      <c r="AA40" s="40"/>
      <c r="AB40" s="40"/>
      <c r="AC40" s="40"/>
      <c r="AD40" s="40"/>
      <c r="AE40" s="40"/>
      <c r="AF40" s="70"/>
    </row>
    <row r="41" spans="1:32" s="21" customFormat="1" ht="20.100000000000001" customHeight="1" thickBot="1" x14ac:dyDescent="0.35">
      <c r="A41" s="67" t="str">
        <f>IF(D31="A",1,IF(D31="B",2,IF(D31="C",3,IF(D31="D",4,IF(D31="F",5,"N/A")))))</f>
        <v>N/A</v>
      </c>
      <c r="B41" s="43"/>
      <c r="C41" s="43"/>
      <c r="D41" s="43"/>
      <c r="E41" s="43"/>
      <c r="F41" s="43"/>
      <c r="G41" s="43"/>
      <c r="H41" s="3"/>
      <c r="I41" s="14"/>
      <c r="J41" s="14"/>
      <c r="K41" s="13"/>
      <c r="L41" s="15"/>
      <c r="M41" s="16"/>
      <c r="O41" s="196" t="str">
        <f>"("&amp;ROUND(calculations!F60,1)&amp;"/"&amp;ROUND(calculations!G60,1)&amp;")"</f>
        <v>(577.6/646.1)</v>
      </c>
      <c r="P41" s="197"/>
      <c r="Q41" s="198" t="str">
        <f>"("&amp;ROUND(calculations!W60,1)&amp;"/"&amp;ROUND(calculations!X60,1)&amp;")"</f>
        <v>(570.1/633.3)</v>
      </c>
      <c r="R41" s="199"/>
      <c r="S41" s="142"/>
      <c r="T41" s="143"/>
      <c r="U41" s="143"/>
      <c r="V41" s="143"/>
      <c r="W41" s="143"/>
      <c r="X41" s="143"/>
      <c r="Y41" s="61"/>
      <c r="Z41" s="63"/>
      <c r="AA41" s="143"/>
      <c r="AB41" s="143"/>
      <c r="AC41" s="143"/>
      <c r="AD41" s="143"/>
      <c r="AE41" s="143"/>
      <c r="AF41" s="144"/>
    </row>
    <row r="42" spans="1:32" s="21" customFormat="1" ht="20.100000000000001" customHeight="1" thickTop="1" x14ac:dyDescent="0.25">
      <c r="A42" s="230" t="s">
        <v>1993</v>
      </c>
      <c r="B42" s="162">
        <f t="shared" ref="B42:M42" si="2">B32</f>
        <v>43009</v>
      </c>
      <c r="C42" s="162">
        <f t="shared" si="2"/>
        <v>43040</v>
      </c>
      <c r="D42" s="162">
        <f t="shared" si="2"/>
        <v>43070</v>
      </c>
      <c r="E42" s="162">
        <f t="shared" si="2"/>
        <v>43101</v>
      </c>
      <c r="F42" s="162">
        <f t="shared" si="2"/>
        <v>43132</v>
      </c>
      <c r="G42" s="162">
        <f t="shared" si="2"/>
        <v>43160</v>
      </c>
      <c r="H42" s="162">
        <f t="shared" si="2"/>
        <v>43191</v>
      </c>
      <c r="I42" s="162">
        <f t="shared" si="2"/>
        <v>43221</v>
      </c>
      <c r="J42" s="162">
        <f t="shared" si="2"/>
        <v>43252</v>
      </c>
      <c r="K42" s="162">
        <f t="shared" si="2"/>
        <v>43282</v>
      </c>
      <c r="L42" s="162">
        <f t="shared" si="2"/>
        <v>43313</v>
      </c>
      <c r="M42" s="162">
        <f t="shared" si="2"/>
        <v>43344</v>
      </c>
      <c r="N42" s="164" t="s">
        <v>1995</v>
      </c>
      <c r="O42" s="200" t="str">
        <f>O$37&amp;" is "&amp;(ROUND(calculations!G60/calculations!X60,2))*100&amp;"% of "&amp;Q$37&amp;" "&amp;O$35</f>
        <v>All All is 102% of Families First Providers All Utilization</v>
      </c>
      <c r="P42" s="201"/>
      <c r="Q42" s="201"/>
      <c r="R42" s="202"/>
      <c r="S42" s="252" t="s">
        <v>1993</v>
      </c>
      <c r="T42" s="140">
        <f t="shared" ref="T42:AE42" si="3">T32</f>
        <v>43009</v>
      </c>
      <c r="U42" s="140">
        <f t="shared" si="3"/>
        <v>43040</v>
      </c>
      <c r="V42" s="140">
        <f t="shared" si="3"/>
        <v>43070</v>
      </c>
      <c r="W42" s="140">
        <f t="shared" si="3"/>
        <v>43101</v>
      </c>
      <c r="X42" s="140">
        <f t="shared" si="3"/>
        <v>43132</v>
      </c>
      <c r="Y42" s="140">
        <f t="shared" si="3"/>
        <v>43160</v>
      </c>
      <c r="Z42" s="140">
        <f t="shared" si="3"/>
        <v>43191</v>
      </c>
      <c r="AA42" s="140">
        <f t="shared" si="3"/>
        <v>43221</v>
      </c>
      <c r="AB42" s="140">
        <f t="shared" si="3"/>
        <v>43252</v>
      </c>
      <c r="AC42" s="140">
        <f t="shared" si="3"/>
        <v>43282</v>
      </c>
      <c r="AD42" s="140">
        <f t="shared" si="3"/>
        <v>43313</v>
      </c>
      <c r="AE42" s="140">
        <f t="shared" si="3"/>
        <v>43344</v>
      </c>
      <c r="AF42" s="141" t="s">
        <v>1995</v>
      </c>
    </row>
    <row r="43" spans="1:32" s="21" customFormat="1" ht="20.100000000000001" customHeight="1" thickBot="1" x14ac:dyDescent="0.3">
      <c r="A43" s="231"/>
      <c r="B43" s="183" t="str">
        <f>IF(calculations!B48="","",IF(calculations!G48="","",ROUND(calculations!F48,1)&amp;"/"&amp;calculations!G48))</f>
        <v>737/736</v>
      </c>
      <c r="C43" s="183" t="str">
        <f>IF(calculations!$B49="","",IF(calculations!$G49="","",ROUND(calculations!$F49,1)&amp;"/"&amp;calculations!$G49))</f>
        <v>691/648</v>
      </c>
      <c r="D43" s="183" t="str">
        <f>IF(calculations!$B50="","",IF(calculations!$G50="","",ROUND(calculations!$F50,1)&amp;"/"&amp;calculations!$G50))</f>
        <v>608/653</v>
      </c>
      <c r="E43" s="183" t="str">
        <f>IF(calculations!$B51="","",IF(calculations!$G51="","",ROUND(calculations!$F51,1)&amp;"/"&amp;calculations!$G51))</f>
        <v>603/623</v>
      </c>
      <c r="F43" s="183" t="str">
        <f>IF(calculations!$B52="","",IF(calculations!$G52="","",ROUND(calculations!$F52,1)&amp;"/"&amp;calculations!$G52))</f>
        <v>607/626</v>
      </c>
      <c r="G43" s="183" t="str">
        <f>IF(calculations!$B53="","",IF(calculations!$G53="","",ROUND(calculations!$F53,1)&amp;"/"&amp;calculations!$G53))</f>
        <v>602/585</v>
      </c>
      <c r="H43" s="183" t="str">
        <f>IF(calculations!$B54="","",IF(calculations!$G54="","",ROUND(calculations!$F54,1)&amp;"/"&amp;calculations!$G54))</f>
        <v>566/619</v>
      </c>
      <c r="I43" s="183" t="str">
        <f>IF(calculations!$B55="","",IF(calculations!$G55="","",ROUND(calculations!$F55,1)&amp;"/"&amp;calculations!$G55))</f>
        <v>524/604</v>
      </c>
      <c r="J43" s="183" t="str">
        <f>IF(calculations!$B56="","",IF(calculations!$G56="","",ROUND(calculations!$F56,1)&amp;"/"&amp;calculations!$G56))</f>
        <v>500/698</v>
      </c>
      <c r="K43" s="183" t="str">
        <f>IF(calculations!$B57="","",IF(calculations!$G57="","",ROUND(calculations!$F57,1)&amp;"/"&amp;calculations!$G57))</f>
        <v>490/680</v>
      </c>
      <c r="L43" s="183" t="str">
        <f>IF(calculations!$B58="","",IF(calculations!$G58="","",ROUND(calculations!$F58,1)&amp;"/"&amp;calculations!$G58))</f>
        <v>489/655</v>
      </c>
      <c r="M43" s="183" t="str">
        <f>IF(calculations!$B59="","",IF(calculations!$G59="","",ROUND(calculations!$F59,1)&amp;"/"&amp;calculations!$G59))</f>
        <v>514/626</v>
      </c>
      <c r="N43" s="138" t="str">
        <f>ROUND(calculations!F60,1)&amp;"/"&amp;ROUND(calculations!G60,1)</f>
        <v>577.6/646.1</v>
      </c>
      <c r="O43" s="203"/>
      <c r="P43" s="204"/>
      <c r="Q43" s="204"/>
      <c r="R43" s="205"/>
      <c r="S43" s="253"/>
      <c r="T43" s="136" t="str">
        <f>IF(calculations!$S48="","",IF(calculations!$X48="","",ROUND(calculations!$W48,1)&amp;"/"&amp;calculations!$X48))</f>
        <v>737/736</v>
      </c>
      <c r="U43" s="136" t="str">
        <f>IF(calculations!$S49="","",IF(calculations!$X49="","",ROUND(calculations!$W49,1)&amp;"/"&amp;calculations!$X49))</f>
        <v>691/648</v>
      </c>
      <c r="V43" s="136" t="str">
        <f>IF(calculations!$S50="","",IF(calculations!$X50="","",ROUND(calculations!$W50,1)&amp;"/"&amp;calculations!$X50))</f>
        <v>608/653</v>
      </c>
      <c r="W43" s="136" t="str">
        <f>IF(calculations!$S51="","",IF(calculations!$X51="","",ROUND(calculations!$W51,1)&amp;"/"&amp;calculations!$X51))</f>
        <v>603/623</v>
      </c>
      <c r="X43" s="136" t="str">
        <f>IF(calculations!$S52="","",IF(calculations!$X52="","",ROUND(calculations!$W52,1)&amp;"/"&amp;calculations!$X52))</f>
        <v>607/626</v>
      </c>
      <c r="Y43" s="136" t="str">
        <f>IF(calculations!$S53="","",IF(calculations!$X53="","",ROUND(calculations!$W53,1)&amp;"/"&amp;calculations!$X53))</f>
        <v>602/585</v>
      </c>
      <c r="Z43" s="136" t="str">
        <f>IF(calculations!$S54="","",IF(calculations!$X54="","",ROUND(calculations!$W54,1)&amp;"/"&amp;calculations!$X54))</f>
        <v>566/619</v>
      </c>
      <c r="AA43" s="136" t="str">
        <f>IF(calculations!$S55="","",IF(calculations!$X55="","",ROUND(calculations!$W55,1)&amp;"/"&amp;calculations!$X55))</f>
        <v>524/604</v>
      </c>
      <c r="AB43" s="136" t="str">
        <f>IF(calculations!$S56="","",IF(calculations!$X56="","",ROUND(calculations!$W56,1)&amp;"/"&amp;calculations!$X56))</f>
        <v>477/658</v>
      </c>
      <c r="AC43" s="136" t="str">
        <f>IF(calculations!$S57="","",IF(calculations!$X57="","",ROUND(calculations!$W57,1)&amp;"/"&amp;calculations!$X57))</f>
        <v>473/644</v>
      </c>
      <c r="AD43" s="136" t="str">
        <f>IF(calculations!$S58="","",IF(calculations!$X58="","",ROUND(calculations!$W58,1)&amp;"/"&amp;calculations!$X58))</f>
        <v>465/616</v>
      </c>
      <c r="AE43" s="136" t="str">
        <f>IF(calculations!$S59="","",IF(calculations!$X59="","",ROUND(calculations!$W59,1)&amp;"/"&amp;calculations!$X59))</f>
        <v>488/588</v>
      </c>
      <c r="AF43" s="138" t="str">
        <f>ROUND(calculations!W60,1)&amp;"/"&amp;ROUND(calculations!X60,1)</f>
        <v>570.1/633.3</v>
      </c>
    </row>
    <row r="44" spans="1:32" ht="10.5" customHeight="1" thickTop="1" thickBot="1" x14ac:dyDescent="0.3">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3"/>
    </row>
    <row r="45" spans="1:32" s="184" customFormat="1" ht="35.25" customHeight="1" thickTop="1" thickBot="1" x14ac:dyDescent="0.4">
      <c r="A45" s="278" t="str">
        <f>H12&amp;" "&amp;C12&amp;" Outcomes: "&amp;O12&amp;" through "&amp;Q12</f>
        <v>All All Outcomes: Oct-17 through Sep-18</v>
      </c>
      <c r="B45" s="279"/>
      <c r="C45" s="279"/>
      <c r="D45" s="279"/>
      <c r="E45" s="279"/>
      <c r="F45" s="279"/>
      <c r="G45" s="279"/>
      <c r="H45" s="279"/>
      <c r="I45" s="279"/>
      <c r="J45" s="279"/>
      <c r="K45" s="279"/>
      <c r="L45" s="279"/>
      <c r="M45" s="279"/>
      <c r="N45" s="280"/>
      <c r="O45" s="237" t="s">
        <v>4</v>
      </c>
      <c r="P45" s="238"/>
      <c r="Q45" s="238"/>
      <c r="R45" s="239"/>
      <c r="S45" s="278" t="str">
        <f>Z12&amp;" "&amp;U12&amp;" Outcomes: "&amp;O12&amp;" through "&amp;Q12</f>
        <v>Families First Providers All Outcomes: Oct-17 through Sep-18</v>
      </c>
      <c r="T45" s="279"/>
      <c r="U45" s="279"/>
      <c r="V45" s="279"/>
      <c r="W45" s="279"/>
      <c r="X45" s="279"/>
      <c r="Y45" s="279"/>
      <c r="Z45" s="279"/>
      <c r="AA45" s="279"/>
      <c r="AB45" s="279"/>
      <c r="AC45" s="279"/>
      <c r="AD45" s="279"/>
      <c r="AE45" s="279"/>
      <c r="AF45" s="280"/>
    </row>
    <row r="46" spans="1:32" ht="20.100000000000001" customHeight="1" thickTop="1" thickBot="1" x14ac:dyDescent="0.3">
      <c r="A46" s="37"/>
      <c r="B46" s="40"/>
      <c r="C46" s="40"/>
      <c r="D46" s="70"/>
      <c r="E46" s="40"/>
      <c r="F46" s="40"/>
      <c r="G46" s="40"/>
      <c r="H46" s="40"/>
      <c r="O46" s="208" t="str">
        <f>"Averages Between "&amp;O$12&amp;" - "&amp;Q$12</f>
        <v>Averages Between Oct-17 - Sep-18</v>
      </c>
      <c r="P46" s="209"/>
      <c r="Q46" s="209"/>
      <c r="R46" s="210"/>
      <c r="S46" s="37"/>
      <c r="T46" s="40"/>
      <c r="U46" s="40"/>
      <c r="V46" s="40"/>
      <c r="W46" s="40"/>
      <c r="X46" s="40"/>
      <c r="Y46" s="8"/>
      <c r="Z46" s="3"/>
      <c r="AA46" s="40"/>
      <c r="AB46" s="40"/>
      <c r="AC46" s="40"/>
      <c r="AD46" s="40"/>
      <c r="AE46" s="40"/>
      <c r="AF46" s="70"/>
    </row>
    <row r="47" spans="1:32" ht="21.75" customHeight="1" thickTop="1" x14ac:dyDescent="0.25">
      <c r="A47" s="37"/>
      <c r="B47" s="40"/>
      <c r="C47" s="40"/>
      <c r="D47" s="70"/>
      <c r="E47" s="40"/>
      <c r="F47" s="40"/>
      <c r="G47" s="40"/>
      <c r="H47" s="40"/>
      <c r="O47" s="211" t="str">
        <f>H12&amp;" "&amp;C12</f>
        <v>All All</v>
      </c>
      <c r="P47" s="212"/>
      <c r="Q47" s="215" t="str">
        <f>Z12&amp;" "&amp;U12</f>
        <v>Families First Providers All</v>
      </c>
      <c r="R47" s="216"/>
      <c r="S47" s="37"/>
      <c r="T47" s="40"/>
      <c r="U47" s="40"/>
      <c r="V47" s="40"/>
      <c r="W47" s="40"/>
      <c r="X47" s="40"/>
      <c r="Y47" s="8"/>
      <c r="Z47" s="3"/>
      <c r="AA47" s="40"/>
      <c r="AB47" s="40"/>
      <c r="AC47" s="40"/>
      <c r="AD47" s="40"/>
      <c r="AE47" s="40"/>
      <c r="AF47" s="70"/>
    </row>
    <row r="48" spans="1:32" ht="21.75" customHeight="1" thickBot="1" x14ac:dyDescent="0.3">
      <c r="A48" s="37"/>
      <c r="B48" s="40"/>
      <c r="C48" s="40"/>
      <c r="D48" s="70"/>
      <c r="E48" s="40"/>
      <c r="F48" s="40"/>
      <c r="G48" s="40"/>
      <c r="H48" s="40"/>
      <c r="O48" s="213"/>
      <c r="P48" s="214"/>
      <c r="Q48" s="217"/>
      <c r="R48" s="218"/>
      <c r="S48" s="37"/>
      <c r="T48" s="40"/>
      <c r="U48" s="40"/>
      <c r="V48" s="40"/>
      <c r="W48" s="40"/>
      <c r="X48" s="40"/>
      <c r="Y48" s="87"/>
      <c r="Z48" s="88"/>
      <c r="AA48" s="40"/>
      <c r="AB48" s="40"/>
      <c r="AC48" s="40"/>
      <c r="AD48" s="40"/>
      <c r="AE48" s="40"/>
      <c r="AF48" s="70"/>
    </row>
    <row r="49" spans="1:32" ht="20.100000000000001" customHeight="1" thickTop="1" x14ac:dyDescent="0.25">
      <c r="A49" s="37"/>
      <c r="B49" s="40"/>
      <c r="C49" s="40"/>
      <c r="D49" s="70"/>
      <c r="E49" s="40"/>
      <c r="F49" s="40"/>
      <c r="G49" s="40"/>
      <c r="H49" s="40"/>
      <c r="O49" s="219">
        <f>calculations!M60</f>
        <v>0.57698289269051317</v>
      </c>
      <c r="P49" s="220"/>
      <c r="Q49" s="223">
        <f>calculations!AD60</f>
        <v>0.57770800627943486</v>
      </c>
      <c r="R49" s="224"/>
      <c r="S49" s="37"/>
      <c r="T49" s="40"/>
      <c r="U49" s="40"/>
      <c r="V49" s="40"/>
      <c r="W49" s="40"/>
      <c r="X49" s="40"/>
      <c r="Y49" s="8"/>
      <c r="Z49" s="3"/>
      <c r="AA49" s="40"/>
      <c r="AB49" s="40"/>
      <c r="AC49" s="40"/>
      <c r="AD49" s="40"/>
      <c r="AE49" s="40"/>
      <c r="AF49" s="70"/>
    </row>
    <row r="50" spans="1:32" ht="20.100000000000001" customHeight="1" x14ac:dyDescent="0.25">
      <c r="A50" s="37"/>
      <c r="B50" s="40"/>
      <c r="C50" s="40"/>
      <c r="D50" s="70"/>
      <c r="E50" s="40"/>
      <c r="F50" s="40"/>
      <c r="G50" s="40"/>
      <c r="H50" s="40"/>
      <c r="O50" s="221"/>
      <c r="P50" s="222"/>
      <c r="Q50" s="225"/>
      <c r="R50" s="226"/>
      <c r="S50" s="37"/>
      <c r="T50" s="40"/>
      <c r="U50" s="40"/>
      <c r="V50" s="40"/>
      <c r="W50" s="40"/>
      <c r="X50" s="40"/>
      <c r="Y50" s="8"/>
      <c r="Z50" s="3"/>
      <c r="AA50" s="40"/>
      <c r="AB50" s="40"/>
      <c r="AC50" s="40"/>
      <c r="AD50" s="40"/>
      <c r="AE50" s="40"/>
      <c r="AF50" s="70"/>
    </row>
    <row r="51" spans="1:32" ht="20.100000000000001" customHeight="1" thickBot="1" x14ac:dyDescent="0.3">
      <c r="A51" s="71"/>
      <c r="B51" s="21"/>
      <c r="C51" s="21"/>
      <c r="D51" s="45"/>
      <c r="E51" s="40"/>
      <c r="F51" s="40"/>
      <c r="G51" s="40"/>
      <c r="H51" s="40"/>
      <c r="O51" s="196" t="str">
        <f>"("&amp;ROUND(calculations!K60,1)&amp;"/"&amp;ROUND(calculations!L60,1)&amp;")"</f>
        <v>(30.9/53.6)</v>
      </c>
      <c r="P51" s="197"/>
      <c r="Q51" s="198" t="str">
        <f>"("&amp;ROUND(calculations!AB60,1)&amp;"/"&amp;ROUND(calculations!AC60,1)&amp;")"</f>
        <v>(30.7/53.1)</v>
      </c>
      <c r="R51" s="199"/>
      <c r="S51" s="142"/>
      <c r="T51" s="143"/>
      <c r="U51" s="143"/>
      <c r="V51" s="143"/>
      <c r="W51" s="143"/>
      <c r="X51" s="143"/>
      <c r="Y51" s="61"/>
      <c r="Z51" s="63"/>
      <c r="AA51" s="143"/>
      <c r="AB51" s="143"/>
      <c r="AC51" s="143"/>
      <c r="AD51" s="143"/>
      <c r="AE51" s="143"/>
      <c r="AF51" s="144"/>
    </row>
    <row r="52" spans="1:32" ht="20.100000000000001" customHeight="1" thickTop="1" x14ac:dyDescent="0.25">
      <c r="A52" s="230" t="s">
        <v>1994</v>
      </c>
      <c r="B52" s="162">
        <f t="shared" ref="B52:M52" si="4">B42</f>
        <v>43009</v>
      </c>
      <c r="C52" s="162">
        <f t="shared" si="4"/>
        <v>43040</v>
      </c>
      <c r="D52" s="162">
        <f t="shared" si="4"/>
        <v>43070</v>
      </c>
      <c r="E52" s="162">
        <f t="shared" si="4"/>
        <v>43101</v>
      </c>
      <c r="F52" s="162">
        <f t="shared" si="4"/>
        <v>43132</v>
      </c>
      <c r="G52" s="162">
        <f t="shared" si="4"/>
        <v>43160</v>
      </c>
      <c r="H52" s="162">
        <f t="shared" si="4"/>
        <v>43191</v>
      </c>
      <c r="I52" s="162">
        <f t="shared" si="4"/>
        <v>43221</v>
      </c>
      <c r="J52" s="162">
        <f t="shared" si="4"/>
        <v>43252</v>
      </c>
      <c r="K52" s="162">
        <f t="shared" si="4"/>
        <v>43282</v>
      </c>
      <c r="L52" s="162">
        <f t="shared" si="4"/>
        <v>43313</v>
      </c>
      <c r="M52" s="162">
        <f t="shared" si="4"/>
        <v>43344</v>
      </c>
      <c r="N52" s="164" t="s">
        <v>1995</v>
      </c>
      <c r="O52" s="200" t="str">
        <f>O$47&amp;" is "&amp;(ROUND(calculations!L60/calculations!AC60,2))*100&amp;"% of "&amp;Q$47&amp;" "&amp;O$45</f>
        <v>All All is 101% of Families First Providers All Outcomes</v>
      </c>
      <c r="P52" s="201"/>
      <c r="Q52" s="201"/>
      <c r="R52" s="202"/>
      <c r="S52" s="252" t="s">
        <v>1994</v>
      </c>
      <c r="T52" s="140">
        <f t="shared" ref="T52:AF52" si="5">T42</f>
        <v>43009</v>
      </c>
      <c r="U52" s="140">
        <f t="shared" si="5"/>
        <v>43040</v>
      </c>
      <c r="V52" s="140">
        <f t="shared" si="5"/>
        <v>43070</v>
      </c>
      <c r="W52" s="140">
        <f t="shared" si="5"/>
        <v>43101</v>
      </c>
      <c r="X52" s="140">
        <f t="shared" si="5"/>
        <v>43132</v>
      </c>
      <c r="Y52" s="140">
        <f t="shared" si="5"/>
        <v>43160</v>
      </c>
      <c r="Z52" s="140">
        <f t="shared" si="5"/>
        <v>43191</v>
      </c>
      <c r="AA52" s="140">
        <f t="shared" si="5"/>
        <v>43221</v>
      </c>
      <c r="AB52" s="140">
        <f t="shared" si="5"/>
        <v>43252</v>
      </c>
      <c r="AC52" s="140">
        <f t="shared" si="5"/>
        <v>43282</v>
      </c>
      <c r="AD52" s="140">
        <f t="shared" si="5"/>
        <v>43313</v>
      </c>
      <c r="AE52" s="140">
        <f t="shared" si="5"/>
        <v>43344</v>
      </c>
      <c r="AF52" s="185" t="str">
        <f t="shared" si="5"/>
        <v>Ave</v>
      </c>
    </row>
    <row r="53" spans="1:32" ht="20.100000000000001" customHeight="1" thickBot="1" x14ac:dyDescent="0.3">
      <c r="A53" s="231"/>
      <c r="B53" s="183" t="str">
        <f>IF(calculations!$B48="","",IF(calculations!$L48="","",ROUND(calculations!$K48,1)&amp;"/"&amp;calculations!$L48))</f>
        <v>14/58</v>
      </c>
      <c r="C53" s="183" t="str">
        <f>IF(calculations!$B49="","",IF(calculations!$L49="","",ROUND(calculations!$K49,1)&amp;"/"&amp;calculations!$L49))</f>
        <v>48/78</v>
      </c>
      <c r="D53" s="183" t="str">
        <f>IF(calculations!$B50="","",IF(calculations!$L50="","",ROUND(calculations!$K50,1)&amp;"/"&amp;calculations!$L50))</f>
        <v>57/94</v>
      </c>
      <c r="E53" s="183" t="str">
        <f>IF(calculations!$B51="","",IF(calculations!$L51="","",ROUND(calculations!$K51,1)&amp;"/"&amp;calculations!$L51))</f>
        <v>45/60</v>
      </c>
      <c r="F53" s="183" t="str">
        <f>IF(calculations!$B52="","",IF(calculations!$L52="","",ROUND(calculations!$K52,1)&amp;"/"&amp;calculations!$L52))</f>
        <v>22/28</v>
      </c>
      <c r="G53" s="183" t="str">
        <f>IF(calculations!$B53="","",IF(calculations!$L53="","",ROUND(calculations!$K53,1)&amp;"/"&amp;calculations!$L53))</f>
        <v>26/38</v>
      </c>
      <c r="H53" s="183" t="str">
        <f>IF(calculations!$B54="","",IF(calculations!$L54="","",ROUND(calculations!$K54,1)&amp;"/"&amp;calculations!$L54))</f>
        <v>30/43</v>
      </c>
      <c r="I53" s="183" t="str">
        <f>IF(calculations!$B55="","",IF(calculations!$L55="","",ROUND(calculations!$K55,1)&amp;"/"&amp;calculations!$L55))</f>
        <v>27/59</v>
      </c>
      <c r="J53" s="183" t="str">
        <f>IF(calculations!$B56="","",IF(calculations!$L56="","",ROUND(calculations!$K56,1)&amp;"/"&amp;calculations!$L56))</f>
        <v>46/74</v>
      </c>
      <c r="K53" s="183" t="str">
        <f>IF(calculations!$B57="","",IF(calculations!$L57="","",ROUND(calculations!$K57,1)&amp;"/"&amp;calculations!$L57))</f>
        <v>24/40</v>
      </c>
      <c r="L53" s="183" t="str">
        <f>IF(calculations!$B58="","",IF(calculations!$L58="","",ROUND(calculations!$K58,1)&amp;"/"&amp;calculations!$L58))</f>
        <v>18/37</v>
      </c>
      <c r="M53" s="183" t="str">
        <f>IF(calculations!$B59="","",IF(calculations!$L59="","",ROUND(calculations!$K59,1)&amp;"/"&amp;calculations!$L59))</f>
        <v>14/34</v>
      </c>
      <c r="N53" s="191" t="str">
        <f>ROUND(calculations!K60,1)&amp;"/"&amp;ROUND(calculations!L60,1)</f>
        <v>30.9/53.6</v>
      </c>
      <c r="O53" s="203"/>
      <c r="P53" s="204"/>
      <c r="Q53" s="204"/>
      <c r="R53" s="205"/>
      <c r="S53" s="253"/>
      <c r="T53" s="136" t="str">
        <f>IF(calculations!$S48="","",IF(calculations!$AC48="","",ROUND(calculations!$AB48,1)&amp;"/"&amp;calculations!$AC48))</f>
        <v>14/58</v>
      </c>
      <c r="U53" s="136" t="str">
        <f>IF(calculations!$S49="","",IF(calculations!$AC49="","",ROUND(calculations!$AB49,1)&amp;"/"&amp;calculations!$AC49))</f>
        <v>48/78</v>
      </c>
      <c r="V53" s="136" t="str">
        <f>IF(calculations!$S50="","",IF(calculations!$AC50="","",ROUND(calculations!$AB50,1)&amp;"/"&amp;calculations!$AC50))</f>
        <v>57/94</v>
      </c>
      <c r="W53" s="136" t="str">
        <f>IF(calculations!$S51="","",IF(calculations!$AC51="","",ROUND(calculations!$AB51,1)&amp;"/"&amp;calculations!$AC51))</f>
        <v>45/60</v>
      </c>
      <c r="X53" s="136" t="str">
        <f>IF(calculations!$S52="","",IF(calculations!$AC52="","",ROUND(calculations!$AB52,1)&amp;"/"&amp;calculations!$AC52))</f>
        <v>22/28</v>
      </c>
      <c r="Y53" s="136" t="str">
        <f>IF(calculations!$S53="","",IF(calculations!$AC53="","",ROUND(calculations!$AB53,1)&amp;"/"&amp;calculations!$AC53))</f>
        <v>26/38</v>
      </c>
      <c r="Z53" s="136" t="str">
        <f>IF(calculations!$S54="","",IF(calculations!$AC54="","",ROUND(calculations!$AB54,1)&amp;"/"&amp;calculations!$AC54))</f>
        <v>30/43</v>
      </c>
      <c r="AA53" s="136" t="str">
        <f>IF(calculations!$S55="","",IF(calculations!$AC55="","",ROUND(calculations!$AB55,1)&amp;"/"&amp;calculations!$AC55))</f>
        <v>27/59</v>
      </c>
      <c r="AB53" s="136" t="str">
        <f>IF(calculations!$S56="","",IF(calculations!$AC56="","",ROUND(calculations!$AB56,1)&amp;"/"&amp;calculations!$AC56))</f>
        <v>46/74</v>
      </c>
      <c r="AC53" s="136" t="str">
        <f>IF(calculations!$S57="","",IF(calculations!$AC57="","",ROUND(calculations!$AB57,1)&amp;"/"&amp;calculations!$AC57))</f>
        <v>22/36</v>
      </c>
      <c r="AD53" s="136" t="str">
        <f>IF(calculations!$S58="","",IF(calculations!$AC58="","",ROUND(calculations!$AB58,1)&amp;"/"&amp;calculations!$AC58))</f>
        <v>17/35</v>
      </c>
      <c r="AE53" s="136" t="str">
        <f>IF(calculations!$S59="","",IF(calculations!$AC59="","",ROUND(calculations!$AB59,1)&amp;"/"&amp;calculations!$AC59))</f>
        <v>14/34</v>
      </c>
      <c r="AF53" s="138" t="str">
        <f>ROUND(calculations!AB60,1)&amp;"/"&amp;ROUND(calculations!AC60,1)</f>
        <v>30.7/53.1</v>
      </c>
    </row>
    <row r="54" spans="1:32" ht="10.5" customHeight="1" thickTop="1" thickBot="1" x14ac:dyDescent="0.3">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3"/>
    </row>
    <row r="55" spans="1:32" ht="35.25" customHeight="1" thickTop="1" thickBot="1" x14ac:dyDescent="0.3">
      <c r="A55" s="278" t="str">
        <f>H12&amp;" "&amp;C12&amp;" Youth Seen: "&amp;O12&amp;" through "&amp;Q12</f>
        <v>All All Youth Seen: Oct-17 through Sep-18</v>
      </c>
      <c r="B55" s="279"/>
      <c r="C55" s="279"/>
      <c r="D55" s="279"/>
      <c r="E55" s="279"/>
      <c r="F55" s="279"/>
      <c r="G55" s="279"/>
      <c r="H55" s="279"/>
      <c r="I55" s="279"/>
      <c r="J55" s="279"/>
      <c r="K55" s="279"/>
      <c r="L55" s="279"/>
      <c r="M55" s="279"/>
      <c r="N55" s="280"/>
      <c r="O55" s="237" t="s">
        <v>2360</v>
      </c>
      <c r="P55" s="238"/>
      <c r="Q55" s="238"/>
      <c r="R55" s="239"/>
      <c r="S55" s="306" t="str">
        <f>Z12&amp;" "&amp;U12&amp;" Youth Seen: "&amp;O12&amp;" through "&amp;Q12</f>
        <v>Families First Providers All Youth Seen: Oct-17 through Sep-18</v>
      </c>
      <c r="T55" s="307"/>
      <c r="U55" s="307"/>
      <c r="V55" s="307"/>
      <c r="W55" s="307"/>
      <c r="X55" s="307"/>
      <c r="Y55" s="307"/>
      <c r="Z55" s="307"/>
      <c r="AA55" s="307"/>
      <c r="AB55" s="307"/>
      <c r="AC55" s="307"/>
      <c r="AD55" s="307"/>
      <c r="AE55" s="307"/>
      <c r="AF55" s="308"/>
    </row>
    <row r="56" spans="1:32" ht="20.100000000000001" customHeight="1" thickTop="1" thickBot="1" x14ac:dyDescent="0.3">
      <c r="A56" s="37"/>
      <c r="B56" s="40"/>
      <c r="C56" s="40"/>
      <c r="D56" s="70"/>
      <c r="E56" s="40"/>
      <c r="F56" s="40"/>
      <c r="G56" s="147"/>
      <c r="H56" s="148"/>
      <c r="O56" s="208" t="str">
        <f>"Totals Between "&amp;O$12&amp;" - "&amp;Q$12</f>
        <v>Totals Between Oct-17 - Sep-18</v>
      </c>
      <c r="P56" s="209"/>
      <c r="Q56" s="209"/>
      <c r="R56" s="210"/>
      <c r="S56" s="37"/>
      <c r="T56" s="40"/>
      <c r="U56" s="40"/>
      <c r="V56" s="40"/>
      <c r="W56" s="40"/>
      <c r="X56" s="40"/>
      <c r="Y56" s="40"/>
      <c r="Z56" s="40"/>
      <c r="AA56" s="40"/>
      <c r="AB56" s="40"/>
      <c r="AC56" s="40"/>
      <c r="AD56" s="40"/>
      <c r="AE56" s="40"/>
      <c r="AF56" s="70"/>
    </row>
    <row r="57" spans="1:32" ht="22.5" customHeight="1" thickTop="1" x14ac:dyDescent="0.25">
      <c r="A57" s="37"/>
      <c r="B57" s="40"/>
      <c r="C57" s="47"/>
      <c r="D57" s="74"/>
      <c r="E57" s="40"/>
      <c r="F57" s="40"/>
      <c r="G57" s="40"/>
      <c r="H57" s="70"/>
      <c r="O57" s="211" t="str">
        <f>H12&amp;" "&amp;C12</f>
        <v>All All</v>
      </c>
      <c r="P57" s="212"/>
      <c r="Q57" s="215" t="str">
        <f>Z12&amp;" "&amp;U12</f>
        <v>Families First Providers All</v>
      </c>
      <c r="R57" s="216"/>
      <c r="S57" s="37"/>
      <c r="T57" s="40"/>
      <c r="U57" s="40"/>
      <c r="V57" s="40"/>
      <c r="W57" s="40"/>
      <c r="X57" s="40"/>
      <c r="Y57" s="40"/>
      <c r="Z57" s="40"/>
      <c r="AA57" s="40"/>
      <c r="AB57" s="40"/>
      <c r="AC57" s="40"/>
      <c r="AD57" s="40"/>
      <c r="AE57" s="40"/>
      <c r="AF57" s="70"/>
    </row>
    <row r="58" spans="1:32" ht="22.5" customHeight="1" thickBot="1" x14ac:dyDescent="0.3">
      <c r="A58" s="37"/>
      <c r="B58" s="40"/>
      <c r="C58" s="79"/>
      <c r="D58" s="75"/>
      <c r="E58" s="40"/>
      <c r="F58" s="40"/>
      <c r="G58" s="40"/>
      <c r="H58" s="70"/>
      <c r="O58" s="213"/>
      <c r="P58" s="214"/>
      <c r="Q58" s="217"/>
      <c r="R58" s="218"/>
      <c r="S58" s="37"/>
      <c r="T58" s="40"/>
      <c r="U58" s="40"/>
      <c r="V58" s="40"/>
      <c r="W58" s="40"/>
      <c r="X58" s="40"/>
      <c r="Y58" s="40"/>
      <c r="Z58" s="40"/>
      <c r="AA58" s="40"/>
      <c r="AB58" s="40"/>
      <c r="AC58" s="40"/>
      <c r="AD58" s="40"/>
      <c r="AE58" s="40"/>
      <c r="AF58" s="70"/>
    </row>
    <row r="59" spans="1:32" ht="20.100000000000001" customHeight="1" thickTop="1" x14ac:dyDescent="0.25">
      <c r="A59" s="37"/>
      <c r="B59" s="40"/>
      <c r="C59" s="72"/>
      <c r="D59" s="73"/>
      <c r="E59" s="40"/>
      <c r="F59" s="40"/>
      <c r="G59" s="40"/>
      <c r="H59" s="70"/>
      <c r="O59" s="294">
        <f>SUM(calculations!N48:N59)+calculations!F46</f>
        <v>1489</v>
      </c>
      <c r="P59" s="295"/>
      <c r="Q59" s="300">
        <f>SUM(calculations!AE48:AE59)+calculations!W46</f>
        <v>1468</v>
      </c>
      <c r="R59" s="301"/>
      <c r="S59" s="37"/>
      <c r="T59" s="40"/>
      <c r="U59" s="40"/>
      <c r="V59" s="40"/>
      <c r="W59" s="40"/>
      <c r="X59" s="40"/>
      <c r="Y59" s="40"/>
      <c r="Z59" s="40"/>
      <c r="AA59" s="40"/>
      <c r="AB59" s="40"/>
      <c r="AC59" s="40"/>
      <c r="AD59" s="40"/>
      <c r="AE59" s="40"/>
      <c r="AF59" s="70"/>
    </row>
    <row r="60" spans="1:32" ht="20.100000000000001" customHeight="1" x14ac:dyDescent="0.25">
      <c r="A60" s="37"/>
      <c r="B60" s="40"/>
      <c r="C60" s="79"/>
      <c r="D60" s="75"/>
      <c r="E60" s="40"/>
      <c r="F60" s="40"/>
      <c r="G60" s="40"/>
      <c r="H60" s="70"/>
      <c r="O60" s="296"/>
      <c r="P60" s="297"/>
      <c r="Q60" s="302"/>
      <c r="R60" s="303"/>
      <c r="S60" s="37"/>
      <c r="T60" s="40"/>
      <c r="U60" s="40"/>
      <c r="V60" s="40"/>
      <c r="W60" s="40"/>
      <c r="X60" s="40"/>
      <c r="Y60" s="40"/>
      <c r="Z60" s="40"/>
      <c r="AA60" s="40"/>
      <c r="AB60" s="40"/>
      <c r="AC60" s="40"/>
      <c r="AD60" s="40"/>
      <c r="AE60" s="40"/>
      <c r="AF60" s="70"/>
    </row>
    <row r="61" spans="1:32" ht="20.100000000000001" customHeight="1" thickBot="1" x14ac:dyDescent="0.3">
      <c r="A61" s="37"/>
      <c r="B61" s="40"/>
      <c r="C61" s="79"/>
      <c r="D61" s="75"/>
      <c r="E61" s="40"/>
      <c r="F61" s="40"/>
      <c r="G61" s="40"/>
      <c r="H61" s="70"/>
      <c r="O61" s="298"/>
      <c r="P61" s="299"/>
      <c r="Q61" s="304"/>
      <c r="R61" s="305"/>
      <c r="S61" s="37"/>
      <c r="T61" s="40"/>
      <c r="U61" s="40"/>
      <c r="V61" s="40"/>
      <c r="W61" s="40"/>
      <c r="X61" s="40"/>
      <c r="Y61" s="40"/>
      <c r="Z61" s="40"/>
      <c r="AA61" s="40"/>
      <c r="AB61" s="40"/>
      <c r="AC61" s="40"/>
      <c r="AD61" s="40"/>
      <c r="AE61" s="40"/>
      <c r="AF61" s="70"/>
    </row>
    <row r="62" spans="1:32" ht="20.100000000000001" customHeight="1" thickTop="1" x14ac:dyDescent="0.25">
      <c r="A62" s="37"/>
      <c r="B62" s="40"/>
      <c r="C62" s="79"/>
      <c r="D62" s="75"/>
      <c r="E62" s="40"/>
      <c r="F62" s="40"/>
      <c r="G62" s="78"/>
      <c r="H62" s="77"/>
      <c r="O62" s="200" t="str">
        <f>O$57&amp;" is "&amp;(ROUND(O59/Q59,2))*100&amp;"% of "&amp;Q$57&amp;" "&amp;O$55</f>
        <v>All All is 101% of Families First Providers All Youth Seen</v>
      </c>
      <c r="P62" s="201"/>
      <c r="Q62" s="201"/>
      <c r="R62" s="202"/>
      <c r="S62" s="37"/>
      <c r="T62" s="40"/>
      <c r="U62" s="40"/>
      <c r="V62" s="40"/>
      <c r="W62" s="40"/>
      <c r="X62" s="40"/>
      <c r="Y62" s="40"/>
      <c r="Z62" s="40"/>
      <c r="AA62" s="40"/>
      <c r="AB62" s="40"/>
      <c r="AC62" s="40"/>
      <c r="AD62" s="40"/>
      <c r="AE62" s="40"/>
      <c r="AF62" s="70"/>
    </row>
    <row r="63" spans="1:32" ht="20.100000000000001" customHeight="1" thickBot="1" x14ac:dyDescent="0.3">
      <c r="A63" s="71"/>
      <c r="B63" s="21"/>
      <c r="C63" s="47"/>
      <c r="D63" s="74"/>
      <c r="E63" s="21"/>
      <c r="F63" s="21"/>
      <c r="G63" s="21"/>
      <c r="H63" s="45"/>
      <c r="O63" s="203"/>
      <c r="P63" s="204"/>
      <c r="Q63" s="204"/>
      <c r="R63" s="205"/>
      <c r="S63" s="142"/>
      <c r="T63" s="143"/>
      <c r="U63" s="143"/>
      <c r="V63" s="143"/>
      <c r="W63" s="143"/>
      <c r="X63" s="143"/>
      <c r="Y63" s="143"/>
      <c r="Z63" s="143"/>
      <c r="AA63" s="143"/>
      <c r="AB63" s="143"/>
      <c r="AC63" s="143"/>
      <c r="AD63" s="143"/>
      <c r="AE63" s="143"/>
      <c r="AF63" s="144"/>
    </row>
    <row r="64" spans="1:32" s="21" customFormat="1" ht="42.75" customHeight="1" thickTop="1" thickBot="1" x14ac:dyDescent="0.4">
      <c r="A64" s="192" t="s">
        <v>213</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4"/>
    </row>
    <row r="65" ht="117.75" customHeight="1" thickTop="1" x14ac:dyDescent="0.25"/>
    <row r="172" spans="2:2" ht="117.75" customHeight="1" x14ac:dyDescent="0.25">
      <c r="B172" s="24"/>
    </row>
    <row r="173" spans="2:2" ht="117.75" customHeight="1" x14ac:dyDescent="0.25">
      <c r="B173" s="24"/>
    </row>
    <row r="174" spans="2:2" ht="117.75" customHeight="1" x14ac:dyDescent="0.25">
      <c r="B174" s="24"/>
    </row>
    <row r="175" spans="2:2" ht="117.75" customHeight="1" x14ac:dyDescent="0.25">
      <c r="B175" s="24"/>
    </row>
    <row r="176" spans="2:2" ht="117.75" customHeight="1" x14ac:dyDescent="0.25">
      <c r="B176" s="24"/>
    </row>
    <row r="177" spans="2:23" ht="117.75" customHeight="1" x14ac:dyDescent="0.25">
      <c r="B177" s="24"/>
    </row>
    <row r="185" spans="2:23" ht="117.75" customHeight="1" x14ac:dyDescent="0.25">
      <c r="B185" s="26"/>
    </row>
    <row r="186" spans="2:23" ht="117.75" customHeight="1" x14ac:dyDescent="0.25">
      <c r="B186" s="26"/>
    </row>
    <row r="187" spans="2:23" ht="117.75" customHeight="1" x14ac:dyDescent="0.25">
      <c r="B187" s="26"/>
    </row>
    <row r="192" spans="2:23" ht="117.75" customHeight="1" x14ac:dyDescent="0.25">
      <c r="D192" s="28"/>
      <c r="E192" s="28"/>
      <c r="F192" s="23"/>
      <c r="G192" s="28"/>
      <c r="H192" s="28"/>
      <c r="I192" s="23"/>
      <c r="J192" s="28"/>
      <c r="K192" s="23"/>
      <c r="L192" s="39"/>
      <c r="M192" s="23"/>
      <c r="N192" s="39"/>
      <c r="O192" s="39"/>
      <c r="P192" s="39"/>
      <c r="Q192" s="23"/>
      <c r="R192" s="23"/>
      <c r="S192" s="23"/>
      <c r="T192" s="23"/>
      <c r="U192" s="23"/>
      <c r="V192" s="23"/>
      <c r="W192" s="39"/>
    </row>
    <row r="193" spans="4:23" ht="117.75" customHeight="1" x14ac:dyDescent="0.25">
      <c r="D193" s="28"/>
      <c r="E193" s="28"/>
      <c r="F193" s="23"/>
      <c r="G193" s="28"/>
      <c r="H193" s="28"/>
      <c r="I193" s="23"/>
      <c r="J193" s="28"/>
      <c r="K193" s="23"/>
      <c r="L193" s="39"/>
      <c r="M193" s="23"/>
      <c r="N193" s="39"/>
      <c r="O193" s="39"/>
      <c r="P193" s="39"/>
      <c r="Q193" s="23"/>
      <c r="R193" s="23"/>
      <c r="S193" s="23"/>
      <c r="T193" s="23"/>
      <c r="U193" s="23"/>
      <c r="V193" s="23"/>
      <c r="W193" s="39"/>
    </row>
    <row r="194" spans="4:23" ht="117.75" customHeight="1" x14ac:dyDescent="0.25">
      <c r="D194" s="28"/>
      <c r="E194" s="28"/>
      <c r="F194" s="23"/>
      <c r="G194" s="28"/>
      <c r="H194" s="28"/>
      <c r="I194" s="23"/>
      <c r="J194" s="28"/>
      <c r="K194" s="23"/>
      <c r="L194" s="39"/>
      <c r="M194" s="23"/>
      <c r="N194" s="39"/>
      <c r="O194" s="39"/>
      <c r="P194" s="39"/>
      <c r="Q194" s="23"/>
      <c r="R194" s="23"/>
      <c r="S194" s="23"/>
      <c r="T194" s="23"/>
      <c r="U194" s="23"/>
      <c r="V194" s="23"/>
      <c r="W194" s="39"/>
    </row>
    <row r="195" spans="4:23" ht="117.75" customHeight="1" x14ac:dyDescent="0.25">
      <c r="D195" s="28"/>
      <c r="E195" s="28"/>
      <c r="F195" s="23"/>
      <c r="G195" s="28"/>
      <c r="H195" s="28"/>
      <c r="I195" s="23"/>
      <c r="J195" s="28"/>
      <c r="K195" s="23"/>
      <c r="L195" s="39"/>
      <c r="M195" s="23"/>
      <c r="N195" s="39"/>
      <c r="O195" s="39"/>
      <c r="P195" s="39"/>
      <c r="Q195" s="23"/>
      <c r="R195" s="23"/>
      <c r="S195" s="23"/>
      <c r="T195" s="23"/>
      <c r="U195" s="23"/>
      <c r="V195" s="23"/>
      <c r="W195" s="39"/>
    </row>
    <row r="196" spans="4:23" ht="117.75" customHeight="1" x14ac:dyDescent="0.25">
      <c r="D196" s="28"/>
      <c r="E196" s="28"/>
      <c r="F196" s="23"/>
      <c r="G196" s="28"/>
      <c r="H196" s="28"/>
      <c r="I196" s="23"/>
      <c r="J196" s="28"/>
      <c r="K196" s="23"/>
      <c r="L196" s="39"/>
      <c r="M196" s="23"/>
      <c r="N196" s="39"/>
      <c r="O196" s="39"/>
      <c r="P196" s="39"/>
      <c r="Q196" s="23"/>
      <c r="R196" s="23"/>
      <c r="S196" s="23"/>
      <c r="T196" s="23"/>
      <c r="U196" s="23"/>
      <c r="V196" s="23"/>
      <c r="W196" s="39"/>
    </row>
    <row r="197" spans="4:23" ht="117.75" customHeight="1" x14ac:dyDescent="0.25">
      <c r="D197" s="28"/>
      <c r="E197" s="28"/>
      <c r="F197" s="23"/>
      <c r="G197" s="28"/>
      <c r="H197" s="28"/>
      <c r="I197" s="23"/>
      <c r="J197" s="28"/>
      <c r="K197" s="23"/>
      <c r="L197" s="39"/>
      <c r="M197" s="23"/>
      <c r="N197" s="39"/>
      <c r="O197" s="39"/>
      <c r="P197" s="39"/>
      <c r="Q197" s="23"/>
      <c r="R197" s="23"/>
      <c r="S197" s="23"/>
      <c r="T197" s="23"/>
      <c r="U197" s="23"/>
      <c r="V197" s="23"/>
      <c r="W197" s="39"/>
    </row>
    <row r="202" spans="4:23" ht="117.75" customHeight="1" x14ac:dyDescent="0.25">
      <c r="F202" s="23"/>
      <c r="I202" s="23"/>
      <c r="K202" s="23"/>
    </row>
    <row r="203" spans="4:23" ht="117.75" customHeight="1" x14ac:dyDescent="0.25">
      <c r="F203" s="23"/>
      <c r="I203" s="23"/>
      <c r="K203" s="23"/>
    </row>
    <row r="204" spans="4:23" ht="117.75" customHeight="1" x14ac:dyDescent="0.25">
      <c r="F204" s="23"/>
      <c r="I204" s="23"/>
      <c r="K204" s="23"/>
    </row>
    <row r="205" spans="4:23" ht="117.75" customHeight="1" x14ac:dyDescent="0.25">
      <c r="F205" s="31"/>
      <c r="I205" s="31"/>
      <c r="K205" s="31"/>
    </row>
    <row r="206" spans="4:23" ht="117.75" customHeight="1" x14ac:dyDescent="0.25">
      <c r="F206" s="31"/>
      <c r="I206" s="31"/>
      <c r="K206" s="31"/>
    </row>
    <row r="207" spans="4:23" ht="117.75" customHeight="1" x14ac:dyDescent="0.25">
      <c r="F207" s="31"/>
      <c r="I207" s="31"/>
      <c r="K207" s="31"/>
    </row>
    <row r="208" spans="4:23" ht="117.75" customHeight="1" x14ac:dyDescent="0.25">
      <c r="F208" s="23"/>
      <c r="I208" s="23"/>
      <c r="K208" s="23"/>
    </row>
    <row r="212" spans="2:13" ht="117.75" customHeight="1" x14ac:dyDescent="0.25">
      <c r="F212" s="36"/>
      <c r="H212" s="29"/>
      <c r="J212" s="29"/>
      <c r="L212" s="29"/>
    </row>
    <row r="213" spans="2:13" ht="117.75" customHeight="1" x14ac:dyDescent="0.25">
      <c r="H213" s="25"/>
      <c r="J213" s="25"/>
      <c r="L213" s="25"/>
    </row>
    <row r="214" spans="2:13" ht="117.75" customHeight="1" x14ac:dyDescent="0.25">
      <c r="B214" s="26"/>
      <c r="C214" s="30"/>
      <c r="D214" s="29"/>
      <c r="E214" s="26"/>
      <c r="F214" s="30"/>
      <c r="G214" s="29"/>
      <c r="H214" s="30"/>
      <c r="I214" s="29"/>
      <c r="J214" s="30"/>
      <c r="K214" s="29"/>
      <c r="L214" s="30"/>
      <c r="M214" s="29"/>
    </row>
    <row r="215" spans="2:13" ht="117.75" customHeight="1" x14ac:dyDescent="0.25">
      <c r="B215" s="26"/>
      <c r="C215" s="30"/>
      <c r="D215" s="29"/>
      <c r="E215" s="26"/>
      <c r="F215" s="30"/>
      <c r="G215" s="29"/>
      <c r="H215" s="30"/>
      <c r="I215" s="29"/>
      <c r="J215" s="30"/>
      <c r="K215" s="29"/>
      <c r="L215" s="30"/>
      <c r="M215" s="29"/>
    </row>
    <row r="216" spans="2:13" ht="117.75" customHeight="1" x14ac:dyDescent="0.25">
      <c r="B216" s="26"/>
      <c r="C216" s="30"/>
      <c r="D216" s="29"/>
      <c r="E216" s="26"/>
      <c r="F216" s="30"/>
      <c r="G216" s="29"/>
      <c r="H216" s="30"/>
      <c r="I216" s="29"/>
      <c r="J216" s="30"/>
      <c r="K216" s="29"/>
      <c r="L216" s="30"/>
      <c r="M216" s="29"/>
    </row>
    <row r="217" spans="2:13" ht="117.75" customHeight="1" x14ac:dyDescent="0.25">
      <c r="C217" s="30"/>
      <c r="F217" s="33"/>
      <c r="H217" s="30"/>
      <c r="J217" s="30"/>
      <c r="L217" s="30"/>
    </row>
    <row r="218" spans="2:13" ht="117.75" customHeight="1" x14ac:dyDescent="0.25">
      <c r="C218" s="33"/>
    </row>
    <row r="221" spans="2:13" ht="117.75" customHeight="1" x14ac:dyDescent="0.25">
      <c r="E221" s="26"/>
      <c r="F221" s="30"/>
      <c r="G221" s="29"/>
      <c r="H221" s="30"/>
      <c r="I221" s="29"/>
      <c r="J221" s="30"/>
      <c r="K221" s="29"/>
      <c r="L221" s="30"/>
      <c r="M221" s="29"/>
    </row>
    <row r="222" spans="2:13" ht="117.75" customHeight="1" x14ac:dyDescent="0.25">
      <c r="B222" s="26"/>
      <c r="C222" s="30"/>
      <c r="D222" s="29"/>
      <c r="E222" s="26"/>
      <c r="F222" s="30"/>
      <c r="G222" s="29"/>
      <c r="H222" s="30"/>
      <c r="I222" s="29"/>
      <c r="J222" s="30"/>
      <c r="K222" s="29"/>
      <c r="L222" s="30"/>
      <c r="M222" s="29"/>
    </row>
    <row r="223" spans="2:13" ht="117.75" customHeight="1" x14ac:dyDescent="0.25">
      <c r="B223" s="26"/>
      <c r="C223" s="30"/>
      <c r="D223" s="29"/>
      <c r="E223" s="26"/>
      <c r="F223" s="30"/>
      <c r="G223" s="29"/>
      <c r="H223" s="30"/>
      <c r="I223" s="29"/>
      <c r="J223" s="30"/>
      <c r="K223" s="29"/>
      <c r="L223" s="30"/>
      <c r="M223" s="29"/>
    </row>
    <row r="224" spans="2:13" ht="117.75" customHeight="1" x14ac:dyDescent="0.25">
      <c r="B224" s="26"/>
      <c r="C224" s="30"/>
      <c r="D224" s="29"/>
      <c r="F224" s="30"/>
      <c r="H224" s="30"/>
      <c r="J224" s="30"/>
      <c r="L224" s="30"/>
    </row>
    <row r="225" spans="1:25" ht="117.75" customHeight="1" x14ac:dyDescent="0.25">
      <c r="B225" s="48"/>
      <c r="C225" s="30"/>
    </row>
    <row r="226" spans="1:25" ht="117.75" customHeight="1" x14ac:dyDescent="0.25">
      <c r="B226" s="48"/>
      <c r="C226" s="33"/>
    </row>
    <row r="227" spans="1:25" ht="117.75" customHeight="1" x14ac:dyDescent="0.25">
      <c r="B227" s="48"/>
      <c r="C227" s="27"/>
    </row>
    <row r="228" spans="1:25" ht="117.75" customHeight="1" x14ac:dyDescent="0.25">
      <c r="B228" s="48"/>
      <c r="C228" s="27"/>
    </row>
    <row r="229" spans="1:25" ht="117.75" customHeight="1" x14ac:dyDescent="0.25">
      <c r="B229" s="48"/>
      <c r="C229" s="27"/>
    </row>
    <row r="230" spans="1:25" ht="117.75" customHeight="1" x14ac:dyDescent="0.25">
      <c r="C230" s="27"/>
    </row>
    <row r="232" spans="1:25" ht="117.75" customHeight="1" x14ac:dyDescent="0.25">
      <c r="C232" s="19"/>
      <c r="D232" s="19"/>
      <c r="E232" s="19"/>
      <c r="F232" s="19"/>
      <c r="G232" s="19"/>
      <c r="H232" s="19"/>
    </row>
    <row r="233" spans="1:25" ht="117.75" customHeight="1" x14ac:dyDescent="0.25">
      <c r="A233" s="22"/>
      <c r="E233" s="48"/>
      <c r="F233" s="48"/>
      <c r="G233" s="48"/>
      <c r="H233" s="48"/>
      <c r="I233" s="48"/>
      <c r="J233" s="48"/>
      <c r="K233" s="48"/>
      <c r="L233" s="48"/>
      <c r="M233" s="48"/>
      <c r="N233" s="48"/>
    </row>
    <row r="234" spans="1:25" ht="117.75" customHeight="1" x14ac:dyDescent="0.25">
      <c r="A234" s="25"/>
      <c r="C234" s="38"/>
      <c r="D234" s="42"/>
      <c r="E234" s="42"/>
      <c r="F234" s="42"/>
      <c r="G234" s="42"/>
      <c r="H234" s="42"/>
      <c r="I234" s="42"/>
      <c r="J234" s="42"/>
      <c r="K234" s="42"/>
      <c r="L234" s="35"/>
      <c r="M234" s="35"/>
      <c r="N234" s="42"/>
      <c r="O234" s="42"/>
      <c r="P234" s="42"/>
      <c r="Q234" s="42"/>
      <c r="R234" s="46"/>
      <c r="S234" s="46"/>
      <c r="T234" s="46"/>
      <c r="U234" s="46"/>
      <c r="V234" s="46"/>
      <c r="W234" s="46"/>
    </row>
    <row r="235" spans="1:25" ht="117.75" customHeight="1" x14ac:dyDescent="0.25">
      <c r="A235" s="29"/>
      <c r="C235" s="26"/>
      <c r="D235" s="30"/>
      <c r="E235" s="30"/>
      <c r="F235" s="31"/>
      <c r="G235" s="28"/>
      <c r="H235" s="28"/>
      <c r="I235" s="28"/>
      <c r="J235" s="28"/>
      <c r="K235" s="31"/>
      <c r="L235" s="39"/>
      <c r="M235" s="31"/>
      <c r="N235" s="39"/>
      <c r="O235" s="39"/>
      <c r="P235" s="39"/>
      <c r="Q235" s="31"/>
      <c r="R235" s="31"/>
      <c r="S235" s="31"/>
      <c r="T235" s="31"/>
      <c r="U235" s="31"/>
      <c r="V235" s="31"/>
      <c r="W235" s="39"/>
      <c r="Y235" s="18"/>
    </row>
    <row r="236" spans="1:25" ht="117.75" customHeight="1" x14ac:dyDescent="0.25">
      <c r="A236" s="29"/>
      <c r="C236" s="26"/>
      <c r="D236" s="30"/>
      <c r="E236" s="30"/>
      <c r="F236" s="31"/>
      <c r="G236" s="28"/>
      <c r="H236" s="28"/>
      <c r="I236" s="28"/>
      <c r="J236" s="28"/>
      <c r="K236" s="31"/>
      <c r="L236" s="39"/>
      <c r="M236" s="31"/>
      <c r="N236" s="39"/>
      <c r="O236" s="39"/>
      <c r="P236" s="39"/>
      <c r="Q236" s="31"/>
      <c r="R236" s="31"/>
      <c r="S236" s="31"/>
      <c r="T236" s="31"/>
      <c r="U236" s="31"/>
      <c r="V236" s="31"/>
      <c r="W236" s="39"/>
      <c r="Y236" s="18"/>
    </row>
    <row r="237" spans="1:25" ht="117.75" customHeight="1" x14ac:dyDescent="0.25">
      <c r="A237" s="29"/>
      <c r="C237" s="26"/>
      <c r="D237" s="30"/>
      <c r="E237" s="30"/>
      <c r="F237" s="31"/>
      <c r="G237" s="28"/>
      <c r="H237" s="28"/>
      <c r="I237" s="28"/>
      <c r="J237" s="28"/>
      <c r="K237" s="31"/>
      <c r="L237" s="39"/>
      <c r="M237" s="31"/>
      <c r="N237" s="39"/>
      <c r="O237" s="39"/>
      <c r="P237" s="39"/>
      <c r="Q237" s="31"/>
      <c r="R237" s="31"/>
      <c r="S237" s="31"/>
      <c r="T237" s="31"/>
      <c r="U237" s="31"/>
      <c r="V237" s="31"/>
      <c r="W237" s="39"/>
      <c r="Y237" s="18"/>
    </row>
    <row r="238" spans="1:25" ht="117.75" customHeight="1" x14ac:dyDescent="0.25">
      <c r="A238" s="29"/>
      <c r="C238" s="26"/>
      <c r="D238" s="30"/>
      <c r="E238" s="30"/>
      <c r="F238" s="31"/>
      <c r="G238" s="28"/>
      <c r="H238" s="28"/>
      <c r="I238" s="28"/>
      <c r="J238" s="28"/>
      <c r="K238" s="31"/>
      <c r="L238" s="39"/>
      <c r="M238" s="31"/>
      <c r="N238" s="39"/>
      <c r="O238" s="39"/>
      <c r="P238" s="39"/>
      <c r="Q238" s="31"/>
      <c r="R238" s="31"/>
      <c r="S238" s="31"/>
      <c r="T238" s="31"/>
      <c r="U238" s="31"/>
      <c r="V238" s="31"/>
      <c r="W238" s="39"/>
      <c r="Y238" s="18"/>
    </row>
    <row r="239" spans="1:25" ht="117.75" customHeight="1" x14ac:dyDescent="0.25">
      <c r="A239" s="29"/>
      <c r="C239" s="26"/>
      <c r="D239" s="30"/>
      <c r="E239" s="30"/>
      <c r="F239" s="31"/>
      <c r="G239" s="28"/>
      <c r="H239" s="28"/>
      <c r="I239" s="31"/>
      <c r="J239" s="28"/>
      <c r="K239" s="31"/>
      <c r="L239" s="39"/>
      <c r="M239" s="31"/>
      <c r="N239" s="39"/>
      <c r="O239" s="39"/>
      <c r="P239" s="39"/>
      <c r="Q239" s="31"/>
      <c r="R239" s="31"/>
      <c r="S239" s="31"/>
      <c r="T239" s="31"/>
      <c r="U239" s="31"/>
      <c r="V239" s="31"/>
      <c r="W239" s="39"/>
      <c r="Y239" s="18"/>
    </row>
    <row r="240" spans="1:25" ht="117.75" customHeight="1" x14ac:dyDescent="0.25">
      <c r="A240" s="29"/>
      <c r="C240" s="26"/>
      <c r="D240" s="30"/>
      <c r="E240" s="30"/>
      <c r="F240" s="31"/>
      <c r="G240" s="28"/>
      <c r="H240" s="28"/>
      <c r="I240" s="31"/>
      <c r="J240" s="28"/>
      <c r="K240" s="31"/>
      <c r="L240" s="39"/>
      <c r="M240" s="31"/>
      <c r="N240" s="39"/>
      <c r="O240" s="39"/>
      <c r="P240" s="39"/>
      <c r="Q240" s="31"/>
      <c r="R240" s="31"/>
      <c r="S240" s="31"/>
      <c r="T240" s="31"/>
      <c r="U240" s="31"/>
      <c r="V240" s="31"/>
      <c r="W240" s="39"/>
      <c r="Y240" s="18"/>
    </row>
    <row r="241" spans="1:25" ht="117.75" customHeight="1" x14ac:dyDescent="0.25">
      <c r="A241" s="29"/>
      <c r="C241" s="26"/>
      <c r="D241" s="30"/>
      <c r="E241" s="30"/>
      <c r="F241" s="31"/>
      <c r="G241" s="28"/>
      <c r="H241" s="28"/>
      <c r="I241" s="31"/>
      <c r="J241" s="28"/>
      <c r="K241" s="31"/>
      <c r="L241" s="39"/>
      <c r="M241" s="31"/>
      <c r="N241" s="39"/>
      <c r="O241" s="39"/>
      <c r="P241" s="39"/>
      <c r="Q241" s="31"/>
      <c r="R241" s="31"/>
      <c r="S241" s="31"/>
      <c r="T241" s="31"/>
      <c r="U241" s="31"/>
      <c r="V241" s="31"/>
      <c r="W241" s="39"/>
      <c r="Y241" s="18"/>
    </row>
    <row r="242" spans="1:25" ht="117.75" customHeight="1" x14ac:dyDescent="0.25">
      <c r="A242" s="29"/>
      <c r="C242" s="26"/>
      <c r="D242" s="30"/>
      <c r="E242" s="30"/>
      <c r="F242" s="31"/>
      <c r="G242" s="28"/>
      <c r="H242" s="28"/>
      <c r="I242" s="31"/>
      <c r="J242" s="28"/>
      <c r="K242" s="31"/>
      <c r="L242" s="39"/>
      <c r="M242" s="31"/>
      <c r="N242" s="39"/>
      <c r="O242" s="39"/>
      <c r="P242" s="39"/>
      <c r="Q242" s="31"/>
      <c r="R242" s="31"/>
      <c r="S242" s="31"/>
      <c r="T242" s="31"/>
      <c r="U242" s="31"/>
      <c r="V242" s="31"/>
      <c r="W242" s="39"/>
      <c r="Y242" s="18"/>
    </row>
    <row r="243" spans="1:25" ht="117.75" customHeight="1" x14ac:dyDescent="0.25">
      <c r="A243" s="29"/>
      <c r="C243" s="26"/>
      <c r="D243" s="30"/>
      <c r="E243" s="30"/>
      <c r="F243" s="31"/>
      <c r="G243" s="28"/>
      <c r="H243" s="28"/>
      <c r="I243" s="31"/>
      <c r="J243" s="28"/>
      <c r="K243" s="31"/>
      <c r="L243" s="39"/>
      <c r="M243" s="31"/>
      <c r="N243" s="39"/>
      <c r="O243" s="39"/>
      <c r="P243" s="39"/>
      <c r="Q243" s="31"/>
      <c r="R243" s="31"/>
      <c r="S243" s="31"/>
      <c r="T243" s="31"/>
      <c r="U243" s="31"/>
      <c r="V243" s="31"/>
      <c r="W243" s="39"/>
      <c r="Y243" s="18"/>
    </row>
    <row r="244" spans="1:25" ht="117.75" customHeight="1" x14ac:dyDescent="0.25">
      <c r="A244" s="29"/>
      <c r="C244" s="26"/>
      <c r="D244" s="30"/>
      <c r="E244" s="30"/>
      <c r="F244" s="31"/>
      <c r="G244" s="28"/>
      <c r="H244" s="28"/>
      <c r="I244" s="31"/>
      <c r="J244" s="28"/>
      <c r="K244" s="31"/>
      <c r="L244" s="39"/>
      <c r="M244" s="31"/>
      <c r="N244" s="39"/>
      <c r="O244" s="39"/>
      <c r="P244" s="39"/>
      <c r="Q244" s="31"/>
      <c r="R244" s="31"/>
      <c r="S244" s="31"/>
      <c r="T244" s="31"/>
      <c r="U244" s="31"/>
      <c r="V244" s="31"/>
      <c r="W244" s="39"/>
      <c r="Y244" s="18"/>
    </row>
    <row r="245" spans="1:25" ht="117.75" customHeight="1" x14ac:dyDescent="0.25">
      <c r="A245" s="29"/>
      <c r="C245" s="26"/>
      <c r="D245" s="30"/>
      <c r="E245" s="30"/>
      <c r="F245" s="31"/>
      <c r="G245" s="28"/>
      <c r="H245" s="28"/>
      <c r="I245" s="31"/>
      <c r="J245" s="28"/>
      <c r="K245" s="31"/>
      <c r="L245" s="39"/>
      <c r="M245" s="31"/>
      <c r="N245" s="39"/>
      <c r="O245" s="39"/>
      <c r="P245" s="39"/>
      <c r="Q245" s="31"/>
      <c r="R245" s="31"/>
      <c r="S245" s="31"/>
      <c r="T245" s="31"/>
      <c r="U245" s="31"/>
      <c r="V245" s="31"/>
      <c r="W245" s="39"/>
      <c r="X245" s="23"/>
    </row>
    <row r="246" spans="1:25" ht="117.75" customHeight="1" x14ac:dyDescent="0.25">
      <c r="A246" s="29"/>
      <c r="C246" s="26"/>
      <c r="D246" s="30"/>
      <c r="E246" s="30"/>
      <c r="F246" s="31"/>
      <c r="G246" s="28"/>
      <c r="H246" s="28"/>
      <c r="I246" s="28"/>
      <c r="J246" s="28"/>
      <c r="K246" s="31"/>
      <c r="L246" s="39"/>
      <c r="M246" s="31"/>
      <c r="N246" s="39"/>
      <c r="O246" s="39"/>
      <c r="P246" s="39"/>
      <c r="Q246" s="31"/>
      <c r="R246" s="31"/>
      <c r="S246" s="31"/>
      <c r="T246" s="31"/>
      <c r="U246" s="31"/>
      <c r="V246" s="31"/>
      <c r="W246" s="39"/>
    </row>
    <row r="247" spans="1:25" ht="117.75" customHeight="1" x14ac:dyDescent="0.25">
      <c r="A247" s="29"/>
      <c r="C247" s="26"/>
      <c r="D247" s="30"/>
      <c r="E247" s="30"/>
      <c r="F247" s="31"/>
      <c r="G247" s="28"/>
      <c r="H247" s="28"/>
      <c r="I247" s="28"/>
      <c r="J247" s="28"/>
      <c r="K247" s="31"/>
      <c r="L247" s="39"/>
      <c r="M247" s="31"/>
      <c r="N247" s="39"/>
      <c r="O247" s="39"/>
      <c r="P247" s="39"/>
      <c r="Q247" s="31"/>
      <c r="R247" s="31"/>
      <c r="S247" s="31"/>
      <c r="T247" s="31"/>
      <c r="U247" s="31"/>
      <c r="V247" s="31"/>
      <c r="W247" s="39"/>
    </row>
    <row r="248" spans="1:25" ht="117.75" customHeight="1" x14ac:dyDescent="0.25">
      <c r="A248" s="29"/>
      <c r="C248" s="26"/>
      <c r="D248" s="30"/>
      <c r="E248" s="30"/>
      <c r="F248" s="31"/>
      <c r="G248" s="28"/>
      <c r="H248" s="28"/>
      <c r="I248" s="28"/>
      <c r="J248" s="28"/>
      <c r="K248" s="31"/>
      <c r="L248" s="39"/>
      <c r="M248" s="31"/>
      <c r="N248" s="39"/>
      <c r="O248" s="39"/>
      <c r="P248" s="39"/>
      <c r="Q248" s="31"/>
      <c r="R248" s="31"/>
      <c r="S248" s="31"/>
      <c r="T248" s="31"/>
      <c r="U248" s="31"/>
      <c r="V248" s="31"/>
      <c r="W248" s="39"/>
    </row>
    <row r="249" spans="1:25" ht="117.75" customHeight="1" x14ac:dyDescent="0.25">
      <c r="A249" s="29"/>
      <c r="C249" s="26"/>
      <c r="D249" s="30"/>
      <c r="E249" s="30"/>
      <c r="F249" s="31"/>
      <c r="G249" s="28"/>
      <c r="H249" s="28"/>
      <c r="I249" s="28"/>
      <c r="J249" s="28"/>
      <c r="K249" s="31"/>
      <c r="L249" s="39"/>
      <c r="M249" s="31"/>
      <c r="N249" s="39"/>
      <c r="O249" s="39"/>
      <c r="P249" s="39"/>
      <c r="Q249" s="31"/>
      <c r="R249" s="31"/>
      <c r="S249" s="31"/>
      <c r="T249" s="31"/>
      <c r="U249" s="31"/>
      <c r="V249" s="31"/>
      <c r="W249" s="39"/>
    </row>
    <row r="250" spans="1:25" ht="117.75" customHeight="1" x14ac:dyDescent="0.25">
      <c r="A250" s="29"/>
      <c r="C250" s="26"/>
      <c r="D250" s="30"/>
      <c r="E250" s="30"/>
      <c r="F250" s="31"/>
      <c r="G250" s="28"/>
      <c r="H250" s="28"/>
      <c r="I250" s="31"/>
      <c r="J250" s="28"/>
      <c r="K250" s="31"/>
      <c r="L250" s="39"/>
      <c r="M250" s="31"/>
      <c r="N250" s="39"/>
      <c r="O250" s="39"/>
      <c r="P250" s="39"/>
      <c r="Q250" s="31"/>
      <c r="R250" s="31"/>
      <c r="S250" s="31"/>
      <c r="T250" s="31"/>
      <c r="U250" s="31"/>
      <c r="V250" s="31"/>
      <c r="W250" s="39"/>
    </row>
    <row r="251" spans="1:25" ht="117.75" customHeight="1" x14ac:dyDescent="0.25">
      <c r="A251" s="29"/>
      <c r="C251" s="26"/>
      <c r="D251" s="30"/>
      <c r="E251" s="30"/>
      <c r="F251" s="31"/>
      <c r="G251" s="28"/>
      <c r="H251" s="28"/>
      <c r="I251" s="31"/>
      <c r="J251" s="28"/>
      <c r="K251" s="31"/>
      <c r="L251" s="39"/>
      <c r="M251" s="31"/>
      <c r="N251" s="39"/>
      <c r="O251" s="39"/>
      <c r="P251" s="39"/>
      <c r="Q251" s="31"/>
      <c r="R251" s="31"/>
      <c r="S251" s="31"/>
      <c r="T251" s="31"/>
      <c r="U251" s="31"/>
      <c r="V251" s="31"/>
      <c r="W251" s="39"/>
    </row>
    <row r="252" spans="1:25" ht="117.75" customHeight="1" x14ac:dyDescent="0.25">
      <c r="A252" s="29"/>
      <c r="C252" s="26"/>
      <c r="D252" s="30"/>
      <c r="E252" s="30"/>
      <c r="F252" s="31"/>
      <c r="G252" s="28"/>
      <c r="H252" s="28"/>
      <c r="I252" s="31"/>
      <c r="J252" s="28"/>
      <c r="K252" s="31"/>
      <c r="L252" s="39"/>
      <c r="M252" s="31"/>
      <c r="N252" s="39"/>
      <c r="O252" s="39"/>
      <c r="P252" s="39"/>
      <c r="Q252" s="31"/>
      <c r="R252" s="31"/>
      <c r="S252" s="31"/>
      <c r="T252" s="31"/>
      <c r="U252" s="31"/>
      <c r="V252" s="31"/>
      <c r="W252" s="39"/>
    </row>
    <row r="253" spans="1:25" ht="117.75" customHeight="1" x14ac:dyDescent="0.25">
      <c r="A253" s="29"/>
      <c r="C253" s="26"/>
      <c r="D253" s="30"/>
      <c r="E253" s="30"/>
      <c r="F253" s="31"/>
      <c r="G253" s="28"/>
      <c r="H253" s="28"/>
      <c r="I253" s="31"/>
      <c r="J253" s="28"/>
      <c r="K253" s="31"/>
      <c r="L253" s="39"/>
      <c r="M253" s="31"/>
      <c r="N253" s="39"/>
      <c r="O253" s="39"/>
      <c r="P253" s="39"/>
      <c r="Q253" s="31"/>
      <c r="R253" s="31"/>
      <c r="S253" s="31"/>
      <c r="T253" s="31"/>
      <c r="U253" s="31"/>
      <c r="V253" s="31"/>
      <c r="W253" s="39"/>
    </row>
    <row r="254" spans="1:25" ht="117.75" customHeight="1" x14ac:dyDescent="0.25">
      <c r="A254" s="29"/>
      <c r="C254" s="26"/>
      <c r="D254" s="30"/>
      <c r="E254" s="30"/>
      <c r="F254" s="31"/>
      <c r="G254" s="28"/>
      <c r="H254" s="28"/>
      <c r="I254" s="31"/>
      <c r="J254" s="28"/>
      <c r="K254" s="31"/>
      <c r="L254" s="39"/>
      <c r="M254" s="31"/>
      <c r="N254" s="39"/>
      <c r="O254" s="39"/>
      <c r="P254" s="39"/>
      <c r="Q254" s="31"/>
      <c r="R254" s="31"/>
      <c r="S254" s="31"/>
      <c r="T254" s="31"/>
      <c r="U254" s="31"/>
      <c r="V254" s="31"/>
      <c r="W254" s="39"/>
    </row>
    <row r="255" spans="1:25" ht="117.75" customHeight="1" x14ac:dyDescent="0.25">
      <c r="A255" s="29"/>
      <c r="C255" s="26"/>
      <c r="D255" s="30"/>
      <c r="E255" s="30"/>
      <c r="F255" s="31"/>
      <c r="G255" s="28"/>
      <c r="H255" s="28"/>
      <c r="I255" s="31"/>
      <c r="J255" s="28"/>
      <c r="K255" s="31"/>
      <c r="L255" s="39"/>
      <c r="M255" s="31"/>
      <c r="N255" s="39"/>
      <c r="O255" s="39"/>
      <c r="P255" s="39"/>
      <c r="Q255" s="31"/>
      <c r="R255" s="31"/>
      <c r="S255" s="31"/>
      <c r="T255" s="31"/>
      <c r="U255" s="31"/>
      <c r="V255" s="31"/>
      <c r="W255" s="39"/>
    </row>
    <row r="256" spans="1:25" ht="117.75" customHeight="1" x14ac:dyDescent="0.25">
      <c r="A256" s="29"/>
      <c r="C256" s="26"/>
      <c r="D256" s="30"/>
      <c r="E256" s="30"/>
      <c r="F256" s="31"/>
      <c r="G256" s="28"/>
      <c r="H256" s="28"/>
      <c r="I256" s="31"/>
      <c r="J256" s="28"/>
      <c r="K256" s="31"/>
      <c r="L256" s="39"/>
      <c r="M256" s="31"/>
      <c r="N256" s="39"/>
      <c r="O256" s="39"/>
      <c r="P256" s="39"/>
      <c r="Q256" s="31"/>
      <c r="R256" s="31"/>
      <c r="S256" s="31"/>
      <c r="T256" s="31"/>
      <c r="U256" s="31"/>
      <c r="V256" s="31"/>
      <c r="W256" s="39"/>
    </row>
    <row r="257" spans="1:23" ht="117.75" customHeight="1" x14ac:dyDescent="0.25">
      <c r="A257" s="29"/>
      <c r="C257" s="26"/>
      <c r="D257" s="30"/>
      <c r="E257" s="30"/>
      <c r="F257" s="31"/>
      <c r="G257" s="28"/>
      <c r="H257" s="28"/>
      <c r="I257" s="31"/>
      <c r="J257" s="28"/>
      <c r="K257" s="31"/>
      <c r="L257" s="39"/>
      <c r="M257" s="31"/>
      <c r="N257" s="39"/>
      <c r="O257" s="39"/>
      <c r="P257" s="39"/>
      <c r="Q257" s="31"/>
      <c r="R257" s="31"/>
      <c r="S257" s="31"/>
      <c r="T257" s="31"/>
      <c r="U257" s="31"/>
      <c r="V257" s="31"/>
      <c r="W257" s="39"/>
    </row>
    <row r="258" spans="1:23" ht="117.75" customHeight="1" x14ac:dyDescent="0.25">
      <c r="A258" s="29"/>
      <c r="C258" s="26"/>
      <c r="D258" s="30"/>
      <c r="E258" s="30"/>
      <c r="F258" s="31"/>
      <c r="G258" s="28"/>
      <c r="H258" s="28"/>
      <c r="I258" s="31"/>
      <c r="J258" s="28"/>
      <c r="K258" s="31"/>
      <c r="L258" s="39"/>
      <c r="M258" s="31"/>
      <c r="N258" s="39"/>
      <c r="O258" s="39"/>
      <c r="P258" s="39"/>
      <c r="Q258" s="31"/>
      <c r="R258" s="31"/>
      <c r="S258" s="31"/>
      <c r="T258" s="31"/>
      <c r="U258" s="31"/>
      <c r="V258" s="31"/>
      <c r="W258" s="39"/>
    </row>
    <row r="259" spans="1:23" ht="117.75" customHeight="1" x14ac:dyDescent="0.25">
      <c r="A259" s="29"/>
      <c r="C259" s="26"/>
      <c r="D259" s="30"/>
      <c r="E259" s="30"/>
      <c r="F259" s="31"/>
      <c r="G259" s="28"/>
      <c r="H259" s="28"/>
      <c r="I259" s="31"/>
      <c r="J259" s="28"/>
      <c r="K259" s="31"/>
      <c r="L259" s="39"/>
      <c r="M259" s="31"/>
      <c r="N259" s="39"/>
      <c r="O259" s="39"/>
      <c r="P259" s="39"/>
      <c r="Q259" s="31"/>
      <c r="R259" s="31"/>
      <c r="S259" s="31"/>
      <c r="T259" s="31"/>
      <c r="U259" s="31"/>
      <c r="V259" s="31"/>
      <c r="W259" s="39"/>
    </row>
    <row r="260" spans="1:23" ht="117.75" customHeight="1" x14ac:dyDescent="0.25">
      <c r="A260" s="29"/>
      <c r="C260" s="26"/>
      <c r="D260" s="30"/>
      <c r="E260" s="30"/>
      <c r="F260" s="31"/>
      <c r="G260" s="28"/>
      <c r="H260" s="28"/>
      <c r="I260" s="31"/>
      <c r="J260" s="28"/>
      <c r="K260" s="31"/>
      <c r="L260" s="39"/>
      <c r="M260" s="31"/>
      <c r="N260" s="39"/>
      <c r="O260" s="39"/>
      <c r="P260" s="39"/>
      <c r="Q260" s="31"/>
      <c r="R260" s="31"/>
      <c r="S260" s="31"/>
      <c r="T260" s="31"/>
      <c r="U260" s="31"/>
      <c r="V260" s="31"/>
      <c r="W260" s="39"/>
    </row>
    <row r="261" spans="1:23" ht="117.75" customHeight="1" x14ac:dyDescent="0.25">
      <c r="A261" s="29"/>
      <c r="C261" s="26"/>
      <c r="D261" s="30"/>
      <c r="E261" s="30"/>
      <c r="F261" s="31"/>
      <c r="G261" s="28"/>
      <c r="H261" s="28"/>
      <c r="I261" s="31"/>
      <c r="J261" s="28"/>
      <c r="K261" s="31"/>
      <c r="L261" s="39"/>
      <c r="M261" s="31"/>
      <c r="N261" s="39"/>
      <c r="O261" s="39"/>
      <c r="P261" s="39"/>
      <c r="Q261" s="31"/>
      <c r="R261" s="31"/>
      <c r="S261" s="31"/>
      <c r="T261" s="31"/>
      <c r="U261" s="31"/>
      <c r="V261" s="31"/>
      <c r="W261" s="39"/>
    </row>
    <row r="262" spans="1:23" ht="117.75" customHeight="1" x14ac:dyDescent="0.25">
      <c r="A262" s="29"/>
      <c r="C262" s="26"/>
      <c r="D262" s="30"/>
      <c r="E262" s="30"/>
      <c r="F262" s="31"/>
      <c r="G262" s="28"/>
      <c r="H262" s="28"/>
      <c r="I262" s="31"/>
      <c r="J262" s="28"/>
      <c r="K262" s="31"/>
      <c r="L262" s="39"/>
      <c r="M262" s="31"/>
      <c r="N262" s="39"/>
      <c r="O262" s="39"/>
      <c r="P262" s="39"/>
      <c r="Q262" s="31"/>
      <c r="R262" s="31"/>
      <c r="S262" s="31"/>
      <c r="T262" s="31"/>
      <c r="U262" s="31"/>
      <c r="V262" s="31"/>
      <c r="W262" s="39"/>
    </row>
    <row r="263" spans="1:23" ht="117.75" customHeight="1" x14ac:dyDescent="0.25">
      <c r="A263" s="29"/>
      <c r="C263" s="26"/>
      <c r="D263" s="30"/>
      <c r="E263" s="30"/>
      <c r="F263" s="31"/>
      <c r="G263" s="28"/>
      <c r="H263" s="28"/>
      <c r="I263" s="31"/>
      <c r="J263" s="28"/>
      <c r="K263" s="31"/>
      <c r="L263" s="39"/>
      <c r="M263" s="31"/>
      <c r="N263" s="39"/>
      <c r="O263" s="39"/>
      <c r="P263" s="39"/>
      <c r="Q263" s="31"/>
      <c r="R263" s="31"/>
      <c r="S263" s="31"/>
      <c r="T263" s="31"/>
      <c r="U263" s="31"/>
      <c r="V263" s="31"/>
      <c r="W263" s="39"/>
    </row>
    <row r="264" spans="1:23" ht="117.75" customHeight="1" x14ac:dyDescent="0.25">
      <c r="A264" s="29"/>
      <c r="C264" s="26"/>
      <c r="D264" s="30"/>
      <c r="E264" s="30"/>
      <c r="F264" s="31"/>
      <c r="G264" s="28"/>
      <c r="H264" s="28"/>
      <c r="I264" s="31"/>
      <c r="J264" s="28"/>
      <c r="K264" s="31"/>
      <c r="L264" s="39"/>
      <c r="M264" s="31"/>
      <c r="N264" s="39"/>
      <c r="O264" s="39"/>
      <c r="P264" s="39"/>
      <c r="Q264" s="31"/>
      <c r="R264" s="31"/>
      <c r="S264" s="31"/>
      <c r="T264" s="31"/>
      <c r="U264" s="31"/>
      <c r="V264" s="31"/>
      <c r="W264" s="39"/>
    </row>
    <row r="265" spans="1:23" ht="117.75" customHeight="1" x14ac:dyDescent="0.25">
      <c r="A265" s="29"/>
      <c r="C265" s="26"/>
      <c r="D265" s="30"/>
      <c r="E265" s="30"/>
      <c r="F265" s="31"/>
      <c r="G265" s="28"/>
      <c r="H265" s="28"/>
      <c r="I265" s="31"/>
      <c r="J265" s="28"/>
      <c r="K265" s="31"/>
      <c r="L265" s="39"/>
      <c r="M265" s="31"/>
      <c r="N265" s="39"/>
      <c r="O265" s="39"/>
      <c r="P265" s="39"/>
      <c r="Q265" s="31"/>
      <c r="R265" s="31"/>
      <c r="S265" s="31"/>
      <c r="T265" s="31"/>
      <c r="U265" s="31"/>
      <c r="V265" s="31"/>
      <c r="W265" s="39"/>
    </row>
    <row r="266" spans="1:23" ht="117.75" customHeight="1" x14ac:dyDescent="0.25">
      <c r="A266" s="29"/>
      <c r="C266" s="26"/>
      <c r="D266" s="30"/>
      <c r="E266" s="30"/>
      <c r="F266" s="31"/>
      <c r="G266" s="28"/>
      <c r="H266" s="28"/>
      <c r="I266" s="31"/>
      <c r="J266" s="28"/>
      <c r="K266" s="31"/>
      <c r="L266" s="39"/>
      <c r="M266" s="31"/>
      <c r="N266" s="39"/>
      <c r="O266" s="39"/>
      <c r="P266" s="39"/>
      <c r="Q266" s="31"/>
      <c r="R266" s="31"/>
      <c r="S266" s="31"/>
      <c r="T266" s="31"/>
      <c r="U266" s="31"/>
      <c r="V266" s="31"/>
      <c r="W266" s="39"/>
    </row>
    <row r="267" spans="1:23" ht="117.75" customHeight="1" x14ac:dyDescent="0.25">
      <c r="A267" s="29"/>
      <c r="C267" s="26"/>
      <c r="D267" s="30"/>
      <c r="E267" s="30"/>
      <c r="F267" s="31"/>
      <c r="G267" s="28"/>
      <c r="H267" s="28"/>
      <c r="I267" s="31"/>
      <c r="J267" s="28"/>
      <c r="K267" s="31"/>
      <c r="L267" s="39"/>
      <c r="M267" s="31"/>
      <c r="N267" s="39"/>
      <c r="O267" s="39"/>
      <c r="P267" s="39"/>
      <c r="Q267" s="31"/>
      <c r="R267" s="31"/>
      <c r="S267" s="31"/>
      <c r="T267" s="31"/>
      <c r="U267" s="31"/>
      <c r="V267" s="31"/>
      <c r="W267" s="39"/>
    </row>
    <row r="268" spans="1:23" ht="117.75" customHeight="1" x14ac:dyDescent="0.25">
      <c r="A268" s="29"/>
      <c r="C268" s="26"/>
      <c r="D268" s="30"/>
      <c r="E268" s="30"/>
      <c r="F268" s="31"/>
      <c r="G268" s="28"/>
      <c r="H268" s="28"/>
      <c r="I268" s="31"/>
      <c r="J268" s="28"/>
      <c r="K268" s="31"/>
      <c r="L268" s="39"/>
      <c r="M268" s="31"/>
      <c r="N268" s="39"/>
      <c r="O268" s="39"/>
      <c r="P268" s="39"/>
      <c r="Q268" s="31"/>
      <c r="R268" s="31"/>
      <c r="S268" s="31"/>
      <c r="T268" s="31"/>
      <c r="U268" s="31"/>
      <c r="V268" s="31"/>
      <c r="W268" s="39"/>
    </row>
    <row r="269" spans="1:23" ht="117.75" customHeight="1" x14ac:dyDescent="0.25">
      <c r="A269" s="29"/>
      <c r="C269" s="26"/>
      <c r="D269" s="30"/>
      <c r="E269" s="30"/>
      <c r="F269" s="31"/>
      <c r="G269" s="28"/>
      <c r="H269" s="28"/>
      <c r="I269" s="31"/>
      <c r="J269" s="28"/>
      <c r="K269" s="31"/>
      <c r="L269" s="39"/>
      <c r="M269" s="31"/>
      <c r="N269" s="39"/>
      <c r="O269" s="39"/>
      <c r="P269" s="39"/>
      <c r="Q269" s="31"/>
      <c r="R269" s="31"/>
      <c r="S269" s="31"/>
      <c r="T269" s="31"/>
      <c r="U269" s="31"/>
      <c r="V269" s="31"/>
      <c r="W269" s="39"/>
    </row>
    <row r="270" spans="1:23" ht="117.75" customHeight="1" x14ac:dyDescent="0.25">
      <c r="A270" s="29"/>
      <c r="C270" s="26"/>
      <c r="D270" s="30"/>
      <c r="E270" s="30"/>
      <c r="F270" s="31"/>
      <c r="G270" s="28"/>
      <c r="H270" s="28"/>
      <c r="I270" s="31"/>
      <c r="J270" s="28"/>
      <c r="K270" s="31"/>
      <c r="L270" s="39"/>
      <c r="M270" s="31"/>
      <c r="N270" s="39"/>
      <c r="O270" s="39"/>
      <c r="P270" s="39"/>
      <c r="Q270" s="31"/>
      <c r="R270" s="31"/>
      <c r="S270" s="31"/>
      <c r="T270" s="31"/>
      <c r="U270" s="31"/>
      <c r="V270" s="31"/>
      <c r="W270" s="39"/>
    </row>
    <row r="271" spans="1:23" ht="117.75" customHeight="1" x14ac:dyDescent="0.25">
      <c r="A271" s="29"/>
      <c r="C271" s="26"/>
      <c r="D271" s="30"/>
      <c r="E271" s="30"/>
      <c r="F271" s="31"/>
      <c r="G271" s="28"/>
      <c r="H271" s="28"/>
      <c r="I271" s="31"/>
      <c r="J271" s="28"/>
      <c r="K271" s="31"/>
      <c r="L271" s="39"/>
      <c r="M271" s="31"/>
      <c r="N271" s="39"/>
      <c r="O271" s="39"/>
      <c r="P271" s="39"/>
      <c r="Q271" s="31"/>
      <c r="R271" s="31"/>
      <c r="S271" s="31"/>
      <c r="T271" s="31"/>
      <c r="U271" s="31"/>
      <c r="V271" s="31"/>
      <c r="W271" s="39"/>
    </row>
    <row r="272" spans="1:23" ht="117.75" customHeight="1" x14ac:dyDescent="0.25">
      <c r="A272" s="29"/>
      <c r="C272" s="26"/>
      <c r="D272" s="30"/>
      <c r="E272" s="30"/>
      <c r="F272" s="31"/>
      <c r="G272" s="28"/>
      <c r="H272" s="28"/>
      <c r="I272" s="31"/>
      <c r="J272" s="28"/>
      <c r="K272" s="31"/>
      <c r="L272" s="39"/>
      <c r="M272" s="31"/>
      <c r="N272" s="39"/>
      <c r="O272" s="39"/>
      <c r="P272" s="39"/>
      <c r="Q272" s="31"/>
      <c r="R272" s="31"/>
      <c r="S272" s="31"/>
      <c r="T272" s="31"/>
      <c r="U272" s="31"/>
      <c r="V272" s="31"/>
      <c r="W272" s="39"/>
    </row>
    <row r="273" spans="1:23" ht="117.75" customHeight="1" x14ac:dyDescent="0.25">
      <c r="A273" s="29"/>
      <c r="C273" s="26"/>
      <c r="D273" s="30"/>
      <c r="E273" s="30"/>
      <c r="F273" s="31"/>
      <c r="G273" s="28"/>
      <c r="H273" s="28"/>
      <c r="I273" s="31"/>
      <c r="J273" s="28"/>
      <c r="K273" s="31"/>
      <c r="L273" s="39"/>
      <c r="M273" s="31"/>
      <c r="N273" s="39"/>
      <c r="O273" s="39"/>
      <c r="P273" s="39"/>
      <c r="Q273" s="31"/>
      <c r="R273" s="31"/>
      <c r="S273" s="31"/>
      <c r="T273" s="31"/>
      <c r="U273" s="31"/>
      <c r="V273" s="31"/>
      <c r="W273" s="39"/>
    </row>
    <row r="274" spans="1:23" ht="117.75" customHeight="1" x14ac:dyDescent="0.25">
      <c r="A274" s="29"/>
      <c r="C274" s="26"/>
      <c r="D274" s="30"/>
      <c r="E274" s="30"/>
      <c r="F274" s="31"/>
      <c r="G274" s="28"/>
      <c r="H274" s="28"/>
      <c r="I274" s="31"/>
      <c r="J274" s="28"/>
      <c r="K274" s="31"/>
      <c r="L274" s="39"/>
      <c r="M274" s="31"/>
      <c r="N274" s="39"/>
      <c r="O274" s="39"/>
      <c r="P274" s="39"/>
      <c r="Q274" s="31"/>
      <c r="R274" s="31"/>
      <c r="S274" s="31"/>
      <c r="T274" s="31"/>
      <c r="U274" s="31"/>
      <c r="V274" s="31"/>
      <c r="W274" s="39"/>
    </row>
    <row r="275" spans="1:23" ht="117.75" customHeight="1" x14ac:dyDescent="0.25">
      <c r="A275" s="29"/>
      <c r="C275" s="26"/>
      <c r="D275" s="30"/>
      <c r="E275" s="30"/>
      <c r="F275" s="31"/>
      <c r="G275" s="28"/>
      <c r="H275" s="28"/>
      <c r="I275" s="31"/>
      <c r="J275" s="28"/>
      <c r="K275" s="31"/>
      <c r="L275" s="39"/>
      <c r="M275" s="31"/>
      <c r="N275" s="39"/>
      <c r="O275" s="39"/>
      <c r="P275" s="39"/>
      <c r="Q275" s="31"/>
      <c r="R275" s="31"/>
      <c r="S275" s="31"/>
      <c r="T275" s="31"/>
      <c r="U275" s="31"/>
      <c r="V275" s="31"/>
      <c r="W275" s="39"/>
    </row>
    <row r="276" spans="1:23" ht="117.75" customHeight="1" x14ac:dyDescent="0.25">
      <c r="A276" s="29"/>
      <c r="C276" s="26"/>
      <c r="D276" s="30"/>
      <c r="E276" s="30"/>
      <c r="F276" s="31"/>
      <c r="G276" s="28"/>
      <c r="H276" s="28"/>
      <c r="I276" s="31"/>
      <c r="J276" s="28"/>
      <c r="K276" s="31"/>
      <c r="L276" s="39"/>
      <c r="M276" s="31"/>
      <c r="N276" s="39"/>
      <c r="O276" s="39"/>
      <c r="P276" s="39"/>
      <c r="Q276" s="31"/>
      <c r="R276" s="31"/>
      <c r="S276" s="31"/>
      <c r="T276" s="31"/>
      <c r="U276" s="31"/>
      <c r="V276" s="31"/>
      <c r="W276" s="39"/>
    </row>
    <row r="277" spans="1:23" ht="117.75" customHeight="1" x14ac:dyDescent="0.25">
      <c r="I277" s="27"/>
      <c r="O277" s="23"/>
      <c r="P277" s="23"/>
    </row>
    <row r="278" spans="1:23" ht="117.75" customHeight="1" x14ac:dyDescent="0.25">
      <c r="C278" s="26"/>
      <c r="I278" s="27"/>
      <c r="O278" s="23"/>
      <c r="P278" s="23"/>
    </row>
    <row r="279" spans="1:23" ht="117.75" customHeight="1" x14ac:dyDescent="0.25">
      <c r="C279" s="26"/>
      <c r="I279" s="27"/>
      <c r="O279" s="23"/>
      <c r="P279" s="23"/>
    </row>
    <row r="280" spans="1:23" ht="117.75" customHeight="1" x14ac:dyDescent="0.25">
      <c r="O280" s="23"/>
      <c r="P280" s="23"/>
    </row>
    <row r="281" spans="1:23" ht="117.75" customHeight="1" x14ac:dyDescent="0.25">
      <c r="I281" s="27"/>
      <c r="O281" s="23"/>
      <c r="P281" s="23"/>
    </row>
    <row r="282" spans="1:23" ht="117.75" customHeight="1" x14ac:dyDescent="0.25">
      <c r="I282" s="27"/>
      <c r="O282" s="23"/>
      <c r="P282" s="23"/>
    </row>
    <row r="283" spans="1:23" ht="117.75" customHeight="1" x14ac:dyDescent="0.25">
      <c r="I283" s="27"/>
      <c r="O283" s="23"/>
      <c r="P283" s="23"/>
    </row>
    <row r="284" spans="1:23" ht="117.75" customHeight="1" x14ac:dyDescent="0.25">
      <c r="I284" s="27"/>
      <c r="O284" s="23"/>
      <c r="P284" s="23"/>
    </row>
    <row r="285" spans="1:23" ht="117.75" customHeight="1" x14ac:dyDescent="0.25">
      <c r="I285" s="27"/>
      <c r="O285" s="23"/>
      <c r="P285" s="23"/>
    </row>
    <row r="286" spans="1:23" ht="117.75" customHeight="1" x14ac:dyDescent="0.25">
      <c r="C286" s="26"/>
      <c r="I286" s="27"/>
      <c r="O286" s="23"/>
      <c r="P286" s="23"/>
    </row>
    <row r="287" spans="1:23" ht="117.75" customHeight="1" x14ac:dyDescent="0.25">
      <c r="C287" s="26"/>
      <c r="I287" s="27"/>
      <c r="O287" s="23"/>
      <c r="P287" s="23"/>
    </row>
    <row r="288" spans="1:23" ht="117.75" customHeight="1" x14ac:dyDescent="0.25">
      <c r="O288" s="23"/>
      <c r="P288" s="23"/>
    </row>
    <row r="289" spans="3:16" ht="117.75" customHeight="1" x14ac:dyDescent="0.25">
      <c r="I289" s="27"/>
      <c r="O289" s="23"/>
      <c r="P289" s="23"/>
    </row>
    <row r="290" spans="3:16" ht="117.75" customHeight="1" x14ac:dyDescent="0.25">
      <c r="I290" s="27"/>
      <c r="O290" s="23"/>
      <c r="P290" s="23"/>
    </row>
    <row r="291" spans="3:16" ht="117.75" customHeight="1" x14ac:dyDescent="0.25">
      <c r="I291" s="27"/>
      <c r="O291" s="23"/>
      <c r="P291" s="23"/>
    </row>
    <row r="292" spans="3:16" ht="117.75" customHeight="1" x14ac:dyDescent="0.25">
      <c r="I292" s="27"/>
      <c r="O292" s="23"/>
      <c r="P292" s="23"/>
    </row>
    <row r="293" spans="3:16" ht="117.75" customHeight="1" x14ac:dyDescent="0.25">
      <c r="I293" s="27"/>
      <c r="O293" s="23"/>
      <c r="P293" s="23"/>
    </row>
    <row r="294" spans="3:16" ht="117.75" customHeight="1" x14ac:dyDescent="0.25">
      <c r="C294" s="26"/>
      <c r="I294" s="27"/>
      <c r="O294" s="23"/>
      <c r="P294" s="23"/>
    </row>
    <row r="295" spans="3:16" ht="117.75" customHeight="1" x14ac:dyDescent="0.25">
      <c r="C295" s="26"/>
      <c r="I295" s="27"/>
      <c r="O295" s="23"/>
      <c r="P295" s="23"/>
    </row>
    <row r="296" spans="3:16" ht="117.75" customHeight="1" x14ac:dyDescent="0.25">
      <c r="O296" s="23"/>
      <c r="P296" s="23"/>
    </row>
    <row r="297" spans="3:16" ht="117.75" customHeight="1" x14ac:dyDescent="0.25">
      <c r="I297" s="27"/>
      <c r="O297" s="23"/>
      <c r="P297" s="23"/>
    </row>
    <row r="298" spans="3:16" ht="117.75" customHeight="1" x14ac:dyDescent="0.25">
      <c r="I298" s="27"/>
      <c r="O298" s="23"/>
      <c r="P298" s="23"/>
    </row>
    <row r="299" spans="3:16" ht="117.75" customHeight="1" x14ac:dyDescent="0.25">
      <c r="I299" s="27"/>
      <c r="O299" s="23"/>
      <c r="P299" s="23"/>
    </row>
    <row r="300" spans="3:16" ht="117.75" customHeight="1" x14ac:dyDescent="0.25">
      <c r="I300" s="27"/>
      <c r="O300" s="23"/>
      <c r="P300" s="23"/>
    </row>
    <row r="301" spans="3:16" ht="117.75" customHeight="1" x14ac:dyDescent="0.25">
      <c r="I301" s="27"/>
      <c r="O301" s="23"/>
      <c r="P301" s="23"/>
    </row>
    <row r="302" spans="3:16" ht="117.75" customHeight="1" x14ac:dyDescent="0.25">
      <c r="C302" s="26"/>
      <c r="I302" s="27"/>
      <c r="O302" s="23"/>
      <c r="P302" s="23"/>
    </row>
    <row r="303" spans="3:16" ht="117.75" customHeight="1" x14ac:dyDescent="0.25">
      <c r="C303" s="26"/>
      <c r="I303" s="27"/>
      <c r="O303" s="23"/>
      <c r="P303" s="23"/>
    </row>
    <row r="304" spans="3:16" ht="117.75" customHeight="1" x14ac:dyDescent="0.25">
      <c r="O304" s="23"/>
      <c r="P304" s="23"/>
    </row>
    <row r="305" spans="3:16" ht="117.75" customHeight="1" x14ac:dyDescent="0.25">
      <c r="I305" s="27"/>
      <c r="O305" s="23"/>
      <c r="P305" s="23"/>
    </row>
    <row r="306" spans="3:16" ht="117.75" customHeight="1" x14ac:dyDescent="0.25">
      <c r="I306" s="27"/>
      <c r="O306" s="23"/>
      <c r="P306" s="23"/>
    </row>
    <row r="307" spans="3:16" ht="117.75" customHeight="1" x14ac:dyDescent="0.25">
      <c r="I307" s="27"/>
      <c r="O307" s="23"/>
      <c r="P307" s="23"/>
    </row>
    <row r="308" spans="3:16" ht="117.75" customHeight="1" x14ac:dyDescent="0.25">
      <c r="I308" s="27"/>
      <c r="O308" s="23"/>
      <c r="P308" s="23"/>
    </row>
    <row r="309" spans="3:16" ht="117.75" customHeight="1" x14ac:dyDescent="0.25">
      <c r="I309" s="27"/>
      <c r="O309" s="23"/>
      <c r="P309" s="23"/>
    </row>
    <row r="310" spans="3:16" ht="117.75" customHeight="1" x14ac:dyDescent="0.25">
      <c r="C310" s="26"/>
      <c r="I310" s="27"/>
      <c r="O310" s="23"/>
      <c r="P310" s="23"/>
    </row>
    <row r="311" spans="3:16" ht="117.75" customHeight="1" x14ac:dyDescent="0.25">
      <c r="C311" s="26"/>
      <c r="I311" s="27"/>
      <c r="O311" s="23"/>
      <c r="P311" s="23"/>
    </row>
    <row r="312" spans="3:16" ht="117.75" customHeight="1" x14ac:dyDescent="0.25">
      <c r="O312" s="23"/>
      <c r="P312" s="23"/>
    </row>
    <row r="313" spans="3:16" ht="117.75" customHeight="1" x14ac:dyDescent="0.25">
      <c r="I313" s="27"/>
      <c r="O313" s="23"/>
      <c r="P313" s="23"/>
    </row>
    <row r="314" spans="3:16" ht="117.75" customHeight="1" x14ac:dyDescent="0.25">
      <c r="I314" s="27"/>
      <c r="O314" s="23"/>
      <c r="P314" s="23"/>
    </row>
    <row r="315" spans="3:16" ht="117.75" customHeight="1" x14ac:dyDescent="0.25">
      <c r="I315" s="27"/>
      <c r="O315" s="23"/>
      <c r="P315" s="23"/>
    </row>
    <row r="316" spans="3:16" ht="117.75" customHeight="1" x14ac:dyDescent="0.25">
      <c r="I316" s="27"/>
      <c r="O316" s="23"/>
      <c r="P316" s="23"/>
    </row>
    <row r="317" spans="3:16" ht="117.75" customHeight="1" x14ac:dyDescent="0.25">
      <c r="I317" s="27"/>
      <c r="O317" s="23"/>
      <c r="P317" s="23"/>
    </row>
    <row r="318" spans="3:16" ht="117.75" customHeight="1" x14ac:dyDescent="0.25">
      <c r="C318" s="26"/>
      <c r="I318" s="27"/>
      <c r="O318" s="23"/>
      <c r="P318" s="23"/>
    </row>
    <row r="319" spans="3:16" ht="117.75" customHeight="1" x14ac:dyDescent="0.25">
      <c r="C319" s="26"/>
      <c r="I319" s="27"/>
      <c r="O319" s="23"/>
      <c r="P319" s="23"/>
    </row>
    <row r="320" spans="3:16" ht="117.75" customHeight="1" x14ac:dyDescent="0.25">
      <c r="O320" s="23"/>
      <c r="P320" s="23"/>
    </row>
    <row r="321" spans="1:22" ht="117.75" customHeight="1" x14ac:dyDescent="0.25">
      <c r="I321" s="27"/>
      <c r="O321" s="23"/>
      <c r="P321" s="23"/>
    </row>
    <row r="322" spans="1:22" ht="117.75" customHeight="1" x14ac:dyDescent="0.25">
      <c r="I322" s="27"/>
      <c r="O322" s="23"/>
      <c r="P322" s="23"/>
    </row>
    <row r="323" spans="1:22" ht="117.75" customHeight="1" x14ac:dyDescent="0.25">
      <c r="I323" s="27"/>
      <c r="O323" s="23"/>
      <c r="P323" s="23"/>
    </row>
    <row r="324" spans="1:22" ht="117.75" customHeight="1" x14ac:dyDescent="0.25">
      <c r="I324" s="27"/>
      <c r="O324" s="23"/>
      <c r="P324" s="23"/>
    </row>
    <row r="325" spans="1:22" ht="117.75" customHeight="1" x14ac:dyDescent="0.25">
      <c r="I325" s="27"/>
      <c r="O325" s="23"/>
      <c r="P325" s="23"/>
    </row>
    <row r="326" spans="1:22" ht="117.75" customHeight="1" x14ac:dyDescent="0.25">
      <c r="C326" s="26"/>
      <c r="I326" s="27"/>
      <c r="O326" s="23"/>
      <c r="P326" s="23"/>
    </row>
    <row r="327" spans="1:22" ht="117.75" customHeight="1" x14ac:dyDescent="0.25">
      <c r="C327" s="26"/>
      <c r="I327" s="27"/>
      <c r="O327" s="23"/>
      <c r="P327" s="23"/>
    </row>
    <row r="328" spans="1:22" ht="117.75" customHeight="1" x14ac:dyDescent="0.25">
      <c r="O328" s="23"/>
      <c r="P328" s="23"/>
    </row>
    <row r="329" spans="1:22" ht="117.75" customHeight="1" x14ac:dyDescent="0.25">
      <c r="I329" s="27"/>
      <c r="O329" s="23"/>
      <c r="P329" s="23"/>
    </row>
    <row r="330" spans="1:22" ht="117.75" customHeight="1" x14ac:dyDescent="0.25">
      <c r="I330" s="27"/>
      <c r="O330" s="23"/>
      <c r="P330" s="23"/>
    </row>
    <row r="331" spans="1:22" ht="117.75" customHeight="1" x14ac:dyDescent="0.25">
      <c r="I331" s="27"/>
      <c r="O331" s="23"/>
      <c r="P331" s="23"/>
    </row>
    <row r="332" spans="1:22" ht="117.75" customHeight="1" x14ac:dyDescent="0.25">
      <c r="I332" s="27"/>
      <c r="O332" s="23"/>
      <c r="P332" s="23"/>
    </row>
    <row r="333" spans="1:22" ht="117.75" customHeight="1" x14ac:dyDescent="0.25">
      <c r="A333" s="25"/>
      <c r="C333" s="38"/>
      <c r="D333" s="38"/>
      <c r="E333" s="35"/>
      <c r="F333" s="35"/>
      <c r="G333" s="35"/>
      <c r="H333" s="35"/>
      <c r="I333" s="35"/>
      <c r="J333" s="35"/>
      <c r="K333" s="35"/>
      <c r="L333" s="35"/>
      <c r="M333" s="35"/>
      <c r="N333" s="35"/>
      <c r="O333" s="35"/>
      <c r="P333" s="41"/>
      <c r="Q333" s="51"/>
      <c r="R333" s="51"/>
      <c r="S333" s="51"/>
      <c r="T333" s="51"/>
      <c r="U333" s="51"/>
      <c r="V333" s="51"/>
    </row>
    <row r="334" spans="1:22" ht="117.75" customHeight="1" x14ac:dyDescent="0.25">
      <c r="C334" s="26"/>
    </row>
    <row r="335" spans="1:22" ht="117.75" customHeight="1" x14ac:dyDescent="0.25">
      <c r="C335" s="26"/>
    </row>
    <row r="336" spans="1:22" ht="117.75" customHeight="1" x14ac:dyDescent="0.25">
      <c r="C336" s="26"/>
    </row>
    <row r="337" spans="3:3" ht="117.75" customHeight="1" x14ac:dyDescent="0.25">
      <c r="C337" s="26"/>
    </row>
    <row r="338" spans="3:3" ht="117.75" customHeight="1" x14ac:dyDescent="0.25">
      <c r="C338" s="26"/>
    </row>
    <row r="339" spans="3:3" ht="117.75" customHeight="1" x14ac:dyDescent="0.25">
      <c r="C339" s="26"/>
    </row>
    <row r="340" spans="3:3" ht="117.75" customHeight="1" x14ac:dyDescent="0.25">
      <c r="C340" s="26"/>
    </row>
    <row r="341" spans="3:3" ht="117.75" customHeight="1" x14ac:dyDescent="0.25">
      <c r="C341" s="26"/>
    </row>
    <row r="342" spans="3:3" ht="117.75" customHeight="1" x14ac:dyDescent="0.25">
      <c r="C342" s="26"/>
    </row>
    <row r="343" spans="3:3" ht="117.75" customHeight="1" x14ac:dyDescent="0.25">
      <c r="C343" s="26"/>
    </row>
    <row r="344" spans="3:3" ht="117.75" customHeight="1" x14ac:dyDescent="0.25">
      <c r="C344" s="26"/>
    </row>
    <row r="345" spans="3:3" ht="117.75" customHeight="1" x14ac:dyDescent="0.25">
      <c r="C345" s="26"/>
    </row>
    <row r="346" spans="3:3" ht="117.75" customHeight="1" x14ac:dyDescent="0.25">
      <c r="C346" s="26"/>
    </row>
    <row r="347" spans="3:3" ht="117.75" customHeight="1" x14ac:dyDescent="0.25">
      <c r="C347" s="26"/>
    </row>
    <row r="348" spans="3:3" ht="117.75" customHeight="1" x14ac:dyDescent="0.25">
      <c r="C348" s="26"/>
    </row>
    <row r="349" spans="3:3" ht="117.75" customHeight="1" x14ac:dyDescent="0.25">
      <c r="C349" s="26"/>
    </row>
    <row r="350" spans="3:3" ht="117.75" customHeight="1" x14ac:dyDescent="0.25">
      <c r="C350" s="26"/>
    </row>
    <row r="351" spans="3:3" ht="117.75" customHeight="1" x14ac:dyDescent="0.25">
      <c r="C351" s="26"/>
    </row>
    <row r="352" spans="3:3" ht="117.75" customHeight="1" x14ac:dyDescent="0.25">
      <c r="C352" s="26"/>
    </row>
    <row r="353" spans="3:3" ht="117.75" customHeight="1" x14ac:dyDescent="0.25">
      <c r="C353" s="26"/>
    </row>
    <row r="354" spans="3:3" ht="117.75" customHeight="1" x14ac:dyDescent="0.25">
      <c r="C354" s="26"/>
    </row>
    <row r="355" spans="3:3" ht="117.75" customHeight="1" x14ac:dyDescent="0.25">
      <c r="C355" s="26"/>
    </row>
    <row r="356" spans="3:3" ht="117.75" customHeight="1" x14ac:dyDescent="0.25">
      <c r="C356" s="26"/>
    </row>
    <row r="357" spans="3:3" ht="117.75" customHeight="1" x14ac:dyDescent="0.25">
      <c r="C357" s="26"/>
    </row>
    <row r="358" spans="3:3" ht="117.75" customHeight="1" x14ac:dyDescent="0.25">
      <c r="C358" s="26"/>
    </row>
    <row r="359" spans="3:3" ht="117.75" customHeight="1" x14ac:dyDescent="0.25">
      <c r="C359" s="26"/>
    </row>
    <row r="360" spans="3:3" ht="117.75" customHeight="1" x14ac:dyDescent="0.25">
      <c r="C360" s="26"/>
    </row>
    <row r="361" spans="3:3" ht="117.75" customHeight="1" x14ac:dyDescent="0.25">
      <c r="C361" s="26"/>
    </row>
    <row r="362" spans="3:3" ht="117.75" customHeight="1" x14ac:dyDescent="0.25">
      <c r="C362" s="26"/>
    </row>
    <row r="363" spans="3:3" ht="117.75" customHeight="1" x14ac:dyDescent="0.25">
      <c r="C363" s="26"/>
    </row>
    <row r="364" spans="3:3" ht="117.75" customHeight="1" x14ac:dyDescent="0.25">
      <c r="C364" s="26"/>
    </row>
    <row r="365" spans="3:3" ht="117.75" customHeight="1" x14ac:dyDescent="0.25">
      <c r="C365" s="26"/>
    </row>
    <row r="366" spans="3:3" ht="117.75" customHeight="1" x14ac:dyDescent="0.25">
      <c r="C366" s="26"/>
    </row>
    <row r="367" spans="3:3" ht="117.75" customHeight="1" x14ac:dyDescent="0.25">
      <c r="C367" s="26"/>
    </row>
    <row r="368" spans="3:3" ht="117.75" customHeight="1" x14ac:dyDescent="0.25">
      <c r="C368" s="26"/>
    </row>
    <row r="369" spans="3:3" ht="117.75" customHeight="1" x14ac:dyDescent="0.25">
      <c r="C369" s="26"/>
    </row>
    <row r="370" spans="3:3" ht="117.75" customHeight="1" x14ac:dyDescent="0.25">
      <c r="C370" s="26"/>
    </row>
    <row r="371" spans="3:3" ht="117.75" customHeight="1" x14ac:dyDescent="0.25">
      <c r="C371" s="26"/>
    </row>
    <row r="372" spans="3:3" ht="117.75" customHeight="1" x14ac:dyDescent="0.25">
      <c r="C372" s="26"/>
    </row>
    <row r="373" spans="3:3" ht="117.75" customHeight="1" x14ac:dyDescent="0.25">
      <c r="C373" s="26"/>
    </row>
    <row r="374" spans="3:3" ht="117.75" customHeight="1" x14ac:dyDescent="0.25">
      <c r="C374" s="26"/>
    </row>
    <row r="375" spans="3:3" ht="117.75" customHeight="1" x14ac:dyDescent="0.25">
      <c r="C375" s="26"/>
    </row>
    <row r="376" spans="3:3" ht="117.75" customHeight="1" x14ac:dyDescent="0.25">
      <c r="C376" s="26"/>
    </row>
    <row r="377" spans="3:3" ht="117.75" customHeight="1" x14ac:dyDescent="0.25">
      <c r="C377" s="26"/>
    </row>
    <row r="378" spans="3:3" ht="117.75" customHeight="1" x14ac:dyDescent="0.25">
      <c r="C378" s="26"/>
    </row>
    <row r="379" spans="3:3" ht="117.75" customHeight="1" x14ac:dyDescent="0.25">
      <c r="C379" s="26"/>
    </row>
    <row r="380" spans="3:3" ht="117.75" customHeight="1" x14ac:dyDescent="0.25">
      <c r="C380" s="26"/>
    </row>
    <row r="381" spans="3:3" ht="117.75" customHeight="1" x14ac:dyDescent="0.25">
      <c r="C381" s="26"/>
    </row>
    <row r="382" spans="3:3" ht="117.75" customHeight="1" x14ac:dyDescent="0.25">
      <c r="C382" s="26"/>
    </row>
    <row r="383" spans="3:3" ht="117.75" customHeight="1" x14ac:dyDescent="0.25">
      <c r="C383" s="26"/>
    </row>
    <row r="384" spans="3:3" ht="117.75" customHeight="1" x14ac:dyDescent="0.25">
      <c r="C384" s="26"/>
    </row>
    <row r="385" spans="3:3" ht="117.75" customHeight="1" x14ac:dyDescent="0.25">
      <c r="C385" s="26"/>
    </row>
    <row r="386" spans="3:3" ht="117.75" customHeight="1" x14ac:dyDescent="0.25">
      <c r="C386" s="26"/>
    </row>
    <row r="387" spans="3:3" ht="117.75" customHeight="1" x14ac:dyDescent="0.25">
      <c r="C387" s="26"/>
    </row>
    <row r="388" spans="3:3" ht="117.75" customHeight="1" x14ac:dyDescent="0.25">
      <c r="C388" s="26"/>
    </row>
    <row r="389" spans="3:3" ht="117.75" customHeight="1" x14ac:dyDescent="0.25">
      <c r="C389" s="26"/>
    </row>
    <row r="390" spans="3:3" ht="117.75" customHeight="1" x14ac:dyDescent="0.25">
      <c r="C390" s="26"/>
    </row>
    <row r="391" spans="3:3" ht="117.75" customHeight="1" x14ac:dyDescent="0.25">
      <c r="C391" s="26"/>
    </row>
    <row r="392" spans="3:3" ht="117.75" customHeight="1" x14ac:dyDescent="0.25">
      <c r="C392" s="26"/>
    </row>
    <row r="393" spans="3:3" ht="117.75" customHeight="1" x14ac:dyDescent="0.25">
      <c r="C393" s="26"/>
    </row>
    <row r="394" spans="3:3" ht="117.75" customHeight="1" x14ac:dyDescent="0.25">
      <c r="C394" s="26"/>
    </row>
    <row r="395" spans="3:3" ht="117.75" customHeight="1" x14ac:dyDescent="0.25">
      <c r="C395" s="26"/>
    </row>
    <row r="396" spans="3:3" ht="117.75" customHeight="1" x14ac:dyDescent="0.25">
      <c r="C396" s="26"/>
    </row>
    <row r="397" spans="3:3" ht="117.75" customHeight="1" x14ac:dyDescent="0.25">
      <c r="C397" s="26"/>
    </row>
    <row r="398" spans="3:3" ht="117.75" customHeight="1" x14ac:dyDescent="0.25">
      <c r="C398" s="26"/>
    </row>
    <row r="399" spans="3:3" ht="117.75" customHeight="1" x14ac:dyDescent="0.25">
      <c r="C399" s="26"/>
    </row>
    <row r="400" spans="3:3" ht="117.75" customHeight="1" x14ac:dyDescent="0.25">
      <c r="C400" s="26"/>
    </row>
    <row r="401" spans="3:3" ht="117.75" customHeight="1" x14ac:dyDescent="0.25">
      <c r="C401" s="26"/>
    </row>
    <row r="402" spans="3:3" ht="117.75" customHeight="1" x14ac:dyDescent="0.25">
      <c r="C402" s="26"/>
    </row>
    <row r="403" spans="3:3" ht="117.75" customHeight="1" x14ac:dyDescent="0.25">
      <c r="C403" s="26"/>
    </row>
    <row r="404" spans="3:3" ht="117.75" customHeight="1" x14ac:dyDescent="0.25">
      <c r="C404" s="26"/>
    </row>
    <row r="405" spans="3:3" ht="117.75" customHeight="1" x14ac:dyDescent="0.25">
      <c r="C405" s="26"/>
    </row>
    <row r="406" spans="3:3" ht="117.75" customHeight="1" x14ac:dyDescent="0.25">
      <c r="C406" s="26"/>
    </row>
    <row r="407" spans="3:3" ht="117.75" customHeight="1" x14ac:dyDescent="0.25">
      <c r="C407" s="26"/>
    </row>
    <row r="408" spans="3:3" ht="117.75" customHeight="1" x14ac:dyDescent="0.25">
      <c r="C408" s="26"/>
    </row>
    <row r="409" spans="3:3" ht="117.75" customHeight="1" x14ac:dyDescent="0.25">
      <c r="C409" s="26"/>
    </row>
    <row r="410" spans="3:3" ht="117.75" customHeight="1" x14ac:dyDescent="0.25">
      <c r="C410" s="26"/>
    </row>
    <row r="411" spans="3:3" ht="117.75" customHeight="1" x14ac:dyDescent="0.25">
      <c r="C411" s="26"/>
    </row>
    <row r="412" spans="3:3" ht="117.75" customHeight="1" x14ac:dyDescent="0.25">
      <c r="C412" s="26"/>
    </row>
    <row r="413" spans="3:3" ht="117.75" customHeight="1" x14ac:dyDescent="0.25">
      <c r="C413" s="26"/>
    </row>
    <row r="414" spans="3:3" ht="117.75" customHeight="1" x14ac:dyDescent="0.25">
      <c r="C414" s="26"/>
    </row>
    <row r="415" spans="3:3" ht="117.75" customHeight="1" x14ac:dyDescent="0.25">
      <c r="C415" s="26"/>
    </row>
    <row r="416" spans="3:3" ht="117.75" customHeight="1" x14ac:dyDescent="0.25">
      <c r="C416" s="26"/>
    </row>
    <row r="417" spans="3:3" ht="117.75" customHeight="1" x14ac:dyDescent="0.25">
      <c r="C417" s="26"/>
    </row>
    <row r="418" spans="3:3" ht="117.75" customHeight="1" x14ac:dyDescent="0.25">
      <c r="C418" s="26"/>
    </row>
    <row r="419" spans="3:3" ht="117.75" customHeight="1" x14ac:dyDescent="0.25">
      <c r="C419" s="26"/>
    </row>
    <row r="420" spans="3:3" ht="117.75" customHeight="1" x14ac:dyDescent="0.25">
      <c r="C420" s="26"/>
    </row>
    <row r="421" spans="3:3" ht="117.75" customHeight="1" x14ac:dyDescent="0.25">
      <c r="C421" s="26"/>
    </row>
    <row r="422" spans="3:3" ht="117.75" customHeight="1" x14ac:dyDescent="0.25">
      <c r="C422" s="26"/>
    </row>
    <row r="423" spans="3:3" ht="117.75" customHeight="1" x14ac:dyDescent="0.25">
      <c r="C423" s="26"/>
    </row>
    <row r="424" spans="3:3" ht="117.75" customHeight="1" x14ac:dyDescent="0.25">
      <c r="C424" s="26"/>
    </row>
    <row r="425" spans="3:3" ht="117.75" customHeight="1" x14ac:dyDescent="0.25">
      <c r="C425" s="26"/>
    </row>
    <row r="426" spans="3:3" ht="117.75" customHeight="1" x14ac:dyDescent="0.25">
      <c r="C426" s="26"/>
    </row>
    <row r="427" spans="3:3" ht="117.75" customHeight="1" x14ac:dyDescent="0.25">
      <c r="C427" s="26"/>
    </row>
    <row r="428" spans="3:3" ht="117.75" customHeight="1" x14ac:dyDescent="0.25">
      <c r="C428" s="26"/>
    </row>
    <row r="429" spans="3:3" ht="117.75" customHeight="1" x14ac:dyDescent="0.25">
      <c r="C429" s="26"/>
    </row>
    <row r="430" spans="3:3" ht="117.75" customHeight="1" x14ac:dyDescent="0.25">
      <c r="C430" s="26"/>
    </row>
    <row r="431" spans="3:3" ht="117.75" customHeight="1" x14ac:dyDescent="0.25">
      <c r="C431" s="26"/>
    </row>
    <row r="432" spans="3:3" ht="117.75" customHeight="1" x14ac:dyDescent="0.25">
      <c r="C432" s="26"/>
    </row>
    <row r="433" spans="3:3" ht="117.75" customHeight="1" x14ac:dyDescent="0.25">
      <c r="C433" s="26"/>
    </row>
    <row r="434" spans="3:3" ht="117.75" customHeight="1" x14ac:dyDescent="0.25">
      <c r="C434" s="26"/>
    </row>
    <row r="435" spans="3:3" ht="117.75" customHeight="1" x14ac:dyDescent="0.25">
      <c r="C435" s="26"/>
    </row>
    <row r="436" spans="3:3" ht="117.75" customHeight="1" x14ac:dyDescent="0.25">
      <c r="C436" s="26"/>
    </row>
    <row r="437" spans="3:3" ht="117.75" customHeight="1" x14ac:dyDescent="0.25">
      <c r="C437" s="26"/>
    </row>
    <row r="438" spans="3:3" ht="117.75" customHeight="1" x14ac:dyDescent="0.25">
      <c r="C438" s="26"/>
    </row>
    <row r="439" spans="3:3" ht="117.75" customHeight="1" x14ac:dyDescent="0.25">
      <c r="C439" s="26"/>
    </row>
    <row r="440" spans="3:3" ht="117.75" customHeight="1" x14ac:dyDescent="0.25">
      <c r="C440" s="26"/>
    </row>
    <row r="441" spans="3:3" ht="117.75" customHeight="1" x14ac:dyDescent="0.25">
      <c r="C441" s="26"/>
    </row>
    <row r="442" spans="3:3" ht="117.75" customHeight="1" x14ac:dyDescent="0.25">
      <c r="C442" s="26"/>
    </row>
    <row r="443" spans="3:3" ht="117.75" customHeight="1" x14ac:dyDescent="0.25">
      <c r="C443" s="26"/>
    </row>
    <row r="444" spans="3:3" ht="117.75" customHeight="1" x14ac:dyDescent="0.25">
      <c r="C444" s="26"/>
    </row>
    <row r="445" spans="3:3" ht="117.75" customHeight="1" x14ac:dyDescent="0.25">
      <c r="C445" s="26"/>
    </row>
    <row r="446" spans="3:3" ht="117.75" customHeight="1" x14ac:dyDescent="0.25">
      <c r="C446" s="26"/>
    </row>
    <row r="447" spans="3:3" ht="117.75" customHeight="1" x14ac:dyDescent="0.25">
      <c r="C447" s="26"/>
    </row>
    <row r="448" spans="3:3" ht="117.75" customHeight="1" x14ac:dyDescent="0.25">
      <c r="C448" s="26"/>
    </row>
    <row r="449" spans="3:3" ht="117.75" customHeight="1" x14ac:dyDescent="0.25">
      <c r="C449" s="26"/>
    </row>
    <row r="450" spans="3:3" ht="117.75" customHeight="1" x14ac:dyDescent="0.25">
      <c r="C450" s="26"/>
    </row>
    <row r="451" spans="3:3" ht="117.75" customHeight="1" x14ac:dyDescent="0.25">
      <c r="C451" s="26"/>
    </row>
    <row r="452" spans="3:3" ht="117.75" customHeight="1" x14ac:dyDescent="0.25">
      <c r="C452" s="26"/>
    </row>
    <row r="453" spans="3:3" ht="117.75" customHeight="1" x14ac:dyDescent="0.25">
      <c r="C453" s="26"/>
    </row>
    <row r="454" spans="3:3" ht="117.75" customHeight="1" x14ac:dyDescent="0.25">
      <c r="C454" s="26"/>
    </row>
    <row r="455" spans="3:3" ht="117.75" customHeight="1" x14ac:dyDescent="0.25">
      <c r="C455" s="26"/>
    </row>
    <row r="456" spans="3:3" ht="117.75" customHeight="1" x14ac:dyDescent="0.25">
      <c r="C456" s="26"/>
    </row>
    <row r="457" spans="3:3" ht="117.75" customHeight="1" x14ac:dyDescent="0.25">
      <c r="C457" s="26"/>
    </row>
    <row r="458" spans="3:3" ht="117.75" customHeight="1" x14ac:dyDescent="0.25">
      <c r="C458" s="26"/>
    </row>
    <row r="459" spans="3:3" ht="117.75" customHeight="1" x14ac:dyDescent="0.25">
      <c r="C459" s="26"/>
    </row>
    <row r="460" spans="3:3" ht="117.75" customHeight="1" x14ac:dyDescent="0.25">
      <c r="C460" s="26"/>
    </row>
    <row r="461" spans="3:3" ht="117.75" customHeight="1" x14ac:dyDescent="0.25">
      <c r="C461" s="26"/>
    </row>
    <row r="462" spans="3:3" ht="117.75" customHeight="1" x14ac:dyDescent="0.25">
      <c r="C462" s="26"/>
    </row>
    <row r="463" spans="3:3" ht="117.75" customHeight="1" x14ac:dyDescent="0.25">
      <c r="C463" s="26"/>
    </row>
    <row r="464" spans="3:3" ht="117.75" customHeight="1" x14ac:dyDescent="0.25">
      <c r="C464" s="26"/>
    </row>
    <row r="465" spans="3:3" ht="117.75" customHeight="1" x14ac:dyDescent="0.25">
      <c r="C465" s="26"/>
    </row>
    <row r="466" spans="3:3" ht="117.75" customHeight="1" x14ac:dyDescent="0.25">
      <c r="C466" s="26"/>
    </row>
    <row r="467" spans="3:3" ht="117.75" customHeight="1" x14ac:dyDescent="0.25">
      <c r="C467" s="26"/>
    </row>
    <row r="468" spans="3:3" ht="117.75" customHeight="1" x14ac:dyDescent="0.25">
      <c r="C468" s="26"/>
    </row>
    <row r="469" spans="3:3" ht="117.75" customHeight="1" x14ac:dyDescent="0.25">
      <c r="C469" s="26"/>
    </row>
    <row r="470" spans="3:3" ht="117.75" customHeight="1" x14ac:dyDescent="0.25">
      <c r="C470" s="26"/>
    </row>
    <row r="471" spans="3:3" ht="117.75" customHeight="1" x14ac:dyDescent="0.25">
      <c r="C471" s="26"/>
    </row>
    <row r="472" spans="3:3" ht="117.75" customHeight="1" x14ac:dyDescent="0.25">
      <c r="C472" s="26"/>
    </row>
    <row r="473" spans="3:3" ht="117.75" customHeight="1" x14ac:dyDescent="0.25">
      <c r="C473" s="26"/>
    </row>
    <row r="474" spans="3:3" ht="117.75" customHeight="1" x14ac:dyDescent="0.25">
      <c r="C474" s="26"/>
    </row>
    <row r="475" spans="3:3" ht="117.75" customHeight="1" x14ac:dyDescent="0.25">
      <c r="C475" s="26"/>
    </row>
    <row r="476" spans="3:3" ht="117.75" customHeight="1" x14ac:dyDescent="0.25">
      <c r="C476" s="26"/>
    </row>
    <row r="477" spans="3:3" ht="117.75" customHeight="1" x14ac:dyDescent="0.25">
      <c r="C477" s="26"/>
    </row>
    <row r="478" spans="3:3" ht="117.75" customHeight="1" x14ac:dyDescent="0.25">
      <c r="C478" s="26"/>
    </row>
    <row r="479" spans="3:3" ht="117.75" customHeight="1" x14ac:dyDescent="0.25">
      <c r="C479" s="26"/>
    </row>
    <row r="480" spans="3:3" ht="117.75" customHeight="1" x14ac:dyDescent="0.25">
      <c r="C480" s="26"/>
    </row>
    <row r="481" spans="3:3" ht="117.75" customHeight="1" x14ac:dyDescent="0.25">
      <c r="C481" s="26"/>
    </row>
    <row r="482" spans="3:3" ht="117.75" customHeight="1" x14ac:dyDescent="0.25">
      <c r="C482" s="26"/>
    </row>
    <row r="483" spans="3:3" ht="117.75" customHeight="1" x14ac:dyDescent="0.25">
      <c r="C483" s="26"/>
    </row>
    <row r="484" spans="3:3" ht="117.75" customHeight="1" x14ac:dyDescent="0.25">
      <c r="C484" s="26"/>
    </row>
    <row r="485" spans="3:3" ht="117.75" customHeight="1" x14ac:dyDescent="0.25">
      <c r="C485" s="26"/>
    </row>
    <row r="486" spans="3:3" ht="117.75" customHeight="1" x14ac:dyDescent="0.25">
      <c r="C486" s="26"/>
    </row>
    <row r="487" spans="3:3" ht="117.75" customHeight="1" x14ac:dyDescent="0.25">
      <c r="C487" s="26"/>
    </row>
    <row r="488" spans="3:3" ht="117.75" customHeight="1" x14ac:dyDescent="0.25">
      <c r="C488" s="26"/>
    </row>
    <row r="489" spans="3:3" ht="117.75" customHeight="1" x14ac:dyDescent="0.25">
      <c r="C489" s="26"/>
    </row>
    <row r="490" spans="3:3" ht="117.75" customHeight="1" x14ac:dyDescent="0.25">
      <c r="C490" s="26"/>
    </row>
    <row r="491" spans="3:3" ht="117.75" customHeight="1" x14ac:dyDescent="0.25">
      <c r="C491" s="26"/>
    </row>
    <row r="492" spans="3:3" ht="117.75" customHeight="1" x14ac:dyDescent="0.25">
      <c r="C492" s="26"/>
    </row>
    <row r="493" spans="3:3" ht="117.75" customHeight="1" x14ac:dyDescent="0.25">
      <c r="C493" s="26"/>
    </row>
    <row r="494" spans="3:3" ht="117.75" customHeight="1" x14ac:dyDescent="0.25">
      <c r="C494" s="26"/>
    </row>
    <row r="495" spans="3:3" ht="117.75" customHeight="1" x14ac:dyDescent="0.25">
      <c r="C495" s="26"/>
    </row>
    <row r="496" spans="3:3" ht="117.75" customHeight="1" x14ac:dyDescent="0.25">
      <c r="C496" s="26"/>
    </row>
    <row r="497" spans="3:3" ht="117.75" customHeight="1" x14ac:dyDescent="0.25">
      <c r="C497" s="26"/>
    </row>
    <row r="498" spans="3:3" ht="117.75" customHeight="1" x14ac:dyDescent="0.25">
      <c r="C498" s="26"/>
    </row>
    <row r="499" spans="3:3" ht="117.75" customHeight="1" x14ac:dyDescent="0.25">
      <c r="C499" s="26"/>
    </row>
    <row r="500" spans="3:3" ht="117.75" customHeight="1" x14ac:dyDescent="0.25">
      <c r="C500" s="26"/>
    </row>
    <row r="501" spans="3:3" ht="117.75" customHeight="1" x14ac:dyDescent="0.25">
      <c r="C501" s="26"/>
    </row>
    <row r="502" spans="3:3" ht="117.75" customHeight="1" x14ac:dyDescent="0.25">
      <c r="C502" s="26"/>
    </row>
    <row r="503" spans="3:3" ht="117.75" customHeight="1" x14ac:dyDescent="0.25">
      <c r="C503" s="26"/>
    </row>
    <row r="504" spans="3:3" ht="117.75" customHeight="1" x14ac:dyDescent="0.25">
      <c r="C504" s="26"/>
    </row>
    <row r="505" spans="3:3" ht="117.75" customHeight="1" x14ac:dyDescent="0.25">
      <c r="C505" s="26"/>
    </row>
    <row r="506" spans="3:3" ht="117.75" customHeight="1" x14ac:dyDescent="0.25">
      <c r="C506" s="26"/>
    </row>
    <row r="507" spans="3:3" ht="117.75" customHeight="1" x14ac:dyDescent="0.25">
      <c r="C507" s="26"/>
    </row>
  </sheetData>
  <sheetProtection selectLockedCells="1"/>
  <mergeCells count="96">
    <mergeCell ref="A54:AF54"/>
    <mergeCell ref="F2:AA2"/>
    <mergeCell ref="S12:T12"/>
    <mergeCell ref="X12:Y12"/>
    <mergeCell ref="Z12:AE12"/>
    <mergeCell ref="L4:U4"/>
    <mergeCell ref="B6:Q6"/>
    <mergeCell ref="S52:S53"/>
    <mergeCell ref="O46:R46"/>
    <mergeCell ref="O47:P48"/>
    <mergeCell ref="Q47:R48"/>
    <mergeCell ref="O49:P50"/>
    <mergeCell ref="Q49:R50"/>
    <mergeCell ref="O51:P51"/>
    <mergeCell ref="Q51:R51"/>
    <mergeCell ref="O52:R53"/>
    <mergeCell ref="O62:R63"/>
    <mergeCell ref="O59:P61"/>
    <mergeCell ref="Q59:R61"/>
    <mergeCell ref="A55:N55"/>
    <mergeCell ref="S55:AF55"/>
    <mergeCell ref="O55:R55"/>
    <mergeCell ref="O56:R56"/>
    <mergeCell ref="O57:P58"/>
    <mergeCell ref="Q57:R58"/>
    <mergeCell ref="A14:AF14"/>
    <mergeCell ref="A24:AF24"/>
    <mergeCell ref="A11:B13"/>
    <mergeCell ref="U12:W12"/>
    <mergeCell ref="Q19:R20"/>
    <mergeCell ref="F12:G12"/>
    <mergeCell ref="Q12:R12"/>
    <mergeCell ref="A45:N45"/>
    <mergeCell ref="S45:AF45"/>
    <mergeCell ref="O42:R43"/>
    <mergeCell ref="O16:R16"/>
    <mergeCell ref="O17:P18"/>
    <mergeCell ref="Q17:R18"/>
    <mergeCell ref="O19:P20"/>
    <mergeCell ref="S42:S43"/>
    <mergeCell ref="O45:R45"/>
    <mergeCell ref="S22:S23"/>
    <mergeCell ref="Q21:R21"/>
    <mergeCell ref="S35:AF35"/>
    <mergeCell ref="A34:AF34"/>
    <mergeCell ref="A44:AF44"/>
    <mergeCell ref="A42:A43"/>
    <mergeCell ref="O39:P40"/>
    <mergeCell ref="T6:AE6"/>
    <mergeCell ref="A25:N25"/>
    <mergeCell ref="O35:R35"/>
    <mergeCell ref="A35:N35"/>
    <mergeCell ref="A22:A23"/>
    <mergeCell ref="P7:Q7"/>
    <mergeCell ref="S15:AF15"/>
    <mergeCell ref="O15:R15"/>
    <mergeCell ref="S9:AF10"/>
    <mergeCell ref="T7:V7"/>
    <mergeCell ref="W7:Y7"/>
    <mergeCell ref="Z7:AB7"/>
    <mergeCell ref="AC7:AE7"/>
    <mergeCell ref="S25:AF25"/>
    <mergeCell ref="S32:S33"/>
    <mergeCell ref="O21:P21"/>
    <mergeCell ref="O41:P41"/>
    <mergeCell ref="Q41:R41"/>
    <mergeCell ref="L7:M7"/>
    <mergeCell ref="H12:M12"/>
    <mergeCell ref="D7:E7"/>
    <mergeCell ref="O36:R36"/>
    <mergeCell ref="O37:P38"/>
    <mergeCell ref="Q37:R38"/>
    <mergeCell ref="C12:E12"/>
    <mergeCell ref="Q39:R40"/>
    <mergeCell ref="O22:R23"/>
    <mergeCell ref="O25:R25"/>
    <mergeCell ref="A9:N10"/>
    <mergeCell ref="O9:R10"/>
    <mergeCell ref="A32:A33"/>
    <mergeCell ref="O12:P12"/>
    <mergeCell ref="A64:AF64"/>
    <mergeCell ref="F7:G7"/>
    <mergeCell ref="H7:I7"/>
    <mergeCell ref="J7:K7"/>
    <mergeCell ref="O31:P31"/>
    <mergeCell ref="Q31:R31"/>
    <mergeCell ref="O32:R33"/>
    <mergeCell ref="N7:O7"/>
    <mergeCell ref="O26:R26"/>
    <mergeCell ref="O27:P28"/>
    <mergeCell ref="Q27:R28"/>
    <mergeCell ref="O29:P30"/>
    <mergeCell ref="Q29:R30"/>
    <mergeCell ref="A15:N15"/>
    <mergeCell ref="A52:A53"/>
    <mergeCell ref="B7:C7"/>
  </mergeCells>
  <conditionalFormatting sqref="A64">
    <cfRule type="iconSet" priority="126">
      <iconSet>
        <cfvo type="percent" val="0"/>
        <cfvo type="num" val="1.8"/>
        <cfvo type="num" val="3"/>
      </iconSet>
    </cfRule>
  </conditionalFormatting>
  <conditionalFormatting sqref="A64">
    <cfRule type="iconSet" priority="125">
      <iconSet reverse="1">
        <cfvo type="percent" val="0"/>
        <cfvo type="num" val="0.3"/>
        <cfvo type="num" val="0.4"/>
      </iconSet>
    </cfRule>
  </conditionalFormatting>
  <conditionalFormatting sqref="A64">
    <cfRule type="iconSet" priority="124">
      <iconSet reverse="1">
        <cfvo type="percent" val="0"/>
        <cfvo type="num" val="0.18"/>
        <cfvo type="num" val="0.21"/>
      </iconSet>
    </cfRule>
  </conditionalFormatting>
  <conditionalFormatting sqref="A26">
    <cfRule type="iconSet" priority="113">
      <iconSet>
        <cfvo type="percent" val="0"/>
        <cfvo type="num" val="1.8"/>
        <cfvo type="num" val="3"/>
      </iconSet>
    </cfRule>
  </conditionalFormatting>
  <conditionalFormatting sqref="A55">
    <cfRule type="iconSet" priority="95">
      <iconSet reverse="1">
        <cfvo type="percent" val="0"/>
        <cfvo type="num" val="2"/>
        <cfvo type="num" val="3.5"/>
      </iconSet>
    </cfRule>
  </conditionalFormatting>
  <conditionalFormatting sqref="A55">
    <cfRule type="iconSet" priority="94">
      <iconSet>
        <cfvo type="percent" val="0"/>
        <cfvo type="num" val="1.8"/>
        <cfvo type="num" val="3"/>
      </iconSet>
    </cfRule>
  </conditionalFormatting>
  <conditionalFormatting sqref="A55">
    <cfRule type="iconSet" priority="93">
      <iconSet>
        <cfvo type="percent" val="0"/>
        <cfvo type="num" val="2.99"/>
        <cfvo type="num" val="3.5"/>
      </iconSet>
    </cfRule>
  </conditionalFormatting>
  <conditionalFormatting sqref="S55">
    <cfRule type="iconSet" priority="16">
      <iconSet reverse="1">
        <cfvo type="percent" val="0"/>
        <cfvo type="num" val="2"/>
        <cfvo type="num" val="3.5"/>
      </iconSet>
    </cfRule>
  </conditionalFormatting>
  <conditionalFormatting sqref="S55">
    <cfRule type="iconSet" priority="15">
      <iconSet>
        <cfvo type="percent" val="0"/>
        <cfvo type="num" val="1.8"/>
        <cfvo type="num" val="3"/>
      </iconSet>
    </cfRule>
  </conditionalFormatting>
  <conditionalFormatting sqref="S55">
    <cfRule type="iconSet" priority="14">
      <iconSet>
        <cfvo type="percent" val="0"/>
        <cfvo type="num" val="2.99"/>
        <cfvo type="num" val="3.5"/>
      </iconSet>
    </cfRule>
  </conditionalFormatting>
  <hyperlinks>
    <hyperlink ref="B7:C7" location="display!A13" display="Staffing" xr:uid="{00000000-0004-0000-0000-000000000000}"/>
    <hyperlink ref="D7:E7" location="display!A34" display="Capacity" xr:uid="{00000000-0004-0000-0000-000001000000}"/>
    <hyperlink ref="L7:M7" location="instructions!A1" display="Instructions" xr:uid="{00000000-0004-0000-0000-000002000000}"/>
    <hyperlink ref="N7:O7" location="definitions!A1" display="Definitions" xr:uid="{00000000-0004-0000-0000-000003000000}"/>
    <hyperlink ref="P7:Q7" location="display!A66" display="Disclaimer" xr:uid="{00000000-0004-0000-0000-000004000000}"/>
    <hyperlink ref="F7:G7" location="display!A44" display="Utilization" xr:uid="{00000000-0004-0000-0000-000005000000}"/>
    <hyperlink ref="H7:I7" location="display!A54" display="Outcomes" xr:uid="{00000000-0004-0000-0000-000006000000}"/>
    <hyperlink ref="J7:K7" location="display!A64" display="Youth Seen" xr:uid="{00000000-0004-0000-0000-000007000000}"/>
  </hyperlinks>
  <printOptions horizontalCentered="1"/>
  <pageMargins left="0.2" right="0.2" top="0.25" bottom="0.25" header="0.3" footer="0.3"/>
  <pageSetup scale="46" orientation="landscape"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28575</xdr:rowOff>
              </from>
              <to>
                <xdr:col>3</xdr:col>
                <xdr:colOff>523875</xdr:colOff>
                <xdr:row>3</xdr:row>
                <xdr:rowOff>200025</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418" id="{00000000-000E-0000-0000-00007E010000}">
            <xm:f>calculations!E60&lt;0.75</xm:f>
            <x14:dxf>
              <fill>
                <patternFill>
                  <bgColor rgb="FFFF0000"/>
                </patternFill>
              </fill>
            </x14:dxf>
          </x14:cfRule>
          <x14:cfRule type="expression" priority="419" id="{00000000-000E-0000-0000-00007F010000}">
            <xm:f>AND(calculations!E60&gt;=0.75,calculations!E60&lt;=0.84999)</xm:f>
            <x14:dxf>
              <fill>
                <patternFill>
                  <bgColor rgb="FFFFFF00"/>
                </patternFill>
              </fill>
            </x14:dxf>
          </x14:cfRule>
          <x14:cfRule type="expression" priority="420" id="{00000000-000E-0000-0000-000080010000}">
            <xm:f>calculations!E60&gt;0.94</xm:f>
            <x14:dxf>
              <font>
                <color theme="0"/>
              </font>
              <fill>
                <patternFill>
                  <bgColor theme="1"/>
                </patternFill>
              </fill>
            </x14:dxf>
          </x14:cfRule>
          <x14:cfRule type="expression" priority="421" id="{00000000-000E-0000-0000-000081010000}">
            <xm:f>AND(calculations!E60&gt;=0.85,calculations!E60&lt;=0.93999)</xm:f>
            <x14:dxf>
              <fill>
                <patternFill>
                  <bgColor rgb="FF00B050"/>
                </patternFill>
              </fill>
            </x14:dxf>
          </x14:cfRule>
          <xm:sqref>A15</xm:sqref>
        </x14:conditionalFormatting>
        <x14:conditionalFormatting xmlns:xm="http://schemas.microsoft.com/office/excel/2006/main">
          <x14:cfRule type="expression" priority="422" id="{00000000-000E-0000-0000-000082010000}">
            <xm:f>calculations!J60&lt;0.75</xm:f>
            <x14:dxf>
              <fill>
                <patternFill>
                  <bgColor rgb="FFFF0000"/>
                </patternFill>
              </fill>
            </x14:dxf>
          </x14:cfRule>
          <x14:cfRule type="expression" priority="423" id="{00000000-000E-0000-0000-000083010000}">
            <xm:f>AND(calculations!J60&gt;=0.75,calculations!J60&lt;=0.84999)</xm:f>
            <x14:dxf>
              <fill>
                <patternFill>
                  <bgColor rgb="FFFFFF00"/>
                </patternFill>
              </fill>
            </x14:dxf>
          </x14:cfRule>
          <x14:cfRule type="expression" priority="424" id="{00000000-000E-0000-0000-000084010000}">
            <xm:f>calculations!J60&gt;0.94</xm:f>
            <x14:dxf>
              <font>
                <color theme="0"/>
              </font>
              <fill>
                <patternFill>
                  <bgColor theme="1"/>
                </patternFill>
              </fill>
            </x14:dxf>
          </x14:cfRule>
          <x14:cfRule type="expression" priority="425" id="{00000000-000E-0000-0000-000085010000}">
            <xm:f>AND(calculations!J60&gt;=0.85,calculations!J60&lt;=0.93999)</xm:f>
            <x14:dxf>
              <fill>
                <patternFill>
                  <bgColor rgb="FF00B050"/>
                </patternFill>
              </fill>
            </x14:dxf>
          </x14:cfRule>
          <xm:sqref>A25</xm:sqref>
        </x14:conditionalFormatting>
        <x14:conditionalFormatting xmlns:xm="http://schemas.microsoft.com/office/excel/2006/main">
          <x14:cfRule type="expression" priority="426" id="{00000000-000E-0000-0000-000086010000}">
            <xm:f>calculations!H60&lt;0.75</xm:f>
            <x14:dxf>
              <fill>
                <patternFill>
                  <bgColor rgb="FFFF0000"/>
                </patternFill>
              </fill>
            </x14:dxf>
          </x14:cfRule>
          <x14:cfRule type="expression" priority="427" id="{00000000-000E-0000-0000-000087010000}">
            <xm:f>AND(calculations!H60&gt;=0.75,calculations!H60&lt;=0.84999)</xm:f>
            <x14:dxf>
              <fill>
                <patternFill>
                  <bgColor rgb="FFFFFF00"/>
                </patternFill>
              </fill>
            </x14:dxf>
          </x14:cfRule>
          <x14:cfRule type="expression" priority="428" id="{00000000-000E-0000-0000-000088010000}">
            <xm:f>calculations!H60&gt;0.94</xm:f>
            <x14:dxf>
              <font>
                <color theme="0"/>
              </font>
              <fill>
                <patternFill>
                  <bgColor theme="1"/>
                </patternFill>
              </fill>
            </x14:dxf>
          </x14:cfRule>
          <x14:cfRule type="expression" priority="429" id="{00000000-000E-0000-0000-000089010000}">
            <xm:f>AND(calculations!H60&gt;=0.85,calculations!H60&lt;=0.93999)</xm:f>
            <x14:dxf>
              <fill>
                <patternFill>
                  <bgColor rgb="FF00B050"/>
                </patternFill>
              </fill>
            </x14:dxf>
          </x14:cfRule>
          <xm:sqref>A35</xm:sqref>
        </x14:conditionalFormatting>
        <x14:conditionalFormatting xmlns:xm="http://schemas.microsoft.com/office/excel/2006/main">
          <x14:cfRule type="iconSet" priority="417"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I37:I40</xm:sqref>
        </x14:conditionalFormatting>
        <x14:conditionalFormatting xmlns:xm="http://schemas.microsoft.com/office/excel/2006/main">
          <x14:cfRule type="expression" priority="434" id="{1F432AFE-B48C-40FD-8391-1CF76A390695}">
            <xm:f>calculations!M60&lt;0.75</xm:f>
            <x14:dxf>
              <fill>
                <patternFill>
                  <bgColor rgb="FFFF0000"/>
                </patternFill>
              </fill>
            </x14:dxf>
          </x14:cfRule>
          <x14:cfRule type="expression" priority="435" id="{5D5C14AC-6869-4800-8974-9F994D93A503}">
            <xm:f>AND(calculations!M60&gt;=0.85,calculations!M60&lt;=0.94)</xm:f>
            <x14:dxf>
              <fill>
                <patternFill>
                  <bgColor rgb="FF00B050"/>
                </patternFill>
              </fill>
            </x14:dxf>
          </x14:cfRule>
          <x14:cfRule type="expression" priority="436" id="{542F8E34-8368-41DE-A0BA-6662B2AD935A}">
            <xm:f>AND(calculations!M60&gt;=0.75,calculations!M60&lt;=0.84999)</xm:f>
            <x14:dxf>
              <fill>
                <patternFill>
                  <bgColor rgb="FFFFFF00"/>
                </patternFill>
              </fill>
            </x14:dxf>
          </x14:cfRule>
          <x14:cfRule type="expression" priority="437" id="{E3602DCB-D481-4BD6-AF8E-E5E5AA7F5D43}">
            <xm:f>calculations!M60&gt;0.94</xm:f>
            <x14:dxf>
              <font>
                <color theme="0"/>
              </font>
              <fill>
                <patternFill>
                  <bgColor theme="1"/>
                </patternFill>
              </fill>
            </x14:dxf>
          </x14:cfRule>
          <xm:sqref>A45</xm:sqref>
        </x14:conditionalFormatting>
        <x14:conditionalFormatting xmlns:xm="http://schemas.microsoft.com/office/excel/2006/main">
          <x14:cfRule type="expression" priority="438" stopIfTrue="1" id="{00000000-000E-0000-0000-000080010000}">
            <xm:f>calculations!AA60&gt;0.94</xm:f>
            <x14:dxf>
              <font>
                <color theme="0"/>
              </font>
              <fill>
                <patternFill>
                  <bgColor theme="1"/>
                </patternFill>
              </fill>
            </x14:dxf>
          </x14:cfRule>
          <x14:cfRule type="expression" priority="439" stopIfTrue="1" id="{00000000-000E-0000-0000-000081010000}">
            <xm:f>AND(calculations!AA60&gt;=0.85,calculations!AA60&lt;=0.93999)</xm:f>
            <x14:dxf>
              <fill>
                <patternFill>
                  <bgColor rgb="FF00B050"/>
                </patternFill>
              </fill>
            </x14:dxf>
          </x14:cfRule>
          <x14:cfRule type="expression" priority="440" stopIfTrue="1" id="{00000000-000E-0000-0000-00007F010000}">
            <xm:f>AND(calculations!AA60&gt;=0.75,calculations!AA60&lt;=0.84999)</xm:f>
            <x14:dxf>
              <fill>
                <patternFill>
                  <bgColor rgb="FFFFFF00"/>
                </patternFill>
              </fill>
            </x14:dxf>
          </x14:cfRule>
          <x14:cfRule type="expression" priority="441" id="{00000000-000E-0000-0000-00007E010000}">
            <xm:f>calculations!AA60&lt;0.75</xm:f>
            <x14:dxf>
              <fill>
                <patternFill>
                  <bgColor rgb="FFFF0000"/>
                </patternFill>
              </fill>
            </x14:dxf>
          </x14:cfRule>
          <xm:sqref>S25</xm:sqref>
        </x14:conditionalFormatting>
        <x14:conditionalFormatting xmlns:xm="http://schemas.microsoft.com/office/excel/2006/main">
          <x14:cfRule type="expression" priority="10" id="{C7B8C264-FA54-45D9-904A-3563F50E8C54}">
            <xm:f>calculations!V60&lt;0.75</xm:f>
            <x14:dxf>
              <fill>
                <patternFill>
                  <bgColor rgb="FFFF0000"/>
                </patternFill>
              </fill>
            </x14:dxf>
          </x14:cfRule>
          <x14:cfRule type="expression" priority="11" id="{4696B18B-14D3-4FA9-8E10-F3410ED461DD}">
            <xm:f>AND(calculations!V60&gt;=0.75,calculations!V60&lt;=0.84999)</xm:f>
            <x14:dxf>
              <fill>
                <patternFill>
                  <bgColor rgb="FFFFFF00"/>
                </patternFill>
              </fill>
            </x14:dxf>
          </x14:cfRule>
          <x14:cfRule type="expression" priority="12" id="{1851A584-28F2-446B-8CE1-3996C144E7BF}">
            <xm:f>calculations!V60&gt;0.94</xm:f>
            <x14:dxf>
              <font>
                <color theme="0"/>
              </font>
              <fill>
                <patternFill>
                  <bgColor theme="1"/>
                </patternFill>
              </fill>
            </x14:dxf>
          </x14:cfRule>
          <x14:cfRule type="expression" priority="13" id="{76BD946F-D404-4D11-9828-EC740A564AE2}">
            <xm:f>AND(calculations!V60&gt;=0.85,calculations!V60&lt;=0.93999)</xm:f>
            <x14:dxf>
              <fill>
                <patternFill>
                  <bgColor rgb="FF00B050"/>
                </patternFill>
              </fill>
            </x14:dxf>
          </x14:cfRule>
          <xm:sqref>S15</xm:sqref>
        </x14:conditionalFormatting>
        <x14:conditionalFormatting xmlns:xm="http://schemas.microsoft.com/office/excel/2006/main">
          <x14:cfRule type="expression" priority="5" id="{23C92A72-64FD-49E8-BF9E-D28122654E99}">
            <xm:f>calculations!$Y$60&lt;0.75</xm:f>
            <x14:dxf>
              <fill>
                <patternFill>
                  <bgColor rgb="FFFF0000"/>
                </patternFill>
              </fill>
            </x14:dxf>
          </x14:cfRule>
          <x14:cfRule type="expression" priority="6" id="{EA17EC75-29DC-4C33-8E74-6314FC07F8DA}">
            <xm:f>calculations!$Y$60&gt;0.94</xm:f>
            <x14:dxf>
              <font>
                <color theme="0"/>
              </font>
              <fill>
                <patternFill>
                  <bgColor theme="1"/>
                </patternFill>
              </fill>
            </x14:dxf>
          </x14:cfRule>
          <x14:cfRule type="expression" priority="8" id="{2913FC94-5D22-4A4C-BC75-1BFBF0378DED}">
            <xm:f>AND(calculations!$Y$60&gt;=0.85,calculations!$Y$60&lt;=0.93999)</xm:f>
            <x14:dxf>
              <fill>
                <patternFill>
                  <bgColor rgb="FF00B050"/>
                </patternFill>
              </fill>
            </x14:dxf>
          </x14:cfRule>
          <x14:cfRule type="expression" priority="9" id="{FF335796-B731-41E1-A99D-CF982E4EA417}">
            <xm:f>AND(calculations!$Y$60&gt;=0.75,calculations!$Y$60&lt;=0.84999)</xm:f>
            <x14:dxf>
              <fill>
                <patternFill>
                  <bgColor rgb="FFFFFF00"/>
                </patternFill>
              </fill>
            </x14:dxf>
          </x14:cfRule>
          <xm:sqref>S35</xm:sqref>
        </x14:conditionalFormatting>
        <x14:conditionalFormatting xmlns:xm="http://schemas.microsoft.com/office/excel/2006/main">
          <x14:cfRule type="expression" priority="1" id="{3BD305D7-B857-41C4-B768-10005D284FF6}">
            <xm:f>calculations!AD60&lt;0.75</xm:f>
            <x14:dxf>
              <fill>
                <patternFill>
                  <bgColor rgb="FFFF0000"/>
                </patternFill>
              </fill>
            </x14:dxf>
          </x14:cfRule>
          <x14:cfRule type="expression" priority="2" id="{73A73533-E3EE-4A57-802B-5D44C6A5588B}">
            <xm:f>AND(calculations!AD60&gt;=0.85,calculations!AD60&lt;=0.94)</xm:f>
            <x14:dxf>
              <fill>
                <patternFill>
                  <bgColor rgb="FF00B050"/>
                </patternFill>
              </fill>
            </x14:dxf>
          </x14:cfRule>
          <x14:cfRule type="expression" priority="3" id="{645F65C3-7D0A-44E1-8847-93DB4F6853AF}">
            <xm:f>AND(calculations!AD60&gt;=0.75,calculations!AD60&lt;=0.84999)</xm:f>
            <x14:dxf>
              <fill>
                <patternFill>
                  <bgColor rgb="FFFFFF00"/>
                </patternFill>
              </fill>
            </x14:dxf>
          </x14:cfRule>
          <x14:cfRule type="expression" priority="4" id="{7501E859-A3CC-4BD4-880B-10D2FC33644E}">
            <xm:f>calculations!AD60&gt;0.94</xm:f>
            <x14:dxf>
              <font>
                <color theme="0"/>
              </font>
              <fill>
                <patternFill>
                  <bgColor theme="1"/>
                </patternFill>
              </fill>
            </x14:dxf>
          </x14:cfRule>
          <xm:sqref>S45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lists!$G$5:$G$96</xm:f>
          </x14:formula1>
          <xm:sqref>O12:P12</xm:sqref>
        </x14:dataValidation>
        <x14:dataValidation type="list" allowBlank="1" showInputMessage="1" showErrorMessage="1" xr:uid="{00000000-0002-0000-0000-000001000000}">
          <x14:formula1>
            <xm:f>lists!$G$5:$G$106</xm:f>
          </x14:formula1>
          <xm:sqref>Q12:R12</xm:sqref>
        </x14:dataValidation>
        <x14:dataValidation type="list" allowBlank="1" showInputMessage="1" showErrorMessage="1" xr:uid="{00000000-0002-0000-0000-000002000000}">
          <x14:formula1>
            <xm:f>lists!$A$4:$A$25</xm:f>
          </x14:formula1>
          <xm:sqref>C12 U12</xm:sqref>
        </x14:dataValidation>
        <x14:dataValidation type="list" allowBlank="1" showInputMessage="1" showErrorMessage="1" xr:uid="{00000000-0002-0000-0000-000003000000}">
          <x14:formula1>
            <xm:f>calculations!$B$6:$B$45</xm:f>
          </x14:formula1>
          <xm:sqref>H12:M12</xm:sqref>
        </x14:dataValidation>
        <x14:dataValidation type="list" allowBlank="1" showInputMessage="1" showErrorMessage="1" xr:uid="{00000000-0002-0000-0000-000004000000}">
          <x14:formula1>
            <xm:f>calculations!$S$6:$S$45</xm:f>
          </x14:formula1>
          <xm:sqref>Z12:AE12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pageSetUpPr fitToPage="1"/>
  </sheetPr>
  <dimension ref="A1:T58"/>
  <sheetViews>
    <sheetView topLeftCell="A12" workbookViewId="0">
      <selection activeCell="R1" sqref="R1"/>
    </sheetView>
  </sheetViews>
  <sheetFormatPr defaultColWidth="0" defaultRowHeight="15" zeroHeight="1" x14ac:dyDescent="0.25"/>
  <cols>
    <col min="1" max="20" width="9.140625" customWidth="1"/>
    <col min="21" max="16384" width="9.140625" hidden="1"/>
  </cols>
  <sheetData>
    <row r="1" spans="1:20" s="20" customFormat="1" ht="31.5" x14ac:dyDescent="0.5">
      <c r="A1" s="333" t="s">
        <v>341</v>
      </c>
      <c r="B1" s="333"/>
      <c r="C1" s="333"/>
      <c r="D1" s="333"/>
      <c r="E1" s="333"/>
      <c r="F1" s="333"/>
      <c r="G1" s="333"/>
      <c r="H1" s="333"/>
      <c r="I1" s="333"/>
      <c r="J1" s="333"/>
      <c r="K1" s="333"/>
      <c r="L1" s="333"/>
      <c r="M1" s="333"/>
      <c r="N1" s="333"/>
      <c r="O1" s="333"/>
      <c r="P1" s="333"/>
      <c r="Q1" s="84"/>
      <c r="R1" s="97" t="s">
        <v>54</v>
      </c>
      <c r="S1" s="84"/>
      <c r="T1" s="84"/>
    </row>
    <row r="2" spans="1:20" s="20" customFormat="1" x14ac:dyDescent="0.25">
      <c r="A2" s="84"/>
      <c r="B2" s="84"/>
      <c r="C2" s="84"/>
      <c r="D2" s="84"/>
      <c r="E2" s="84"/>
      <c r="F2" s="84"/>
      <c r="G2" s="84"/>
      <c r="H2" s="84"/>
      <c r="I2" s="84"/>
      <c r="J2" s="84"/>
      <c r="K2" s="84"/>
      <c r="L2" s="84"/>
      <c r="M2" s="84"/>
      <c r="N2" s="84"/>
      <c r="O2" s="84"/>
      <c r="P2" s="84"/>
      <c r="Q2" s="84"/>
      <c r="R2" s="84"/>
      <c r="S2" s="84"/>
      <c r="T2" s="84"/>
    </row>
    <row r="3" spans="1:20" s="20" customFormat="1" ht="19.5" thickBot="1" x14ac:dyDescent="0.35">
      <c r="A3" s="334" t="s">
        <v>342</v>
      </c>
      <c r="B3" s="334"/>
      <c r="C3" s="334"/>
      <c r="D3" s="334"/>
      <c r="E3" s="334"/>
      <c r="F3" s="334"/>
      <c r="G3" s="334"/>
      <c r="H3" s="334"/>
      <c r="I3" s="334"/>
      <c r="J3" s="109"/>
      <c r="K3" s="109"/>
      <c r="L3" s="109"/>
      <c r="M3" s="109"/>
      <c r="N3" s="109"/>
      <c r="O3" s="109"/>
      <c r="P3" s="109"/>
      <c r="Q3" s="109"/>
      <c r="R3" s="109"/>
      <c r="S3" s="109"/>
      <c r="T3" s="84"/>
    </row>
    <row r="4" spans="1:20" s="20" customFormat="1" x14ac:dyDescent="0.25">
      <c r="A4" s="99" t="s">
        <v>343</v>
      </c>
      <c r="B4" s="84"/>
      <c r="C4" s="84"/>
      <c r="D4" s="84"/>
      <c r="E4" s="84"/>
      <c r="F4" s="84"/>
      <c r="G4" s="84"/>
      <c r="H4" s="84"/>
      <c r="I4" s="84"/>
      <c r="J4" s="84"/>
      <c r="K4" s="84"/>
      <c r="L4" s="84"/>
      <c r="M4" s="84"/>
      <c r="N4" s="84"/>
      <c r="O4" s="84"/>
      <c r="P4" s="84"/>
      <c r="Q4" s="84"/>
      <c r="R4" s="84"/>
      <c r="S4" s="84"/>
      <c r="T4" s="84"/>
    </row>
    <row r="5" spans="1:20" s="20" customFormat="1" x14ac:dyDescent="0.25">
      <c r="A5" s="84"/>
      <c r="B5" s="84"/>
      <c r="C5" s="84"/>
      <c r="D5" s="84"/>
      <c r="E5" s="84"/>
      <c r="F5" s="84"/>
      <c r="G5" s="84"/>
      <c r="H5" s="84"/>
      <c r="I5" s="84"/>
      <c r="J5" s="84"/>
      <c r="K5" s="84"/>
      <c r="L5" s="84"/>
      <c r="M5" s="84"/>
      <c r="N5" s="84"/>
      <c r="O5" s="84"/>
      <c r="P5" s="84"/>
      <c r="Q5" s="84"/>
      <c r="R5" s="84"/>
      <c r="S5" s="84"/>
      <c r="T5" s="84"/>
    </row>
    <row r="6" spans="1:20" s="20" customFormat="1" ht="19.5" thickBot="1" x14ac:dyDescent="0.35">
      <c r="A6" s="334" t="s">
        <v>348</v>
      </c>
      <c r="B6" s="334"/>
      <c r="C6" s="334"/>
      <c r="D6" s="334"/>
      <c r="E6" s="334"/>
      <c r="F6" s="334"/>
      <c r="G6" s="334"/>
      <c r="H6" s="334"/>
      <c r="I6" s="334"/>
      <c r="J6" s="84"/>
      <c r="K6" s="334" t="s">
        <v>344</v>
      </c>
      <c r="L6" s="334"/>
      <c r="M6" s="334"/>
      <c r="N6" s="334"/>
      <c r="O6" s="334"/>
      <c r="P6" s="334"/>
      <c r="Q6" s="334"/>
      <c r="R6" s="334"/>
      <c r="S6" s="334"/>
      <c r="T6" s="84"/>
    </row>
    <row r="7" spans="1:20" s="20" customFormat="1" ht="23.25" customHeight="1" x14ac:dyDescent="0.25">
      <c r="A7" s="325" t="s">
        <v>346</v>
      </c>
      <c r="B7" s="325"/>
      <c r="C7" s="325"/>
      <c r="D7" s="325"/>
      <c r="E7" s="325"/>
      <c r="F7" s="325"/>
      <c r="G7" s="325"/>
      <c r="H7" s="325"/>
      <c r="I7" s="325"/>
      <c r="J7" s="84"/>
      <c r="K7" s="319" t="s">
        <v>349</v>
      </c>
      <c r="L7" s="320"/>
      <c r="M7" s="320"/>
      <c r="N7" s="320"/>
      <c r="O7" s="320"/>
      <c r="P7" s="320"/>
      <c r="Q7" s="320"/>
      <c r="R7" s="320"/>
      <c r="S7" s="321"/>
      <c r="T7" s="84"/>
    </row>
    <row r="8" spans="1:20" s="20" customFormat="1" ht="23.25" customHeight="1" thickBot="1" x14ac:dyDescent="0.3">
      <c r="A8" s="325"/>
      <c r="B8" s="325"/>
      <c r="C8" s="325"/>
      <c r="D8" s="325"/>
      <c r="E8" s="325"/>
      <c r="F8" s="325"/>
      <c r="G8" s="325"/>
      <c r="H8" s="325"/>
      <c r="I8" s="325"/>
      <c r="J8" s="84"/>
      <c r="K8" s="322"/>
      <c r="L8" s="323"/>
      <c r="M8" s="323"/>
      <c r="N8" s="323"/>
      <c r="O8" s="323"/>
      <c r="P8" s="323"/>
      <c r="Q8" s="323"/>
      <c r="R8" s="323"/>
      <c r="S8" s="324"/>
      <c r="T8" s="84"/>
    </row>
    <row r="9" spans="1:20" s="20" customFormat="1" ht="10.5" customHeight="1" thickBot="1" x14ac:dyDescent="0.3">
      <c r="A9" s="98"/>
      <c r="B9" s="98"/>
      <c r="C9" s="98"/>
      <c r="D9" s="98"/>
      <c r="E9" s="98"/>
      <c r="F9" s="98"/>
      <c r="G9" s="98"/>
      <c r="H9" s="98"/>
      <c r="I9" s="98"/>
      <c r="J9" s="84"/>
      <c r="K9" s="332"/>
      <c r="L9" s="332"/>
      <c r="M9" s="332"/>
      <c r="N9" s="332"/>
      <c r="O9" s="332"/>
      <c r="P9" s="332"/>
      <c r="Q9" s="332"/>
      <c r="R9" s="332"/>
      <c r="S9" s="332"/>
      <c r="T9" s="84"/>
    </row>
    <row r="10" spans="1:20" s="20" customFormat="1" ht="23.25" customHeight="1" x14ac:dyDescent="0.25">
      <c r="A10" s="326" t="s">
        <v>355</v>
      </c>
      <c r="B10" s="327"/>
      <c r="C10" s="327"/>
      <c r="D10" s="327"/>
      <c r="E10" s="327"/>
      <c r="F10" s="327"/>
      <c r="G10" s="327"/>
      <c r="H10" s="327"/>
      <c r="I10" s="328"/>
      <c r="J10" s="84"/>
      <c r="K10" s="319" t="s">
        <v>351</v>
      </c>
      <c r="L10" s="320"/>
      <c r="M10" s="320"/>
      <c r="N10" s="320"/>
      <c r="O10" s="320"/>
      <c r="P10" s="320"/>
      <c r="Q10" s="320"/>
      <c r="R10" s="320"/>
      <c r="S10" s="321"/>
      <c r="T10" s="84"/>
    </row>
    <row r="11" spans="1:20" s="20" customFormat="1" ht="23.25" customHeight="1" x14ac:dyDescent="0.25">
      <c r="A11" s="329"/>
      <c r="B11" s="330"/>
      <c r="C11" s="330"/>
      <c r="D11" s="330"/>
      <c r="E11" s="330"/>
      <c r="F11" s="330"/>
      <c r="G11" s="330"/>
      <c r="H11" s="330"/>
      <c r="I11" s="331"/>
      <c r="J11" s="84"/>
      <c r="K11" s="335"/>
      <c r="L11" s="336"/>
      <c r="M11" s="336"/>
      <c r="N11" s="336"/>
      <c r="O11" s="336"/>
      <c r="P11" s="336"/>
      <c r="Q11" s="336"/>
      <c r="R11" s="336"/>
      <c r="S11" s="337"/>
      <c r="T11" s="84"/>
    </row>
    <row r="12" spans="1:20" s="20" customFormat="1" ht="23.25" customHeight="1" thickBot="1" x14ac:dyDescent="0.3">
      <c r="A12" s="100"/>
      <c r="B12" s="101"/>
      <c r="C12" s="101"/>
      <c r="D12" s="101"/>
      <c r="E12" s="101"/>
      <c r="F12" s="101"/>
      <c r="G12" s="101"/>
      <c r="H12" s="101"/>
      <c r="I12" s="102"/>
      <c r="J12" s="84"/>
      <c r="K12" s="322"/>
      <c r="L12" s="323"/>
      <c r="M12" s="323"/>
      <c r="N12" s="323"/>
      <c r="O12" s="323"/>
      <c r="P12" s="323"/>
      <c r="Q12" s="323"/>
      <c r="R12" s="323"/>
      <c r="S12" s="324"/>
      <c r="T12" s="84"/>
    </row>
    <row r="13" spans="1:20" s="20" customFormat="1" ht="10.5" customHeight="1" thickBot="1" x14ac:dyDescent="0.3">
      <c r="A13" s="103"/>
      <c r="B13" s="104"/>
      <c r="C13" s="104"/>
      <c r="D13" s="104"/>
      <c r="E13" s="104"/>
      <c r="F13" s="104"/>
      <c r="G13" s="104"/>
      <c r="H13" s="104"/>
      <c r="I13" s="105"/>
      <c r="J13" s="84"/>
      <c r="K13" s="332"/>
      <c r="L13" s="332"/>
      <c r="M13" s="332"/>
      <c r="N13" s="332"/>
      <c r="O13" s="332"/>
      <c r="P13" s="332"/>
      <c r="Q13" s="332"/>
      <c r="R13" s="332"/>
      <c r="S13" s="332"/>
      <c r="T13" s="84"/>
    </row>
    <row r="14" spans="1:20" s="20" customFormat="1" ht="23.25" customHeight="1" x14ac:dyDescent="0.25">
      <c r="A14" s="103"/>
      <c r="B14" s="104"/>
      <c r="C14" s="104"/>
      <c r="D14" s="104"/>
      <c r="E14" s="104"/>
      <c r="F14" s="104"/>
      <c r="G14" s="104"/>
      <c r="H14" s="104"/>
      <c r="I14" s="105"/>
      <c r="J14" s="84"/>
      <c r="K14" s="319" t="s">
        <v>350</v>
      </c>
      <c r="L14" s="320"/>
      <c r="M14" s="320"/>
      <c r="N14" s="320"/>
      <c r="O14" s="320"/>
      <c r="P14" s="320"/>
      <c r="Q14" s="320"/>
      <c r="R14" s="320"/>
      <c r="S14" s="321"/>
      <c r="T14" s="84"/>
    </row>
    <row r="15" spans="1:20" s="20" customFormat="1" ht="23.25" customHeight="1" thickBot="1" x14ac:dyDescent="0.3">
      <c r="A15" s="106"/>
      <c r="B15" s="107"/>
      <c r="C15" s="107"/>
      <c r="D15" s="107"/>
      <c r="E15" s="107"/>
      <c r="F15" s="107"/>
      <c r="G15" s="107"/>
      <c r="H15" s="107"/>
      <c r="I15" s="108"/>
      <c r="J15" s="84"/>
      <c r="K15" s="322"/>
      <c r="L15" s="323"/>
      <c r="M15" s="323"/>
      <c r="N15" s="323"/>
      <c r="O15" s="323"/>
      <c r="P15" s="323"/>
      <c r="Q15" s="323"/>
      <c r="R15" s="323"/>
      <c r="S15" s="324"/>
      <c r="T15" s="84"/>
    </row>
    <row r="16" spans="1:20" s="20" customFormat="1" ht="10.5" customHeight="1" thickBot="1" x14ac:dyDescent="0.3">
      <c r="A16" s="98"/>
      <c r="B16" s="98"/>
      <c r="C16" s="98"/>
      <c r="D16" s="98"/>
      <c r="E16" s="98"/>
      <c r="F16" s="98"/>
      <c r="G16" s="98"/>
      <c r="H16" s="98"/>
      <c r="I16" s="98"/>
      <c r="J16" s="84"/>
      <c r="K16" s="332"/>
      <c r="L16" s="332"/>
      <c r="M16" s="332"/>
      <c r="N16" s="332"/>
      <c r="O16" s="332"/>
      <c r="P16" s="332"/>
      <c r="Q16" s="332"/>
      <c r="R16" s="332"/>
      <c r="S16" s="332"/>
      <c r="T16" s="84"/>
    </row>
    <row r="17" spans="1:20" s="20" customFormat="1" ht="23.25" customHeight="1" x14ac:dyDescent="0.25">
      <c r="A17" s="326" t="s">
        <v>345</v>
      </c>
      <c r="B17" s="327"/>
      <c r="C17" s="327"/>
      <c r="D17" s="327"/>
      <c r="E17" s="327"/>
      <c r="F17" s="327"/>
      <c r="G17" s="327"/>
      <c r="H17" s="327"/>
      <c r="I17" s="328"/>
      <c r="J17" s="84"/>
      <c r="K17" s="319" t="s">
        <v>356</v>
      </c>
      <c r="L17" s="320"/>
      <c r="M17" s="320"/>
      <c r="N17" s="320"/>
      <c r="O17" s="320"/>
      <c r="P17" s="320"/>
      <c r="Q17" s="320"/>
      <c r="R17" s="320"/>
      <c r="S17" s="321"/>
      <c r="T17" s="84"/>
    </row>
    <row r="18" spans="1:20" s="20" customFormat="1" ht="23.25" customHeight="1" thickBot="1" x14ac:dyDescent="0.3">
      <c r="A18" s="329"/>
      <c r="B18" s="330"/>
      <c r="C18" s="330"/>
      <c r="D18" s="330"/>
      <c r="E18" s="330"/>
      <c r="F18" s="330"/>
      <c r="G18" s="330"/>
      <c r="H18" s="330"/>
      <c r="I18" s="331"/>
      <c r="J18" s="84"/>
      <c r="K18" s="322"/>
      <c r="L18" s="323"/>
      <c r="M18" s="323"/>
      <c r="N18" s="323"/>
      <c r="O18" s="323"/>
      <c r="P18" s="323"/>
      <c r="Q18" s="323"/>
      <c r="R18" s="323"/>
      <c r="S18" s="324"/>
      <c r="T18" s="84"/>
    </row>
    <row r="19" spans="1:20" s="20" customFormat="1" ht="10.5" customHeight="1" thickBot="1" x14ac:dyDescent="0.3">
      <c r="A19" s="103"/>
      <c r="B19" s="104"/>
      <c r="C19" s="104"/>
      <c r="D19" s="104"/>
      <c r="E19" s="104"/>
      <c r="F19" s="104"/>
      <c r="G19" s="104"/>
      <c r="H19" s="104"/>
      <c r="I19" s="105"/>
      <c r="J19" s="84"/>
      <c r="K19" s="332"/>
      <c r="L19" s="332"/>
      <c r="M19" s="332"/>
      <c r="N19" s="332"/>
      <c r="O19" s="332"/>
      <c r="P19" s="332"/>
      <c r="Q19" s="332"/>
      <c r="R19" s="332"/>
      <c r="S19" s="332"/>
      <c r="T19" s="84"/>
    </row>
    <row r="20" spans="1:20" s="20" customFormat="1" ht="23.25" customHeight="1" x14ac:dyDescent="0.25">
      <c r="A20" s="103"/>
      <c r="B20" s="104"/>
      <c r="C20" s="104"/>
      <c r="D20" s="104"/>
      <c r="E20" s="104"/>
      <c r="F20" s="104"/>
      <c r="G20" s="104"/>
      <c r="H20" s="104"/>
      <c r="I20" s="105"/>
      <c r="J20" s="84"/>
      <c r="K20" s="319" t="s">
        <v>352</v>
      </c>
      <c r="L20" s="320"/>
      <c r="M20" s="320"/>
      <c r="N20" s="320"/>
      <c r="O20" s="320"/>
      <c r="P20" s="320"/>
      <c r="Q20" s="320"/>
      <c r="R20" s="320"/>
      <c r="S20" s="321"/>
      <c r="T20" s="84"/>
    </row>
    <row r="21" spans="1:20" s="20" customFormat="1" ht="23.25" customHeight="1" x14ac:dyDescent="0.25">
      <c r="A21" s="103"/>
      <c r="B21" s="104"/>
      <c r="C21" s="104"/>
      <c r="D21" s="104"/>
      <c r="E21" s="104"/>
      <c r="F21" s="104"/>
      <c r="G21" s="104"/>
      <c r="H21" s="104"/>
      <c r="I21" s="105"/>
      <c r="J21" s="84"/>
      <c r="K21" s="335"/>
      <c r="L21" s="336"/>
      <c r="M21" s="336"/>
      <c r="N21" s="336"/>
      <c r="O21" s="336"/>
      <c r="P21" s="336"/>
      <c r="Q21" s="336"/>
      <c r="R21" s="336"/>
      <c r="S21" s="337"/>
      <c r="T21" s="84"/>
    </row>
    <row r="22" spans="1:20" s="20" customFormat="1" ht="23.25" customHeight="1" thickBot="1" x14ac:dyDescent="0.3">
      <c r="A22" s="106"/>
      <c r="B22" s="107"/>
      <c r="C22" s="107"/>
      <c r="D22" s="107"/>
      <c r="E22" s="107"/>
      <c r="F22" s="107"/>
      <c r="G22" s="107"/>
      <c r="H22" s="107"/>
      <c r="I22" s="108"/>
      <c r="J22" s="84"/>
      <c r="K22" s="322"/>
      <c r="L22" s="323"/>
      <c r="M22" s="323"/>
      <c r="N22" s="323"/>
      <c r="O22" s="323"/>
      <c r="P22" s="323"/>
      <c r="Q22" s="323"/>
      <c r="R22" s="323"/>
      <c r="S22" s="324"/>
      <c r="T22" s="84"/>
    </row>
    <row r="23" spans="1:20" s="20" customFormat="1" ht="10.5" customHeight="1" thickBot="1" x14ac:dyDescent="0.3">
      <c r="A23" s="98"/>
      <c r="B23" s="98"/>
      <c r="C23" s="98"/>
      <c r="D23" s="98"/>
      <c r="E23" s="98"/>
      <c r="F23" s="98"/>
      <c r="G23" s="98"/>
      <c r="H23" s="98"/>
      <c r="I23" s="98"/>
      <c r="J23" s="84"/>
      <c r="K23" s="332"/>
      <c r="L23" s="332"/>
      <c r="M23" s="332"/>
      <c r="N23" s="332"/>
      <c r="O23" s="332"/>
      <c r="P23" s="332"/>
      <c r="Q23" s="332"/>
      <c r="R23" s="332"/>
      <c r="S23" s="332"/>
      <c r="T23" s="84"/>
    </row>
    <row r="24" spans="1:20" s="20" customFormat="1" ht="23.25" customHeight="1" x14ac:dyDescent="0.25">
      <c r="A24" s="326" t="s">
        <v>347</v>
      </c>
      <c r="B24" s="327"/>
      <c r="C24" s="327"/>
      <c r="D24" s="327"/>
      <c r="E24" s="327"/>
      <c r="F24" s="327"/>
      <c r="G24" s="327"/>
      <c r="H24" s="327"/>
      <c r="I24" s="328"/>
      <c r="J24" s="84"/>
      <c r="K24" s="319" t="s">
        <v>353</v>
      </c>
      <c r="L24" s="320"/>
      <c r="M24" s="320"/>
      <c r="N24" s="320"/>
      <c r="O24" s="320"/>
      <c r="P24" s="320"/>
      <c r="Q24" s="320"/>
      <c r="R24" s="320"/>
      <c r="S24" s="321"/>
      <c r="T24" s="84"/>
    </row>
    <row r="25" spans="1:20" s="20" customFormat="1" ht="23.25" customHeight="1" thickBot="1" x14ac:dyDescent="0.3">
      <c r="A25" s="329"/>
      <c r="B25" s="330"/>
      <c r="C25" s="330"/>
      <c r="D25" s="330"/>
      <c r="E25" s="330"/>
      <c r="F25" s="330"/>
      <c r="G25" s="330"/>
      <c r="H25" s="330"/>
      <c r="I25" s="331"/>
      <c r="J25" s="84"/>
      <c r="K25" s="322"/>
      <c r="L25" s="323"/>
      <c r="M25" s="323"/>
      <c r="N25" s="323"/>
      <c r="O25" s="323"/>
      <c r="P25" s="323"/>
      <c r="Q25" s="323"/>
      <c r="R25" s="323"/>
      <c r="S25" s="324"/>
      <c r="T25" s="84"/>
    </row>
    <row r="26" spans="1:20" s="20" customFormat="1" ht="10.5" customHeight="1" thickBot="1" x14ac:dyDescent="0.3">
      <c r="A26" s="103"/>
      <c r="B26" s="104"/>
      <c r="C26" s="104"/>
      <c r="D26" s="104"/>
      <c r="E26" s="104"/>
      <c r="F26" s="104"/>
      <c r="G26" s="104"/>
      <c r="H26" s="104"/>
      <c r="I26" s="105"/>
      <c r="J26" s="84"/>
      <c r="K26" s="332"/>
      <c r="L26" s="332"/>
      <c r="M26" s="332"/>
      <c r="N26" s="332"/>
      <c r="O26" s="332"/>
      <c r="P26" s="332"/>
      <c r="Q26" s="332"/>
      <c r="R26" s="332"/>
      <c r="S26" s="332"/>
      <c r="T26" s="84"/>
    </row>
    <row r="27" spans="1:20" s="20" customFormat="1" ht="23.25" customHeight="1" x14ac:dyDescent="0.25">
      <c r="A27" s="103"/>
      <c r="B27" s="104"/>
      <c r="C27" s="104"/>
      <c r="D27" s="104"/>
      <c r="E27" s="104"/>
      <c r="F27" s="104"/>
      <c r="G27" s="104"/>
      <c r="H27" s="104"/>
      <c r="I27" s="105"/>
      <c r="J27" s="84"/>
      <c r="K27" s="319" t="s">
        <v>354</v>
      </c>
      <c r="L27" s="320"/>
      <c r="M27" s="320"/>
      <c r="N27" s="320"/>
      <c r="O27" s="320"/>
      <c r="P27" s="320"/>
      <c r="Q27" s="320"/>
      <c r="R27" s="320"/>
      <c r="S27" s="321"/>
      <c r="T27" s="84"/>
    </row>
    <row r="28" spans="1:20" s="20" customFormat="1" ht="23.25" customHeight="1" thickBot="1" x14ac:dyDescent="0.3">
      <c r="A28" s="103"/>
      <c r="B28" s="104"/>
      <c r="C28" s="104"/>
      <c r="D28" s="104"/>
      <c r="E28" s="104"/>
      <c r="F28" s="104"/>
      <c r="G28" s="104"/>
      <c r="H28" s="104"/>
      <c r="I28" s="105"/>
      <c r="J28" s="84"/>
      <c r="K28" s="322"/>
      <c r="L28" s="323"/>
      <c r="M28" s="323"/>
      <c r="N28" s="323"/>
      <c r="O28" s="323"/>
      <c r="P28" s="323"/>
      <c r="Q28" s="323"/>
      <c r="R28" s="323"/>
      <c r="S28" s="324"/>
      <c r="T28" s="84"/>
    </row>
    <row r="29" spans="1:20" s="20" customFormat="1" ht="10.5" customHeight="1" thickBot="1" x14ac:dyDescent="0.3">
      <c r="A29" s="106"/>
      <c r="B29" s="107"/>
      <c r="C29" s="107"/>
      <c r="D29" s="107"/>
      <c r="E29" s="107"/>
      <c r="F29" s="107"/>
      <c r="G29" s="107"/>
      <c r="H29" s="107"/>
      <c r="I29" s="108"/>
      <c r="J29" s="84"/>
      <c r="K29" s="110"/>
      <c r="L29" s="110"/>
      <c r="M29" s="110"/>
      <c r="N29" s="110"/>
      <c r="O29" s="110"/>
      <c r="P29" s="110"/>
      <c r="Q29" s="110"/>
      <c r="R29" s="110"/>
      <c r="S29" s="110"/>
      <c r="T29" s="84"/>
    </row>
    <row r="30" spans="1:20" s="84" customFormat="1" ht="23.25" customHeight="1" x14ac:dyDescent="0.25">
      <c r="A30" s="94"/>
      <c r="B30" s="94"/>
      <c r="C30" s="94"/>
      <c r="D30" s="94"/>
      <c r="E30" s="94"/>
      <c r="F30" s="94"/>
      <c r="G30" s="94"/>
      <c r="H30" s="94"/>
      <c r="I30" s="94"/>
      <c r="K30" s="319" t="s">
        <v>357</v>
      </c>
      <c r="L30" s="320"/>
      <c r="M30" s="320"/>
      <c r="N30" s="320"/>
      <c r="O30" s="320"/>
      <c r="P30" s="320"/>
      <c r="Q30" s="320"/>
      <c r="R30" s="320"/>
      <c r="S30" s="321"/>
    </row>
    <row r="31" spans="1:20" s="20" customFormat="1" ht="23.25" customHeight="1" x14ac:dyDescent="0.25">
      <c r="A31" s="84"/>
      <c r="B31" s="84"/>
      <c r="C31" s="84"/>
      <c r="D31" s="84"/>
      <c r="E31" s="84"/>
      <c r="F31" s="84"/>
      <c r="G31" s="84"/>
      <c r="H31" s="84"/>
      <c r="I31" s="84"/>
      <c r="J31" s="84"/>
      <c r="K31" s="335"/>
      <c r="L31" s="336"/>
      <c r="M31" s="336"/>
      <c r="N31" s="336"/>
      <c r="O31" s="336"/>
      <c r="P31" s="336"/>
      <c r="Q31" s="336"/>
      <c r="R31" s="336"/>
      <c r="S31" s="337"/>
      <c r="T31" s="84"/>
    </row>
    <row r="32" spans="1:20" s="20" customFormat="1" ht="23.25" customHeight="1" thickBot="1" x14ac:dyDescent="0.3">
      <c r="A32" s="84"/>
      <c r="B32" s="84"/>
      <c r="C32" s="84"/>
      <c r="D32" s="84"/>
      <c r="E32" s="84"/>
      <c r="F32" s="84"/>
      <c r="G32" s="84"/>
      <c r="H32" s="84"/>
      <c r="I32" s="84"/>
      <c r="J32" s="84"/>
      <c r="K32" s="322"/>
      <c r="L32" s="323"/>
      <c r="M32" s="323"/>
      <c r="N32" s="323"/>
      <c r="O32" s="323"/>
      <c r="P32" s="323"/>
      <c r="Q32" s="323"/>
      <c r="R32" s="323"/>
      <c r="S32" s="324"/>
      <c r="T32" s="84"/>
    </row>
    <row r="33" spans="1:20" s="20" customFormat="1" x14ac:dyDescent="0.25">
      <c r="A33" s="84"/>
      <c r="B33" s="84"/>
      <c r="C33" s="84"/>
      <c r="D33" s="84"/>
      <c r="E33" s="84"/>
      <c r="F33" s="84"/>
      <c r="G33" s="84"/>
      <c r="H33" s="84"/>
      <c r="I33" s="84"/>
      <c r="J33" s="84"/>
      <c r="K33" s="84"/>
      <c r="L33" s="84"/>
      <c r="M33" s="84"/>
      <c r="N33" s="84"/>
      <c r="O33" s="84"/>
      <c r="P33" s="84"/>
      <c r="Q33" s="84"/>
      <c r="R33" s="84"/>
      <c r="S33" s="84"/>
      <c r="T33" s="84"/>
    </row>
    <row r="34" spans="1:20" s="20" customFormat="1" hidden="1" x14ac:dyDescent="0.25">
      <c r="J34" s="84"/>
      <c r="K34" s="84"/>
      <c r="L34" s="84"/>
      <c r="M34" s="84"/>
      <c r="N34" s="84"/>
      <c r="O34" s="84"/>
      <c r="P34" s="84"/>
      <c r="Q34" s="84"/>
    </row>
    <row r="35" spans="1:20" s="20" customFormat="1" hidden="1" x14ac:dyDescent="0.25">
      <c r="J35" s="84"/>
      <c r="K35" s="84"/>
      <c r="L35" s="84"/>
      <c r="M35" s="84"/>
      <c r="N35" s="84"/>
      <c r="O35" s="84"/>
      <c r="P35" s="84"/>
      <c r="Q35" s="84"/>
    </row>
    <row r="36" spans="1:20" s="20" customFormat="1" hidden="1" x14ac:dyDescent="0.25">
      <c r="J36" s="84"/>
      <c r="K36" s="84"/>
      <c r="L36" s="84"/>
      <c r="M36" s="84"/>
      <c r="N36" s="84"/>
      <c r="O36" s="84"/>
      <c r="P36" s="84"/>
      <c r="Q36" s="84"/>
    </row>
    <row r="37" spans="1:20" s="20" customFormat="1" hidden="1" x14ac:dyDescent="0.25">
      <c r="J37" s="84"/>
      <c r="K37" s="84"/>
      <c r="L37" s="84"/>
      <c r="M37" s="84"/>
      <c r="N37" s="84"/>
      <c r="O37" s="84"/>
      <c r="P37" s="84"/>
      <c r="Q37" s="84"/>
    </row>
    <row r="38" spans="1:20" s="20" customFormat="1" hidden="1" x14ac:dyDescent="0.25">
      <c r="J38" s="84"/>
      <c r="K38" s="84"/>
      <c r="L38" s="84"/>
      <c r="M38" s="84"/>
      <c r="N38" s="84"/>
      <c r="O38" s="84"/>
      <c r="P38" s="84"/>
      <c r="Q38" s="84"/>
    </row>
    <row r="39" spans="1:20" hidden="1" x14ac:dyDescent="0.25">
      <c r="J39" s="84"/>
      <c r="K39" s="84"/>
      <c r="L39" s="84"/>
      <c r="M39" s="84"/>
      <c r="N39" s="84"/>
      <c r="O39" s="84"/>
      <c r="P39" s="84"/>
      <c r="Q39" s="84"/>
    </row>
    <row r="40" spans="1:20" hidden="1" x14ac:dyDescent="0.25">
      <c r="J40" s="84"/>
      <c r="K40" s="84"/>
      <c r="L40" s="84"/>
      <c r="M40" s="84"/>
      <c r="N40" s="84"/>
      <c r="O40" s="84"/>
      <c r="P40" s="84"/>
      <c r="Q40" s="84"/>
    </row>
    <row r="41" spans="1:20" s="20" customFormat="1" hidden="1" x14ac:dyDescent="0.25">
      <c r="J41" s="84"/>
      <c r="K41" s="84"/>
      <c r="L41" s="84"/>
      <c r="M41" s="84"/>
      <c r="N41" s="84"/>
      <c r="O41" s="84"/>
      <c r="P41" s="84"/>
      <c r="Q41" s="84"/>
    </row>
    <row r="42" spans="1:20" hidden="1" x14ac:dyDescent="0.25">
      <c r="J42" s="84"/>
      <c r="K42" s="84"/>
      <c r="L42" s="84"/>
      <c r="M42" s="84"/>
      <c r="N42" s="84"/>
      <c r="O42" s="84"/>
      <c r="P42" s="84"/>
      <c r="Q42" s="84"/>
    </row>
    <row r="43" spans="1:20" hidden="1" x14ac:dyDescent="0.25">
      <c r="J43" s="84"/>
      <c r="K43" s="84"/>
      <c r="L43" s="84"/>
      <c r="M43" s="84"/>
      <c r="N43" s="84"/>
      <c r="O43" s="84"/>
      <c r="P43" s="84"/>
      <c r="Q43" s="84"/>
    </row>
    <row r="44" spans="1:20" s="20" customFormat="1" hidden="1" x14ac:dyDescent="0.25">
      <c r="J44" s="84"/>
      <c r="K44" s="84"/>
      <c r="L44" s="84"/>
      <c r="M44" s="84"/>
      <c r="N44" s="84"/>
      <c r="O44" s="84"/>
      <c r="P44" s="84"/>
      <c r="Q44" s="84"/>
    </row>
    <row r="45" spans="1:20" hidden="1" x14ac:dyDescent="0.25">
      <c r="J45" s="84"/>
      <c r="K45" s="84"/>
      <c r="L45" s="84"/>
      <c r="M45" s="84"/>
      <c r="N45" s="84"/>
      <c r="O45" s="84"/>
      <c r="P45" s="84"/>
      <c r="Q45" s="84"/>
    </row>
    <row r="46" spans="1:20" s="20" customFormat="1" hidden="1" x14ac:dyDescent="0.25">
      <c r="J46" s="84"/>
      <c r="K46" s="84"/>
      <c r="L46" s="84"/>
      <c r="M46" s="84"/>
      <c r="N46" s="84"/>
      <c r="O46" s="84"/>
      <c r="P46" s="84"/>
      <c r="Q46" s="84"/>
    </row>
    <row r="47" spans="1:20" hidden="1" x14ac:dyDescent="0.25">
      <c r="J47" s="84"/>
      <c r="K47" s="84"/>
      <c r="L47" s="84"/>
      <c r="M47" s="84"/>
      <c r="N47" s="84"/>
      <c r="O47" s="84"/>
      <c r="P47" s="84"/>
      <c r="Q47" s="84"/>
    </row>
    <row r="48" spans="1:20" s="20" customFormat="1" hidden="1" x14ac:dyDescent="0.25">
      <c r="J48" s="84"/>
      <c r="K48" s="84"/>
      <c r="L48" s="84"/>
      <c r="M48" s="84"/>
      <c r="N48" s="84"/>
      <c r="O48" s="84"/>
      <c r="P48" s="84"/>
      <c r="Q48" s="84"/>
    </row>
    <row r="49" spans="1:17" hidden="1" x14ac:dyDescent="0.25">
      <c r="J49" s="84"/>
      <c r="K49" s="84"/>
      <c r="L49" s="84"/>
      <c r="M49" s="84"/>
      <c r="N49" s="84"/>
      <c r="O49" s="84"/>
      <c r="P49" s="84"/>
      <c r="Q49" s="84"/>
    </row>
    <row r="50" spans="1:17" hidden="1" x14ac:dyDescent="0.25">
      <c r="J50" s="84"/>
      <c r="K50" s="84"/>
      <c r="L50" s="84"/>
      <c r="M50" s="84"/>
      <c r="N50" s="84"/>
      <c r="O50" s="84"/>
      <c r="P50" s="84"/>
      <c r="Q50" s="84"/>
    </row>
    <row r="51" spans="1:17" s="20" customFormat="1" hidden="1" x14ac:dyDescent="0.25">
      <c r="J51" s="84"/>
      <c r="K51" s="84"/>
      <c r="L51" s="84"/>
      <c r="M51" s="84"/>
      <c r="N51" s="84"/>
      <c r="O51" s="84"/>
      <c r="P51" s="84"/>
      <c r="Q51" s="84"/>
    </row>
    <row r="52" spans="1:17" ht="15" hidden="1" customHeight="1" x14ac:dyDescent="0.25">
      <c r="J52" s="84"/>
      <c r="K52" s="84"/>
      <c r="L52" s="84"/>
      <c r="M52" s="84"/>
      <c r="N52" s="84"/>
      <c r="O52" s="84"/>
      <c r="P52" s="84"/>
      <c r="Q52" s="84"/>
    </row>
    <row r="53" spans="1:17" hidden="1" x14ac:dyDescent="0.25">
      <c r="J53" s="84"/>
      <c r="K53" s="84"/>
      <c r="L53" s="84"/>
      <c r="M53" s="84"/>
      <c r="N53" s="84"/>
      <c r="O53" s="84"/>
      <c r="P53" s="84"/>
      <c r="Q53" s="84"/>
    </row>
    <row r="54" spans="1:17" hidden="1" x14ac:dyDescent="0.25">
      <c r="A54" s="84"/>
      <c r="B54" s="84"/>
      <c r="C54" s="84"/>
      <c r="D54" s="84"/>
      <c r="E54" s="84"/>
      <c r="F54" s="84"/>
      <c r="G54" s="84"/>
      <c r="H54" s="84"/>
      <c r="I54" s="84"/>
      <c r="J54" s="84"/>
      <c r="K54" s="84"/>
      <c r="L54" s="84"/>
      <c r="M54" s="84"/>
      <c r="N54" s="84"/>
      <c r="O54" s="84"/>
      <c r="P54" s="84"/>
      <c r="Q54" s="84"/>
    </row>
    <row r="55" spans="1:17" hidden="1" x14ac:dyDescent="0.25">
      <c r="A55" s="84"/>
      <c r="B55" s="84"/>
      <c r="C55" s="84"/>
      <c r="D55" s="84"/>
      <c r="E55" s="84"/>
      <c r="F55" s="84"/>
      <c r="G55" s="84"/>
      <c r="H55" s="84"/>
      <c r="I55" s="84"/>
      <c r="J55" s="84"/>
      <c r="K55" s="84"/>
      <c r="L55" s="84"/>
      <c r="M55" s="84"/>
      <c r="N55" s="84"/>
      <c r="O55" s="84"/>
      <c r="P55" s="84"/>
      <c r="Q55" s="84"/>
    </row>
    <row r="56" spans="1:17" hidden="1" x14ac:dyDescent="0.25">
      <c r="A56" s="84"/>
      <c r="B56" s="84"/>
      <c r="C56" s="84"/>
      <c r="D56" s="84"/>
      <c r="E56" s="84"/>
      <c r="F56" s="84"/>
      <c r="G56" s="84"/>
      <c r="H56" s="84"/>
      <c r="I56" s="84"/>
      <c r="J56" s="84"/>
      <c r="K56" s="84"/>
      <c r="L56" s="84"/>
      <c r="M56" s="84"/>
      <c r="N56" s="84"/>
      <c r="O56" s="84"/>
      <c r="P56" s="84"/>
      <c r="Q56" s="84"/>
    </row>
    <row r="57" spans="1:17" hidden="1" x14ac:dyDescent="0.25">
      <c r="A57" s="84"/>
      <c r="B57" s="84"/>
      <c r="C57" s="84"/>
      <c r="D57" s="84"/>
      <c r="E57" s="84"/>
      <c r="F57" s="84"/>
      <c r="G57" s="84"/>
      <c r="H57" s="84"/>
      <c r="I57" s="84"/>
      <c r="J57" s="84"/>
      <c r="K57" s="84"/>
      <c r="L57" s="84"/>
      <c r="M57" s="84"/>
      <c r="N57" s="84"/>
      <c r="O57" s="84"/>
      <c r="P57" s="84"/>
      <c r="Q57" s="84"/>
    </row>
    <row r="58" spans="1:17" hidden="1" x14ac:dyDescent="0.25"/>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xr:uid="{00000000-0004-0000-0200-000000000000}"/>
  </hyperlinks>
  <printOptions horizontalCentered="1"/>
  <pageMargins left="0.2" right="0.2" top="0.25" bottom="0.2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7"/>
  </sheetPr>
  <dimension ref="A1:D10"/>
  <sheetViews>
    <sheetView workbookViewId="0">
      <selection activeCell="B3" sqref="B3"/>
    </sheetView>
  </sheetViews>
  <sheetFormatPr defaultColWidth="8.85546875" defaultRowHeight="15" x14ac:dyDescent="0.25"/>
  <sheetData>
    <row r="1" spans="1:4" ht="24" thickBot="1" x14ac:dyDescent="0.3">
      <c r="A1" s="338" t="s">
        <v>362</v>
      </c>
      <c r="B1" s="339"/>
      <c r="C1" s="339"/>
      <c r="D1" s="340"/>
    </row>
    <row r="2" spans="1:4" ht="19.5" thickTop="1" x14ac:dyDescent="0.25">
      <c r="A2" s="53" t="s">
        <v>31</v>
      </c>
      <c r="B2" s="54" t="s">
        <v>35</v>
      </c>
      <c r="C2" s="54"/>
      <c r="D2" s="55"/>
    </row>
    <row r="3" spans="1:4" ht="18.75" x14ac:dyDescent="0.25">
      <c r="A3" s="11" t="s">
        <v>2</v>
      </c>
      <c r="B3" s="12" t="s">
        <v>34</v>
      </c>
      <c r="C3" s="12"/>
      <c r="D3" s="17"/>
    </row>
    <row r="4" spans="1:4" ht="18.75" x14ac:dyDescent="0.25">
      <c r="A4" s="1" t="s">
        <v>0</v>
      </c>
      <c r="B4" s="2" t="s">
        <v>38</v>
      </c>
      <c r="C4" s="2"/>
      <c r="D4" s="44"/>
    </row>
    <row r="5" spans="1:4" ht="18.75" x14ac:dyDescent="0.25">
      <c r="A5" s="11" t="s">
        <v>3</v>
      </c>
      <c r="B5" s="12" t="s">
        <v>7</v>
      </c>
      <c r="C5" s="12"/>
      <c r="D5" s="17"/>
    </row>
    <row r="6" spans="1:4" ht="18.75" x14ac:dyDescent="0.25">
      <c r="A6" s="1" t="s">
        <v>4</v>
      </c>
      <c r="B6" s="2" t="s">
        <v>36</v>
      </c>
      <c r="C6" s="2"/>
      <c r="D6" s="111"/>
    </row>
    <row r="7" spans="1:4" ht="18.75" x14ac:dyDescent="0.25">
      <c r="A7" s="11" t="s">
        <v>359</v>
      </c>
      <c r="B7" s="12" t="s">
        <v>360</v>
      </c>
      <c r="C7" s="12"/>
      <c r="D7" s="17"/>
    </row>
    <row r="8" spans="1:4" ht="19.5" thickBot="1" x14ac:dyDescent="0.3">
      <c r="A8" s="56" t="s">
        <v>358</v>
      </c>
      <c r="B8" s="57" t="s">
        <v>361</v>
      </c>
      <c r="C8" s="57"/>
      <c r="D8" s="58"/>
    </row>
    <row r="9" spans="1:4" ht="15.75" thickTop="1" x14ac:dyDescent="0.25"/>
    <row r="10" spans="1:4" x14ac:dyDescent="0.25">
      <c r="A10" s="341" t="s">
        <v>54</v>
      </c>
      <c r="B10" s="341"/>
      <c r="C10" s="341"/>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xr:uid="{00000000-0004-0000-0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3935-7638-4E48-A822-225953F563D0}">
  <dimension ref="A1:S4783"/>
  <sheetViews>
    <sheetView topLeftCell="C1" workbookViewId="0">
      <pane ySplit="1" topLeftCell="A4685" activePane="bottomLeft" state="frozen"/>
      <selection pane="bottomLeft" activeCell="E4688" sqref="E4688:R4783"/>
    </sheetView>
  </sheetViews>
  <sheetFormatPr defaultColWidth="8.85546875" defaultRowHeight="15" x14ac:dyDescent="0.25"/>
  <cols>
    <col min="1" max="1" width="48.85546875" bestFit="1" customWidth="1"/>
    <col min="2" max="2" width="48.28515625" bestFit="1" customWidth="1"/>
    <col min="3" max="3" width="43.140625" bestFit="1" customWidth="1"/>
  </cols>
  <sheetData>
    <row r="1" spans="1:18" x14ac:dyDescent="0.25">
      <c r="A1" t="s">
        <v>2467</v>
      </c>
      <c r="B1" t="s">
        <v>2466</v>
      </c>
      <c r="C1" t="s">
        <v>2465</v>
      </c>
      <c r="D1" t="s">
        <v>21</v>
      </c>
      <c r="E1" t="s">
        <v>22</v>
      </c>
      <c r="F1" t="s">
        <v>23</v>
      </c>
      <c r="G1" t="s">
        <v>33</v>
      </c>
      <c r="H1" t="s">
        <v>24</v>
      </c>
      <c r="I1" t="s">
        <v>32</v>
      </c>
      <c r="J1" t="s">
        <v>8</v>
      </c>
      <c r="K1" t="s">
        <v>27</v>
      </c>
      <c r="L1" t="s">
        <v>9</v>
      </c>
      <c r="M1" t="s">
        <v>44</v>
      </c>
      <c r="N1" t="s">
        <v>1999</v>
      </c>
      <c r="O1" t="s">
        <v>25</v>
      </c>
      <c r="P1" t="s">
        <v>26</v>
      </c>
      <c r="Q1" t="s">
        <v>37</v>
      </c>
      <c r="R1" t="s">
        <v>43</v>
      </c>
    </row>
    <row r="2" spans="1:18" x14ac:dyDescent="0.25">
      <c r="A2" t="s">
        <v>3480</v>
      </c>
      <c r="B2" t="s">
        <v>3481</v>
      </c>
      <c r="C2" t="s">
        <v>202</v>
      </c>
      <c r="D2">
        <v>41000</v>
      </c>
    </row>
    <row r="3" spans="1:18" x14ac:dyDescent="0.25">
      <c r="A3" t="s">
        <v>8678</v>
      </c>
      <c r="B3" t="s">
        <v>8679</v>
      </c>
      <c r="C3" t="s">
        <v>2636</v>
      </c>
      <c r="D3">
        <v>41000</v>
      </c>
    </row>
    <row r="4" spans="1:18" x14ac:dyDescent="0.25">
      <c r="A4" t="s">
        <v>3482</v>
      </c>
      <c r="B4" t="s">
        <v>3483</v>
      </c>
      <c r="C4" t="s">
        <v>247</v>
      </c>
      <c r="D4">
        <v>41000</v>
      </c>
      <c r="E4">
        <v>0</v>
      </c>
      <c r="F4">
        <v>0</v>
      </c>
      <c r="G4" t="e">
        <v>#DIV/0!</v>
      </c>
      <c r="H4">
        <v>0</v>
      </c>
      <c r="I4">
        <v>0</v>
      </c>
      <c r="K4">
        <v>0</v>
      </c>
      <c r="L4" t="e">
        <v>#DIV/0!</v>
      </c>
      <c r="M4">
        <v>0</v>
      </c>
      <c r="O4">
        <v>0</v>
      </c>
      <c r="P4">
        <v>0</v>
      </c>
      <c r="Q4" t="e">
        <v>#DIV/0!</v>
      </c>
      <c r="R4">
        <v>0</v>
      </c>
    </row>
    <row r="5" spans="1:18" x14ac:dyDescent="0.25">
      <c r="A5" t="s">
        <v>9295</v>
      </c>
      <c r="B5" t="s">
        <v>9296</v>
      </c>
      <c r="C5" t="s">
        <v>2637</v>
      </c>
      <c r="D5">
        <v>41000</v>
      </c>
      <c r="E5">
        <v>0</v>
      </c>
      <c r="F5">
        <v>0</v>
      </c>
      <c r="G5" t="e">
        <v>#DIV/0!</v>
      </c>
      <c r="H5">
        <v>0</v>
      </c>
      <c r="I5">
        <v>0</v>
      </c>
      <c r="K5">
        <v>0</v>
      </c>
      <c r="L5" t="e">
        <v>#DIV/0!</v>
      </c>
      <c r="M5">
        <v>0</v>
      </c>
      <c r="O5">
        <v>0</v>
      </c>
      <c r="P5">
        <v>0</v>
      </c>
      <c r="Q5" t="e">
        <v>#DIV/0!</v>
      </c>
      <c r="R5">
        <v>0</v>
      </c>
    </row>
    <row r="6" spans="1:18" x14ac:dyDescent="0.25">
      <c r="A6" t="s">
        <v>3484</v>
      </c>
      <c r="B6" t="s">
        <v>3485</v>
      </c>
      <c r="C6" t="s">
        <v>242</v>
      </c>
      <c r="D6">
        <v>41000</v>
      </c>
      <c r="E6">
        <v>0</v>
      </c>
      <c r="F6">
        <v>0</v>
      </c>
      <c r="G6" t="e">
        <v>#DIV/0!</v>
      </c>
      <c r="H6">
        <v>0</v>
      </c>
      <c r="I6">
        <v>0</v>
      </c>
      <c r="J6" t="e">
        <v>#DIV/0!</v>
      </c>
      <c r="K6">
        <v>0</v>
      </c>
      <c r="L6" t="e">
        <v>#DIV/0!</v>
      </c>
      <c r="M6">
        <v>0</v>
      </c>
      <c r="N6">
        <v>0</v>
      </c>
      <c r="O6">
        <v>0</v>
      </c>
      <c r="P6">
        <v>0</v>
      </c>
      <c r="Q6" t="e">
        <v>#DIV/0!</v>
      </c>
      <c r="R6">
        <v>0</v>
      </c>
    </row>
    <row r="7" spans="1:18" x14ac:dyDescent="0.25">
      <c r="A7" t="s">
        <v>3486</v>
      </c>
      <c r="B7" t="s">
        <v>3487</v>
      </c>
      <c r="C7" t="s">
        <v>243</v>
      </c>
      <c r="D7">
        <v>41000</v>
      </c>
      <c r="E7">
        <v>0</v>
      </c>
      <c r="F7">
        <v>0</v>
      </c>
      <c r="H7">
        <v>0</v>
      </c>
      <c r="I7">
        <v>0</v>
      </c>
      <c r="K7">
        <v>0</v>
      </c>
      <c r="L7" t="e">
        <v>#DIV/0!</v>
      </c>
      <c r="M7">
        <v>0</v>
      </c>
      <c r="N7">
        <v>0</v>
      </c>
      <c r="O7">
        <v>9</v>
      </c>
      <c r="P7">
        <v>12</v>
      </c>
      <c r="Q7">
        <v>0.75</v>
      </c>
      <c r="R7">
        <v>0</v>
      </c>
    </row>
    <row r="8" spans="1:18" x14ac:dyDescent="0.25">
      <c r="A8" t="s">
        <v>3488</v>
      </c>
      <c r="B8" t="s">
        <v>3489</v>
      </c>
      <c r="C8" t="s">
        <v>244</v>
      </c>
      <c r="D8">
        <v>41000</v>
      </c>
      <c r="E8">
        <v>0</v>
      </c>
      <c r="F8">
        <v>0</v>
      </c>
      <c r="G8" t="e">
        <v>#DIV/0!</v>
      </c>
      <c r="H8">
        <v>0</v>
      </c>
      <c r="I8">
        <v>0</v>
      </c>
      <c r="K8">
        <v>0</v>
      </c>
      <c r="L8" t="e">
        <v>#DIV/0!</v>
      </c>
      <c r="M8">
        <v>0</v>
      </c>
      <c r="N8">
        <v>0</v>
      </c>
      <c r="O8">
        <v>0</v>
      </c>
      <c r="P8">
        <v>0</v>
      </c>
      <c r="Q8" t="e">
        <v>#DIV/0!</v>
      </c>
      <c r="R8">
        <v>0</v>
      </c>
    </row>
    <row r="9" spans="1:18" x14ac:dyDescent="0.25">
      <c r="A9" t="s">
        <v>9404</v>
      </c>
      <c r="B9" t="s">
        <v>9405</v>
      </c>
      <c r="C9" t="s">
        <v>2809</v>
      </c>
      <c r="D9">
        <v>41000</v>
      </c>
      <c r="E9">
        <v>0</v>
      </c>
      <c r="F9">
        <v>0</v>
      </c>
      <c r="G9" t="e">
        <v>#DIV/0!</v>
      </c>
      <c r="H9">
        <v>0</v>
      </c>
      <c r="K9">
        <v>0</v>
      </c>
      <c r="L9" t="e">
        <v>#DIV/0!</v>
      </c>
      <c r="M9">
        <v>0</v>
      </c>
      <c r="O9">
        <v>0</v>
      </c>
      <c r="P9">
        <v>1</v>
      </c>
      <c r="Q9">
        <v>0</v>
      </c>
      <c r="R9">
        <v>0</v>
      </c>
    </row>
    <row r="10" spans="1:18" x14ac:dyDescent="0.25">
      <c r="A10" t="s">
        <v>3490</v>
      </c>
      <c r="B10" t="s">
        <v>3491</v>
      </c>
      <c r="C10" t="s">
        <v>245</v>
      </c>
      <c r="D10">
        <v>41000</v>
      </c>
      <c r="E10">
        <v>0</v>
      </c>
      <c r="F10">
        <v>0</v>
      </c>
      <c r="G10" t="e">
        <v>#DIV/0!</v>
      </c>
      <c r="H10">
        <v>0</v>
      </c>
      <c r="I10">
        <v>0</v>
      </c>
      <c r="K10">
        <v>0</v>
      </c>
      <c r="L10" t="e">
        <v>#DIV/0!</v>
      </c>
      <c r="M10">
        <v>0</v>
      </c>
      <c r="O10">
        <v>0</v>
      </c>
      <c r="P10">
        <v>0</v>
      </c>
      <c r="Q10" t="e">
        <v>#DIV/0!</v>
      </c>
      <c r="R10">
        <v>0</v>
      </c>
    </row>
    <row r="11" spans="1:18" x14ac:dyDescent="0.25">
      <c r="A11" t="s">
        <v>3492</v>
      </c>
      <c r="B11" t="s">
        <v>3493</v>
      </c>
      <c r="C11" t="s">
        <v>246</v>
      </c>
      <c r="D11">
        <v>41000</v>
      </c>
      <c r="E11">
        <v>0</v>
      </c>
      <c r="F11">
        <v>0</v>
      </c>
      <c r="G11" t="e">
        <v>#DIV/0!</v>
      </c>
      <c r="H11">
        <v>0</v>
      </c>
      <c r="K11">
        <v>0</v>
      </c>
      <c r="L11" t="e">
        <v>#DIV/0!</v>
      </c>
      <c r="M11">
        <v>0</v>
      </c>
      <c r="O11">
        <v>0</v>
      </c>
      <c r="P11">
        <v>0</v>
      </c>
      <c r="Q11" t="e">
        <v>#DIV/0!</v>
      </c>
    </row>
    <row r="12" spans="1:18" x14ac:dyDescent="0.25">
      <c r="A12" t="s">
        <v>3494</v>
      </c>
      <c r="B12" t="s">
        <v>3495</v>
      </c>
      <c r="C12" t="s">
        <v>240</v>
      </c>
      <c r="D12">
        <v>41000</v>
      </c>
      <c r="E12">
        <v>0</v>
      </c>
      <c r="F12">
        <v>0</v>
      </c>
      <c r="G12" t="e">
        <v>#DIV/0!</v>
      </c>
      <c r="H12">
        <v>0</v>
      </c>
      <c r="I12">
        <v>0</v>
      </c>
      <c r="J12" t="e">
        <v>#DIV/0!</v>
      </c>
      <c r="K12">
        <v>0</v>
      </c>
      <c r="L12" t="e">
        <v>#DIV/0!</v>
      </c>
      <c r="M12">
        <v>0</v>
      </c>
      <c r="O12">
        <v>9</v>
      </c>
      <c r="P12">
        <v>13</v>
      </c>
      <c r="Q12">
        <v>0.69230769230769229</v>
      </c>
      <c r="R12">
        <v>0</v>
      </c>
    </row>
    <row r="13" spans="1:18" x14ac:dyDescent="0.25">
      <c r="A13" t="s">
        <v>3496</v>
      </c>
      <c r="B13" t="s">
        <v>3497</v>
      </c>
      <c r="C13" t="s">
        <v>203</v>
      </c>
      <c r="D13">
        <v>41000</v>
      </c>
      <c r="M13">
        <v>0</v>
      </c>
      <c r="R13">
        <v>0</v>
      </c>
    </row>
    <row r="14" spans="1:18" x14ac:dyDescent="0.25">
      <c r="A14" t="s">
        <v>3498</v>
      </c>
      <c r="B14" t="s">
        <v>3499</v>
      </c>
      <c r="C14" t="s">
        <v>205</v>
      </c>
      <c r="D14">
        <v>41000</v>
      </c>
    </row>
    <row r="15" spans="1:18" x14ac:dyDescent="0.25">
      <c r="A15" t="s">
        <v>3500</v>
      </c>
      <c r="B15" t="s">
        <v>3501</v>
      </c>
      <c r="C15" t="s">
        <v>204</v>
      </c>
      <c r="D15">
        <v>41000</v>
      </c>
      <c r="Q15" t="e">
        <v>#DIV/0!</v>
      </c>
    </row>
    <row r="16" spans="1:18" x14ac:dyDescent="0.25">
      <c r="A16" t="s">
        <v>3502</v>
      </c>
      <c r="B16" t="s">
        <v>3503</v>
      </c>
      <c r="C16" t="s">
        <v>206</v>
      </c>
      <c r="D16">
        <v>41000</v>
      </c>
    </row>
    <row r="17" spans="1:18" x14ac:dyDescent="0.25">
      <c r="A17" t="s">
        <v>3504</v>
      </c>
      <c r="B17" t="s">
        <v>3505</v>
      </c>
      <c r="C17" t="s">
        <v>233</v>
      </c>
      <c r="D17">
        <v>41000</v>
      </c>
    </row>
    <row r="18" spans="1:18" x14ac:dyDescent="0.25">
      <c r="A18" t="s">
        <v>3506</v>
      </c>
      <c r="B18" t="s">
        <v>3507</v>
      </c>
      <c r="C18" t="s">
        <v>232</v>
      </c>
      <c r="D18">
        <v>41000</v>
      </c>
    </row>
    <row r="19" spans="1:18" x14ac:dyDescent="0.25">
      <c r="A19" t="s">
        <v>3508</v>
      </c>
      <c r="B19" t="s">
        <v>3509</v>
      </c>
      <c r="C19" t="s">
        <v>207</v>
      </c>
      <c r="D19">
        <v>41000</v>
      </c>
    </row>
    <row r="20" spans="1:18" x14ac:dyDescent="0.25">
      <c r="A20" t="s">
        <v>3510</v>
      </c>
      <c r="B20" t="s">
        <v>3511</v>
      </c>
      <c r="C20" t="s">
        <v>209</v>
      </c>
      <c r="D20">
        <v>41000</v>
      </c>
    </row>
    <row r="21" spans="1:18" x14ac:dyDescent="0.25">
      <c r="A21" t="s">
        <v>3512</v>
      </c>
      <c r="B21" t="s">
        <v>3513</v>
      </c>
      <c r="C21" t="s">
        <v>208</v>
      </c>
      <c r="D21">
        <v>41000</v>
      </c>
    </row>
    <row r="22" spans="1:18" x14ac:dyDescent="0.25">
      <c r="A22" t="s">
        <v>3514</v>
      </c>
      <c r="B22" t="s">
        <v>3515</v>
      </c>
      <c r="C22" t="s">
        <v>210</v>
      </c>
      <c r="D22">
        <v>41000</v>
      </c>
    </row>
    <row r="23" spans="1:18" x14ac:dyDescent="0.25">
      <c r="A23" t="s">
        <v>3516</v>
      </c>
      <c r="B23" t="s">
        <v>3517</v>
      </c>
      <c r="C23" t="s">
        <v>228</v>
      </c>
      <c r="D23">
        <v>41000</v>
      </c>
      <c r="Q23" t="e">
        <v>#DIV/0!</v>
      </c>
    </row>
    <row r="24" spans="1:18" x14ac:dyDescent="0.25">
      <c r="A24" t="s">
        <v>3518</v>
      </c>
      <c r="B24" t="s">
        <v>3519</v>
      </c>
      <c r="C24" t="s">
        <v>229</v>
      </c>
      <c r="D24">
        <v>41000</v>
      </c>
      <c r="Q24" t="e">
        <v>#DIV/0!</v>
      </c>
    </row>
    <row r="25" spans="1:18" x14ac:dyDescent="0.25">
      <c r="A25" t="s">
        <v>3520</v>
      </c>
      <c r="B25" t="s">
        <v>3521</v>
      </c>
      <c r="C25" t="s">
        <v>215</v>
      </c>
      <c r="D25">
        <v>41000</v>
      </c>
    </row>
    <row r="26" spans="1:18" x14ac:dyDescent="0.25">
      <c r="A26" t="s">
        <v>3522</v>
      </c>
      <c r="B26" t="s">
        <v>3523</v>
      </c>
      <c r="C26" t="s">
        <v>211</v>
      </c>
      <c r="D26">
        <v>41000</v>
      </c>
      <c r="M26">
        <v>0</v>
      </c>
      <c r="O26">
        <v>0</v>
      </c>
      <c r="P26">
        <v>0</v>
      </c>
      <c r="Q26" t="e">
        <v>#DIV/0!</v>
      </c>
      <c r="R26">
        <v>0</v>
      </c>
    </row>
    <row r="27" spans="1:18" x14ac:dyDescent="0.25">
      <c r="A27" t="s">
        <v>3524</v>
      </c>
      <c r="B27" t="s">
        <v>3525</v>
      </c>
      <c r="C27" t="s">
        <v>3526</v>
      </c>
      <c r="D27">
        <v>41000</v>
      </c>
      <c r="Q27" t="e">
        <v>#DIV/0!</v>
      </c>
    </row>
    <row r="28" spans="1:18" x14ac:dyDescent="0.25">
      <c r="A28" t="s">
        <v>3527</v>
      </c>
      <c r="B28" t="s">
        <v>3528</v>
      </c>
      <c r="C28" t="s">
        <v>214</v>
      </c>
      <c r="D28">
        <v>41000</v>
      </c>
    </row>
    <row r="29" spans="1:18" x14ac:dyDescent="0.25">
      <c r="A29" t="s">
        <v>3529</v>
      </c>
      <c r="B29" t="s">
        <v>3530</v>
      </c>
      <c r="C29" t="s">
        <v>212</v>
      </c>
      <c r="D29">
        <v>41000</v>
      </c>
      <c r="Q29" t="e">
        <v>#DIV/0!</v>
      </c>
    </row>
    <row r="30" spans="1:18" x14ac:dyDescent="0.25">
      <c r="A30" t="s">
        <v>3531</v>
      </c>
      <c r="B30" t="s">
        <v>3532</v>
      </c>
      <c r="C30" t="s">
        <v>218</v>
      </c>
      <c r="D30">
        <v>41000</v>
      </c>
    </row>
    <row r="31" spans="1:18" x14ac:dyDescent="0.25">
      <c r="A31" t="s">
        <v>3533</v>
      </c>
      <c r="B31" t="s">
        <v>3534</v>
      </c>
      <c r="C31" t="s">
        <v>216</v>
      </c>
      <c r="D31">
        <v>41000</v>
      </c>
      <c r="E31">
        <v>0</v>
      </c>
      <c r="F31">
        <v>0</v>
      </c>
      <c r="G31" t="e">
        <v>#DIV/0!</v>
      </c>
      <c r="H31">
        <v>0</v>
      </c>
      <c r="I31">
        <v>0</v>
      </c>
      <c r="J31" t="e">
        <v>#DIV/0!</v>
      </c>
      <c r="K31">
        <v>0</v>
      </c>
      <c r="L31" t="e">
        <v>#DIV/0!</v>
      </c>
      <c r="M31">
        <v>0</v>
      </c>
      <c r="O31">
        <v>0</v>
      </c>
      <c r="P31">
        <v>0</v>
      </c>
      <c r="Q31" t="e">
        <v>#DIV/0!</v>
      </c>
      <c r="R31">
        <v>0</v>
      </c>
    </row>
    <row r="32" spans="1:18" x14ac:dyDescent="0.25">
      <c r="A32" t="s">
        <v>3535</v>
      </c>
      <c r="B32" t="s">
        <v>3536</v>
      </c>
      <c r="C32" t="s">
        <v>217</v>
      </c>
      <c r="D32">
        <v>41000</v>
      </c>
    </row>
    <row r="33" spans="1:19" x14ac:dyDescent="0.25">
      <c r="A33" t="s">
        <v>3537</v>
      </c>
      <c r="B33" t="s">
        <v>3538</v>
      </c>
      <c r="C33" t="s">
        <v>230</v>
      </c>
      <c r="D33">
        <v>41000</v>
      </c>
      <c r="Q33" t="e">
        <v>#DIV/0!</v>
      </c>
    </row>
    <row r="34" spans="1:19" x14ac:dyDescent="0.25">
      <c r="A34" t="s">
        <v>3539</v>
      </c>
      <c r="B34" t="s">
        <v>3540</v>
      </c>
      <c r="C34" t="s">
        <v>231</v>
      </c>
      <c r="D34">
        <v>41000</v>
      </c>
      <c r="Q34" t="e">
        <v>#DIV/0!</v>
      </c>
    </row>
    <row r="35" spans="1:19" x14ac:dyDescent="0.25">
      <c r="A35" t="s">
        <v>9525</v>
      </c>
      <c r="B35" t="s">
        <v>9526</v>
      </c>
      <c r="C35" t="s">
        <v>9523</v>
      </c>
      <c r="D35">
        <v>41000</v>
      </c>
      <c r="O35">
        <v>0</v>
      </c>
      <c r="P35">
        <v>1</v>
      </c>
      <c r="Q35">
        <v>0</v>
      </c>
    </row>
    <row r="36" spans="1:19" x14ac:dyDescent="0.25">
      <c r="A36" t="s">
        <v>8896</v>
      </c>
      <c r="B36" t="s">
        <v>8897</v>
      </c>
      <c r="C36" t="s">
        <v>2810</v>
      </c>
      <c r="D36">
        <v>41000</v>
      </c>
      <c r="O36">
        <v>0</v>
      </c>
      <c r="P36">
        <v>1</v>
      </c>
      <c r="Q36">
        <v>0</v>
      </c>
    </row>
    <row r="37" spans="1:19" x14ac:dyDescent="0.25">
      <c r="A37" t="s">
        <v>3541</v>
      </c>
      <c r="B37" t="s">
        <v>3542</v>
      </c>
      <c r="C37" t="s">
        <v>237</v>
      </c>
      <c r="D37">
        <v>41000</v>
      </c>
      <c r="Q37" t="e">
        <v>#DIV/0!</v>
      </c>
    </row>
    <row r="38" spans="1:19" x14ac:dyDescent="0.25">
      <c r="A38" t="s">
        <v>3543</v>
      </c>
      <c r="B38" t="s">
        <v>3544</v>
      </c>
      <c r="C38" t="s">
        <v>236</v>
      </c>
      <c r="D38">
        <v>41000</v>
      </c>
      <c r="Q38" t="e">
        <v>#DIV/0!</v>
      </c>
    </row>
    <row r="39" spans="1:19" x14ac:dyDescent="0.25">
      <c r="A39" t="s">
        <v>3545</v>
      </c>
      <c r="B39" t="s">
        <v>3546</v>
      </c>
      <c r="C39" t="s">
        <v>364</v>
      </c>
      <c r="D39">
        <v>41000</v>
      </c>
      <c r="Q39" t="e">
        <v>#DIV/0!</v>
      </c>
    </row>
    <row r="40" spans="1:19" x14ac:dyDescent="0.25">
      <c r="A40" t="s">
        <v>3547</v>
      </c>
      <c r="B40" t="s">
        <v>3548</v>
      </c>
      <c r="C40" t="s">
        <v>363</v>
      </c>
      <c r="D40">
        <v>41000</v>
      </c>
      <c r="Q40" t="e">
        <v>#DIV/0!</v>
      </c>
    </row>
    <row r="41" spans="1:19" x14ac:dyDescent="0.25">
      <c r="A41" t="s">
        <v>3549</v>
      </c>
      <c r="B41" t="s">
        <v>3550</v>
      </c>
      <c r="C41" t="s">
        <v>219</v>
      </c>
      <c r="D41">
        <v>41000</v>
      </c>
    </row>
    <row r="42" spans="1:19" x14ac:dyDescent="0.25">
      <c r="A42" t="s">
        <v>3551</v>
      </c>
      <c r="B42" t="s">
        <v>3552</v>
      </c>
      <c r="C42" t="s">
        <v>220</v>
      </c>
      <c r="D42">
        <v>41000</v>
      </c>
    </row>
    <row r="43" spans="1:19" x14ac:dyDescent="0.25">
      <c r="A43" t="s">
        <v>3553</v>
      </c>
      <c r="B43" t="s">
        <v>3554</v>
      </c>
      <c r="C43" t="s">
        <v>221</v>
      </c>
      <c r="D43">
        <v>41000</v>
      </c>
    </row>
    <row r="44" spans="1:19" x14ac:dyDescent="0.25">
      <c r="A44" t="s">
        <v>9150</v>
      </c>
      <c r="B44" t="s">
        <v>9151</v>
      </c>
      <c r="C44" t="s">
        <v>3018</v>
      </c>
      <c r="D44">
        <v>41000</v>
      </c>
    </row>
    <row r="45" spans="1:19" x14ac:dyDescent="0.25">
      <c r="A45" t="s">
        <v>8787</v>
      </c>
      <c r="B45" t="s">
        <v>8788</v>
      </c>
      <c r="C45" t="s">
        <v>2638</v>
      </c>
      <c r="D45">
        <v>41000</v>
      </c>
      <c r="Q45" t="e">
        <v>#DIV/0!</v>
      </c>
    </row>
    <row r="46" spans="1:19" x14ac:dyDescent="0.25">
      <c r="A46" t="s">
        <v>9005</v>
      </c>
      <c r="B46" t="s">
        <v>9006</v>
      </c>
      <c r="C46" t="s">
        <v>2811</v>
      </c>
      <c r="D46">
        <v>41000</v>
      </c>
    </row>
    <row r="47" spans="1:19" x14ac:dyDescent="0.25">
      <c r="A47" t="s">
        <v>3555</v>
      </c>
      <c r="B47" t="s">
        <v>3556</v>
      </c>
      <c r="C47" t="s">
        <v>234</v>
      </c>
      <c r="D47">
        <v>41000</v>
      </c>
    </row>
    <row r="48" spans="1:19" x14ac:dyDescent="0.25">
      <c r="A48" t="s">
        <v>3557</v>
      </c>
      <c r="B48" t="s">
        <v>3558</v>
      </c>
      <c r="C48" t="s">
        <v>235</v>
      </c>
      <c r="D48">
        <v>41000</v>
      </c>
      <c r="S48">
        <v>0</v>
      </c>
    </row>
    <row r="49" spans="1:19" x14ac:dyDescent="0.25">
      <c r="A49" t="s">
        <v>3559</v>
      </c>
      <c r="B49" t="s">
        <v>3560</v>
      </c>
      <c r="C49" t="s">
        <v>239</v>
      </c>
      <c r="D49">
        <v>41000</v>
      </c>
      <c r="Q49" t="e">
        <v>#DIV/0!</v>
      </c>
      <c r="S49" t="e">
        <v>#DIV/0!</v>
      </c>
    </row>
    <row r="50" spans="1:19" x14ac:dyDescent="0.25">
      <c r="A50" t="s">
        <v>3561</v>
      </c>
      <c r="B50" t="s">
        <v>3562</v>
      </c>
      <c r="C50" t="s">
        <v>238</v>
      </c>
      <c r="D50">
        <v>41000</v>
      </c>
      <c r="Q50" t="e">
        <v>#DIV/0!</v>
      </c>
      <c r="S50">
        <v>0</v>
      </c>
    </row>
    <row r="51" spans="1:19" x14ac:dyDescent="0.25">
      <c r="A51" t="s">
        <v>3563</v>
      </c>
      <c r="B51" t="s">
        <v>3564</v>
      </c>
      <c r="C51" t="s">
        <v>222</v>
      </c>
      <c r="D51">
        <v>41000</v>
      </c>
      <c r="Q51" t="e">
        <v>#DIV/0!</v>
      </c>
      <c r="S51">
        <v>0</v>
      </c>
    </row>
    <row r="52" spans="1:19" x14ac:dyDescent="0.25">
      <c r="A52" t="s">
        <v>3565</v>
      </c>
      <c r="B52" t="s">
        <v>3566</v>
      </c>
      <c r="C52" t="s">
        <v>3567</v>
      </c>
      <c r="D52">
        <v>41000</v>
      </c>
      <c r="S52">
        <v>0</v>
      </c>
    </row>
    <row r="53" spans="1:19" x14ac:dyDescent="0.25">
      <c r="A53" t="s">
        <v>3568</v>
      </c>
      <c r="B53" t="s">
        <v>3569</v>
      </c>
      <c r="C53" t="s">
        <v>223</v>
      </c>
      <c r="D53">
        <v>41000</v>
      </c>
      <c r="Q53" t="e">
        <v>#DIV/0!</v>
      </c>
      <c r="S53">
        <v>0</v>
      </c>
    </row>
    <row r="54" spans="1:19" x14ac:dyDescent="0.25">
      <c r="A54" t="s">
        <v>3570</v>
      </c>
      <c r="B54" t="s">
        <v>3571</v>
      </c>
      <c r="C54" t="s">
        <v>224</v>
      </c>
      <c r="D54">
        <v>41000</v>
      </c>
      <c r="S54">
        <v>0</v>
      </c>
    </row>
    <row r="55" spans="1:19" x14ac:dyDescent="0.25">
      <c r="A55" t="s">
        <v>3572</v>
      </c>
      <c r="B55" t="s">
        <v>3573</v>
      </c>
      <c r="C55" t="s">
        <v>225</v>
      </c>
      <c r="D55">
        <v>41000</v>
      </c>
      <c r="O55">
        <v>9</v>
      </c>
      <c r="P55">
        <v>12</v>
      </c>
      <c r="Q55">
        <v>0.75</v>
      </c>
      <c r="S55">
        <v>0</v>
      </c>
    </row>
    <row r="56" spans="1:19" x14ac:dyDescent="0.25">
      <c r="A56" t="s">
        <v>3574</v>
      </c>
      <c r="B56" t="s">
        <v>3575</v>
      </c>
      <c r="C56" t="s">
        <v>226</v>
      </c>
      <c r="D56">
        <v>41000</v>
      </c>
      <c r="O56">
        <v>9</v>
      </c>
      <c r="P56">
        <v>12</v>
      </c>
      <c r="Q56">
        <v>0.75</v>
      </c>
      <c r="S56" t="e">
        <v>#DIV/0!</v>
      </c>
    </row>
    <row r="57" spans="1:19" x14ac:dyDescent="0.25">
      <c r="A57" t="s">
        <v>3576</v>
      </c>
      <c r="B57" t="s">
        <v>3577</v>
      </c>
      <c r="C57" t="s">
        <v>227</v>
      </c>
      <c r="D57">
        <v>41000</v>
      </c>
    </row>
    <row r="58" spans="1:19" x14ac:dyDescent="0.25">
      <c r="A58" t="s">
        <v>3578</v>
      </c>
      <c r="B58" t="s">
        <v>3579</v>
      </c>
      <c r="C58" t="s">
        <v>202</v>
      </c>
      <c r="D58">
        <v>41030</v>
      </c>
    </row>
    <row r="59" spans="1:19" x14ac:dyDescent="0.25">
      <c r="A59" t="s">
        <v>8680</v>
      </c>
      <c r="B59" t="s">
        <v>8681</v>
      </c>
      <c r="C59" t="s">
        <v>2636</v>
      </c>
      <c r="D59">
        <v>41030</v>
      </c>
    </row>
    <row r="60" spans="1:19" x14ac:dyDescent="0.25">
      <c r="A60" t="s">
        <v>3580</v>
      </c>
      <c r="B60" t="s">
        <v>3581</v>
      </c>
      <c r="C60" t="s">
        <v>247</v>
      </c>
      <c r="D60">
        <v>41030</v>
      </c>
      <c r="E60">
        <v>0</v>
      </c>
      <c r="F60">
        <v>0</v>
      </c>
      <c r="G60" t="e">
        <v>#DIV/0!</v>
      </c>
      <c r="H60">
        <v>0</v>
      </c>
      <c r="I60">
        <v>0</v>
      </c>
      <c r="K60">
        <v>0</v>
      </c>
      <c r="L60" t="e">
        <v>#DIV/0!</v>
      </c>
      <c r="M60">
        <v>0</v>
      </c>
      <c r="O60">
        <v>0</v>
      </c>
      <c r="P60">
        <v>0</v>
      </c>
      <c r="Q60" t="e">
        <v>#DIV/0!</v>
      </c>
      <c r="R60">
        <v>0</v>
      </c>
    </row>
    <row r="61" spans="1:19" x14ac:dyDescent="0.25">
      <c r="A61" t="s">
        <v>9297</v>
      </c>
      <c r="B61" t="s">
        <v>9298</v>
      </c>
      <c r="C61" t="s">
        <v>2637</v>
      </c>
      <c r="D61">
        <v>41030</v>
      </c>
      <c r="E61">
        <v>0</v>
      </c>
      <c r="F61">
        <v>0</v>
      </c>
      <c r="G61" t="e">
        <v>#DIV/0!</v>
      </c>
      <c r="H61">
        <v>0</v>
      </c>
      <c r="I61">
        <v>0</v>
      </c>
      <c r="K61">
        <v>0</v>
      </c>
      <c r="L61" t="e">
        <v>#DIV/0!</v>
      </c>
      <c r="M61">
        <v>0</v>
      </c>
      <c r="O61">
        <v>0</v>
      </c>
      <c r="P61">
        <v>0</v>
      </c>
      <c r="Q61" t="e">
        <v>#DIV/0!</v>
      </c>
      <c r="R61">
        <v>0</v>
      </c>
    </row>
    <row r="62" spans="1:19" x14ac:dyDescent="0.25">
      <c r="A62" t="s">
        <v>3582</v>
      </c>
      <c r="B62" t="s">
        <v>3583</v>
      </c>
      <c r="C62" t="s">
        <v>242</v>
      </c>
      <c r="D62">
        <v>41030</v>
      </c>
      <c r="E62">
        <v>0</v>
      </c>
      <c r="F62">
        <v>0</v>
      </c>
      <c r="G62" t="e">
        <v>#DIV/0!</v>
      </c>
      <c r="H62">
        <v>0</v>
      </c>
      <c r="I62">
        <v>0</v>
      </c>
      <c r="J62" t="e">
        <v>#DIV/0!</v>
      </c>
      <c r="K62">
        <v>0</v>
      </c>
      <c r="L62" t="e">
        <v>#DIV/0!</v>
      </c>
      <c r="M62">
        <v>0</v>
      </c>
      <c r="N62">
        <v>0</v>
      </c>
      <c r="O62">
        <v>1</v>
      </c>
      <c r="P62">
        <v>1</v>
      </c>
      <c r="Q62">
        <v>1</v>
      </c>
      <c r="R62">
        <v>0</v>
      </c>
    </row>
    <row r="63" spans="1:19" x14ac:dyDescent="0.25">
      <c r="A63" t="s">
        <v>3584</v>
      </c>
      <c r="B63" t="s">
        <v>3585</v>
      </c>
      <c r="C63" t="s">
        <v>243</v>
      </c>
      <c r="D63">
        <v>41030</v>
      </c>
      <c r="E63">
        <v>0</v>
      </c>
      <c r="F63">
        <v>0</v>
      </c>
      <c r="H63">
        <v>0</v>
      </c>
      <c r="I63">
        <v>0</v>
      </c>
      <c r="K63">
        <v>0</v>
      </c>
      <c r="L63" t="e">
        <v>#DIV/0!</v>
      </c>
      <c r="M63">
        <v>0</v>
      </c>
      <c r="N63">
        <v>0</v>
      </c>
      <c r="O63">
        <v>5</v>
      </c>
      <c r="P63">
        <v>5</v>
      </c>
      <c r="Q63">
        <v>1</v>
      </c>
      <c r="R63">
        <v>0</v>
      </c>
    </row>
    <row r="64" spans="1:19" x14ac:dyDescent="0.25">
      <c r="A64" t="s">
        <v>3586</v>
      </c>
      <c r="B64" t="s">
        <v>3587</v>
      </c>
      <c r="C64" t="s">
        <v>244</v>
      </c>
      <c r="D64">
        <v>41030</v>
      </c>
      <c r="E64">
        <v>0</v>
      </c>
      <c r="F64">
        <v>0</v>
      </c>
      <c r="G64" t="e">
        <v>#DIV/0!</v>
      </c>
      <c r="H64">
        <v>0</v>
      </c>
      <c r="I64">
        <v>0</v>
      </c>
      <c r="K64">
        <v>0</v>
      </c>
      <c r="L64" t="e">
        <v>#DIV/0!</v>
      </c>
      <c r="M64">
        <v>0</v>
      </c>
      <c r="N64">
        <v>0</v>
      </c>
      <c r="O64">
        <v>1</v>
      </c>
      <c r="P64">
        <v>1</v>
      </c>
      <c r="Q64">
        <v>1</v>
      </c>
      <c r="R64">
        <v>0</v>
      </c>
    </row>
    <row r="65" spans="1:18" x14ac:dyDescent="0.25">
      <c r="A65" t="s">
        <v>9406</v>
      </c>
      <c r="B65" t="s">
        <v>9407</v>
      </c>
      <c r="C65" t="s">
        <v>2809</v>
      </c>
      <c r="D65">
        <v>41030</v>
      </c>
      <c r="E65">
        <v>0</v>
      </c>
      <c r="F65">
        <v>0</v>
      </c>
      <c r="G65" t="e">
        <v>#DIV/0!</v>
      </c>
      <c r="H65">
        <v>0</v>
      </c>
      <c r="K65">
        <v>0</v>
      </c>
      <c r="L65" t="e">
        <v>#DIV/0!</v>
      </c>
      <c r="M65">
        <v>0</v>
      </c>
      <c r="O65">
        <v>0</v>
      </c>
      <c r="P65">
        <v>0</v>
      </c>
      <c r="Q65" t="e">
        <v>#DIV/0!</v>
      </c>
      <c r="R65">
        <v>0</v>
      </c>
    </row>
    <row r="66" spans="1:18" x14ac:dyDescent="0.25">
      <c r="A66" t="s">
        <v>3588</v>
      </c>
      <c r="B66" t="s">
        <v>3589</v>
      </c>
      <c r="C66" t="s">
        <v>245</v>
      </c>
      <c r="D66">
        <v>41030</v>
      </c>
      <c r="E66">
        <v>0</v>
      </c>
      <c r="F66">
        <v>0</v>
      </c>
      <c r="G66" t="e">
        <v>#DIV/0!</v>
      </c>
      <c r="H66">
        <v>0</v>
      </c>
      <c r="I66">
        <v>0</v>
      </c>
      <c r="K66">
        <v>0</v>
      </c>
      <c r="L66" t="e">
        <v>#DIV/0!</v>
      </c>
      <c r="M66">
        <v>0</v>
      </c>
      <c r="O66">
        <v>0</v>
      </c>
      <c r="P66">
        <v>0</v>
      </c>
      <c r="Q66" t="e">
        <v>#DIV/0!</v>
      </c>
      <c r="R66">
        <v>0</v>
      </c>
    </row>
    <row r="67" spans="1:18" x14ac:dyDescent="0.25">
      <c r="A67" t="s">
        <v>3590</v>
      </c>
      <c r="B67" t="s">
        <v>3591</v>
      </c>
      <c r="C67" t="s">
        <v>246</v>
      </c>
      <c r="D67">
        <v>41030</v>
      </c>
      <c r="E67">
        <v>0</v>
      </c>
      <c r="F67">
        <v>0</v>
      </c>
      <c r="G67" t="e">
        <v>#DIV/0!</v>
      </c>
      <c r="H67">
        <v>0</v>
      </c>
      <c r="K67">
        <v>0</v>
      </c>
      <c r="L67" t="e">
        <v>#DIV/0!</v>
      </c>
      <c r="M67">
        <v>0</v>
      </c>
      <c r="O67">
        <v>0</v>
      </c>
      <c r="P67">
        <v>0</v>
      </c>
      <c r="Q67" t="e">
        <v>#DIV/0!</v>
      </c>
    </row>
    <row r="68" spans="1:18" x14ac:dyDescent="0.25">
      <c r="A68" t="s">
        <v>3592</v>
      </c>
      <c r="B68" t="s">
        <v>3593</v>
      </c>
      <c r="C68" t="s">
        <v>240</v>
      </c>
      <c r="D68">
        <v>41030</v>
      </c>
      <c r="E68">
        <v>0</v>
      </c>
      <c r="F68">
        <v>0</v>
      </c>
      <c r="G68" t="e">
        <v>#DIV/0!</v>
      </c>
      <c r="H68">
        <v>0</v>
      </c>
      <c r="I68">
        <v>0</v>
      </c>
      <c r="J68" t="e">
        <v>#DIV/0!</v>
      </c>
      <c r="K68">
        <v>0</v>
      </c>
      <c r="L68" t="e">
        <v>#DIV/0!</v>
      </c>
      <c r="M68">
        <v>0</v>
      </c>
      <c r="O68">
        <v>7</v>
      </c>
      <c r="P68">
        <v>7</v>
      </c>
      <c r="Q68">
        <v>1</v>
      </c>
      <c r="R68">
        <v>0</v>
      </c>
    </row>
    <row r="69" spans="1:18" x14ac:dyDescent="0.25">
      <c r="A69" t="s">
        <v>3594</v>
      </c>
      <c r="B69" t="s">
        <v>3595</v>
      </c>
      <c r="C69" t="s">
        <v>203</v>
      </c>
      <c r="D69">
        <v>41030</v>
      </c>
      <c r="M69">
        <v>0</v>
      </c>
      <c r="O69">
        <v>1</v>
      </c>
      <c r="P69">
        <v>1</v>
      </c>
      <c r="Q69">
        <v>1</v>
      </c>
      <c r="R69">
        <v>0</v>
      </c>
    </row>
    <row r="70" spans="1:18" x14ac:dyDescent="0.25">
      <c r="A70" t="s">
        <v>3596</v>
      </c>
      <c r="B70" t="s">
        <v>3597</v>
      </c>
      <c r="C70" t="s">
        <v>205</v>
      </c>
      <c r="D70">
        <v>41030</v>
      </c>
      <c r="O70">
        <v>1</v>
      </c>
      <c r="P70">
        <v>1</v>
      </c>
      <c r="Q70">
        <v>1</v>
      </c>
    </row>
    <row r="71" spans="1:18" x14ac:dyDescent="0.25">
      <c r="A71" t="s">
        <v>3598</v>
      </c>
      <c r="B71" t="s">
        <v>3599</v>
      </c>
      <c r="C71" t="s">
        <v>204</v>
      </c>
      <c r="D71">
        <v>41030</v>
      </c>
      <c r="Q71" t="e">
        <v>#DIV/0!</v>
      </c>
    </row>
    <row r="72" spans="1:18" x14ac:dyDescent="0.25">
      <c r="A72" t="s">
        <v>3600</v>
      </c>
      <c r="B72" t="s">
        <v>3601</v>
      </c>
      <c r="C72" t="s">
        <v>206</v>
      </c>
      <c r="D72">
        <v>41030</v>
      </c>
      <c r="Q72" t="e">
        <v>#DIV/0!</v>
      </c>
    </row>
    <row r="73" spans="1:18" x14ac:dyDescent="0.25">
      <c r="A73" t="s">
        <v>3602</v>
      </c>
      <c r="B73" t="s">
        <v>3603</v>
      </c>
      <c r="C73" t="s">
        <v>233</v>
      </c>
      <c r="D73">
        <v>41030</v>
      </c>
    </row>
    <row r="74" spans="1:18" x14ac:dyDescent="0.25">
      <c r="A74" t="s">
        <v>3604</v>
      </c>
      <c r="B74" t="s">
        <v>3605</v>
      </c>
      <c r="C74" t="s">
        <v>232</v>
      </c>
      <c r="D74">
        <v>41030</v>
      </c>
    </row>
    <row r="75" spans="1:18" x14ac:dyDescent="0.25">
      <c r="A75" t="s">
        <v>3606</v>
      </c>
      <c r="B75" t="s">
        <v>3607</v>
      </c>
      <c r="C75" t="s">
        <v>207</v>
      </c>
      <c r="D75">
        <v>41030</v>
      </c>
    </row>
    <row r="76" spans="1:18" x14ac:dyDescent="0.25">
      <c r="A76" t="s">
        <v>3608</v>
      </c>
      <c r="B76" t="s">
        <v>3609</v>
      </c>
      <c r="C76" t="s">
        <v>209</v>
      </c>
      <c r="D76">
        <v>41030</v>
      </c>
    </row>
    <row r="77" spans="1:18" x14ac:dyDescent="0.25">
      <c r="A77" t="s">
        <v>3610</v>
      </c>
      <c r="B77" t="s">
        <v>3611</v>
      </c>
      <c r="C77" t="s">
        <v>208</v>
      </c>
      <c r="D77">
        <v>41030</v>
      </c>
    </row>
    <row r="78" spans="1:18" x14ac:dyDescent="0.25">
      <c r="A78" t="s">
        <v>3612</v>
      </c>
      <c r="B78" t="s">
        <v>3613</v>
      </c>
      <c r="C78" t="s">
        <v>210</v>
      </c>
      <c r="D78">
        <v>41030</v>
      </c>
    </row>
    <row r="79" spans="1:18" x14ac:dyDescent="0.25">
      <c r="A79" t="s">
        <v>3614</v>
      </c>
      <c r="B79" t="s">
        <v>3615</v>
      </c>
      <c r="C79" t="s">
        <v>228</v>
      </c>
      <c r="D79">
        <v>41030</v>
      </c>
      <c r="Q79" t="e">
        <v>#DIV/0!</v>
      </c>
    </row>
    <row r="80" spans="1:18" x14ac:dyDescent="0.25">
      <c r="A80" t="s">
        <v>3616</v>
      </c>
      <c r="B80" t="s">
        <v>3617</v>
      </c>
      <c r="C80" t="s">
        <v>229</v>
      </c>
      <c r="D80">
        <v>41030</v>
      </c>
      <c r="Q80" t="e">
        <v>#DIV/0!</v>
      </c>
    </row>
    <row r="81" spans="1:18" x14ac:dyDescent="0.25">
      <c r="A81" t="s">
        <v>3618</v>
      </c>
      <c r="B81" t="s">
        <v>3619</v>
      </c>
      <c r="C81" t="s">
        <v>215</v>
      </c>
      <c r="D81">
        <v>41030</v>
      </c>
    </row>
    <row r="82" spans="1:18" x14ac:dyDescent="0.25">
      <c r="A82" t="s">
        <v>3620</v>
      </c>
      <c r="B82" t="s">
        <v>3621</v>
      </c>
      <c r="C82" t="s">
        <v>211</v>
      </c>
      <c r="D82">
        <v>41030</v>
      </c>
      <c r="M82">
        <v>0</v>
      </c>
      <c r="O82">
        <v>0</v>
      </c>
      <c r="P82">
        <v>0</v>
      </c>
      <c r="Q82" t="e">
        <v>#DIV/0!</v>
      </c>
      <c r="R82">
        <v>0</v>
      </c>
    </row>
    <row r="83" spans="1:18" x14ac:dyDescent="0.25">
      <c r="A83" t="s">
        <v>3622</v>
      </c>
      <c r="B83" t="s">
        <v>3623</v>
      </c>
      <c r="C83" t="s">
        <v>3526</v>
      </c>
      <c r="D83">
        <v>41030</v>
      </c>
      <c r="Q83" t="e">
        <v>#DIV/0!</v>
      </c>
    </row>
    <row r="84" spans="1:18" x14ac:dyDescent="0.25">
      <c r="A84" t="s">
        <v>3624</v>
      </c>
      <c r="B84" t="s">
        <v>3625</v>
      </c>
      <c r="C84" t="s">
        <v>214</v>
      </c>
      <c r="D84">
        <v>41030</v>
      </c>
    </row>
    <row r="85" spans="1:18" x14ac:dyDescent="0.25">
      <c r="A85" t="s">
        <v>3626</v>
      </c>
      <c r="B85" t="s">
        <v>3627</v>
      </c>
      <c r="C85" t="s">
        <v>212</v>
      </c>
      <c r="D85">
        <v>41030</v>
      </c>
      <c r="Q85" t="e">
        <v>#DIV/0!</v>
      </c>
    </row>
    <row r="86" spans="1:18" x14ac:dyDescent="0.25">
      <c r="A86" t="s">
        <v>3628</v>
      </c>
      <c r="B86" t="s">
        <v>3629</v>
      </c>
      <c r="C86" t="s">
        <v>218</v>
      </c>
      <c r="D86">
        <v>41030</v>
      </c>
    </row>
    <row r="87" spans="1:18" x14ac:dyDescent="0.25">
      <c r="A87" t="s">
        <v>3630</v>
      </c>
      <c r="B87" t="s">
        <v>3631</v>
      </c>
      <c r="C87" t="s">
        <v>216</v>
      </c>
      <c r="D87">
        <v>41030</v>
      </c>
      <c r="E87">
        <v>0</v>
      </c>
      <c r="F87">
        <v>0</v>
      </c>
      <c r="G87" t="e">
        <v>#DIV/0!</v>
      </c>
      <c r="H87">
        <v>0</v>
      </c>
      <c r="I87">
        <v>0</v>
      </c>
      <c r="J87" t="e">
        <v>#DIV/0!</v>
      </c>
      <c r="K87">
        <v>0</v>
      </c>
      <c r="L87" t="e">
        <v>#DIV/0!</v>
      </c>
      <c r="M87">
        <v>0</v>
      </c>
      <c r="O87">
        <v>0</v>
      </c>
      <c r="P87">
        <v>0</v>
      </c>
      <c r="Q87" t="e">
        <v>#DIV/0!</v>
      </c>
      <c r="R87">
        <v>0</v>
      </c>
    </row>
    <row r="88" spans="1:18" x14ac:dyDescent="0.25">
      <c r="A88" t="s">
        <v>3632</v>
      </c>
      <c r="B88" t="s">
        <v>3633</v>
      </c>
      <c r="C88" t="s">
        <v>217</v>
      </c>
      <c r="D88">
        <v>41030</v>
      </c>
    </row>
    <row r="89" spans="1:18" x14ac:dyDescent="0.25">
      <c r="A89" t="s">
        <v>3634</v>
      </c>
      <c r="B89" t="s">
        <v>3635</v>
      </c>
      <c r="C89" t="s">
        <v>230</v>
      </c>
      <c r="D89">
        <v>41030</v>
      </c>
      <c r="Q89" t="e">
        <v>#DIV/0!</v>
      </c>
    </row>
    <row r="90" spans="1:18" x14ac:dyDescent="0.25">
      <c r="A90" t="s">
        <v>3636</v>
      </c>
      <c r="B90" t="s">
        <v>3637</v>
      </c>
      <c r="C90" t="s">
        <v>231</v>
      </c>
      <c r="D90">
        <v>41030</v>
      </c>
      <c r="Q90" t="e">
        <v>#DIV/0!</v>
      </c>
    </row>
    <row r="91" spans="1:18" x14ac:dyDescent="0.25">
      <c r="A91" t="s">
        <v>9527</v>
      </c>
      <c r="B91" t="s">
        <v>9528</v>
      </c>
      <c r="C91" t="s">
        <v>9523</v>
      </c>
      <c r="D91">
        <v>41030</v>
      </c>
      <c r="O91">
        <v>0</v>
      </c>
      <c r="P91">
        <v>0</v>
      </c>
      <c r="Q91" t="e">
        <v>#DIV/0!</v>
      </c>
    </row>
    <row r="92" spans="1:18" x14ac:dyDescent="0.25">
      <c r="A92" t="s">
        <v>8898</v>
      </c>
      <c r="B92" t="s">
        <v>8899</v>
      </c>
      <c r="C92" t="s">
        <v>2810</v>
      </c>
      <c r="D92">
        <v>41030</v>
      </c>
      <c r="O92">
        <v>0</v>
      </c>
      <c r="P92">
        <v>0</v>
      </c>
      <c r="Q92" t="e">
        <v>#DIV/0!</v>
      </c>
    </row>
    <row r="93" spans="1:18" x14ac:dyDescent="0.25">
      <c r="A93" t="s">
        <v>3638</v>
      </c>
      <c r="B93" t="s">
        <v>3639</v>
      </c>
      <c r="C93" t="s">
        <v>237</v>
      </c>
      <c r="D93">
        <v>41030</v>
      </c>
      <c r="Q93" t="e">
        <v>#DIV/0!</v>
      </c>
    </row>
    <row r="94" spans="1:18" x14ac:dyDescent="0.25">
      <c r="A94" t="s">
        <v>3640</v>
      </c>
      <c r="B94" t="s">
        <v>3641</v>
      </c>
      <c r="C94" t="s">
        <v>236</v>
      </c>
      <c r="D94">
        <v>41030</v>
      </c>
      <c r="Q94" t="e">
        <v>#DIV/0!</v>
      </c>
    </row>
    <row r="95" spans="1:18" x14ac:dyDescent="0.25">
      <c r="A95" t="s">
        <v>3642</v>
      </c>
      <c r="B95" t="s">
        <v>3643</v>
      </c>
      <c r="C95" t="s">
        <v>364</v>
      </c>
      <c r="D95">
        <v>41030</v>
      </c>
      <c r="Q95" t="e">
        <v>#DIV/0!</v>
      </c>
    </row>
    <row r="96" spans="1:18" x14ac:dyDescent="0.25">
      <c r="A96" t="s">
        <v>3644</v>
      </c>
      <c r="B96" t="s">
        <v>3645</v>
      </c>
      <c r="C96" t="s">
        <v>363</v>
      </c>
      <c r="D96">
        <v>41030</v>
      </c>
      <c r="Q96" t="e">
        <v>#DIV/0!</v>
      </c>
    </row>
    <row r="97" spans="1:19" x14ac:dyDescent="0.25">
      <c r="A97" t="s">
        <v>3646</v>
      </c>
      <c r="B97" t="s">
        <v>3647</v>
      </c>
      <c r="C97" t="s">
        <v>219</v>
      </c>
      <c r="D97">
        <v>41030</v>
      </c>
    </row>
    <row r="98" spans="1:19" x14ac:dyDescent="0.25">
      <c r="A98" t="s">
        <v>3648</v>
      </c>
      <c r="B98" t="s">
        <v>3649</v>
      </c>
      <c r="C98" t="s">
        <v>220</v>
      </c>
      <c r="D98">
        <v>41030</v>
      </c>
    </row>
    <row r="99" spans="1:19" x14ac:dyDescent="0.25">
      <c r="A99" t="s">
        <v>3650</v>
      </c>
      <c r="B99" t="s">
        <v>3651</v>
      </c>
      <c r="C99" t="s">
        <v>221</v>
      </c>
      <c r="D99">
        <v>41030</v>
      </c>
    </row>
    <row r="100" spans="1:19" x14ac:dyDescent="0.25">
      <c r="A100" t="s">
        <v>9152</v>
      </c>
      <c r="B100" t="s">
        <v>9153</v>
      </c>
      <c r="C100" t="s">
        <v>3018</v>
      </c>
      <c r="D100">
        <v>41030</v>
      </c>
    </row>
    <row r="101" spans="1:19" x14ac:dyDescent="0.25">
      <c r="A101" t="s">
        <v>8789</v>
      </c>
      <c r="B101" t="s">
        <v>8790</v>
      </c>
      <c r="C101" t="s">
        <v>2638</v>
      </c>
      <c r="D101">
        <v>41030</v>
      </c>
      <c r="Q101" t="e">
        <v>#DIV/0!</v>
      </c>
    </row>
    <row r="102" spans="1:19" x14ac:dyDescent="0.25">
      <c r="A102" t="s">
        <v>9007</v>
      </c>
      <c r="B102" t="s">
        <v>9008</v>
      </c>
      <c r="C102" t="s">
        <v>2811</v>
      </c>
      <c r="D102">
        <v>41030</v>
      </c>
    </row>
    <row r="103" spans="1:19" x14ac:dyDescent="0.25">
      <c r="A103" t="s">
        <v>3652</v>
      </c>
      <c r="B103" t="s">
        <v>3653</v>
      </c>
      <c r="C103" t="s">
        <v>234</v>
      </c>
      <c r="D103">
        <v>41030</v>
      </c>
    </row>
    <row r="104" spans="1:19" x14ac:dyDescent="0.25">
      <c r="A104" t="s">
        <v>3654</v>
      </c>
      <c r="B104" t="s">
        <v>3655</v>
      </c>
      <c r="C104" t="s">
        <v>235</v>
      </c>
      <c r="D104">
        <v>41030</v>
      </c>
      <c r="S104">
        <v>0</v>
      </c>
    </row>
    <row r="105" spans="1:19" x14ac:dyDescent="0.25">
      <c r="A105" t="s">
        <v>3656</v>
      </c>
      <c r="B105" t="s">
        <v>3657</v>
      </c>
      <c r="C105" t="s">
        <v>239</v>
      </c>
      <c r="D105">
        <v>41030</v>
      </c>
      <c r="Q105" t="e">
        <v>#DIV/0!</v>
      </c>
      <c r="S105" t="e">
        <v>#DIV/0!</v>
      </c>
    </row>
    <row r="106" spans="1:19" x14ac:dyDescent="0.25">
      <c r="A106" t="s">
        <v>3658</v>
      </c>
      <c r="B106" t="s">
        <v>3659</v>
      </c>
      <c r="C106" t="s">
        <v>238</v>
      </c>
      <c r="D106">
        <v>41030</v>
      </c>
      <c r="Q106" t="e">
        <v>#DIV/0!</v>
      </c>
      <c r="S106">
        <v>0</v>
      </c>
    </row>
    <row r="107" spans="1:19" x14ac:dyDescent="0.25">
      <c r="A107" t="s">
        <v>3660</v>
      </c>
      <c r="B107" t="s">
        <v>3661</v>
      </c>
      <c r="C107" t="s">
        <v>222</v>
      </c>
      <c r="D107">
        <v>41030</v>
      </c>
      <c r="Q107" t="e">
        <v>#DIV/0!</v>
      </c>
      <c r="S107">
        <v>0</v>
      </c>
    </row>
    <row r="108" spans="1:19" x14ac:dyDescent="0.25">
      <c r="A108" t="s">
        <v>3662</v>
      </c>
      <c r="B108" t="s">
        <v>3663</v>
      </c>
      <c r="C108" t="s">
        <v>3567</v>
      </c>
      <c r="D108">
        <v>41030</v>
      </c>
      <c r="S108">
        <v>0</v>
      </c>
    </row>
    <row r="109" spans="1:19" x14ac:dyDescent="0.25">
      <c r="A109" t="s">
        <v>3664</v>
      </c>
      <c r="B109" t="s">
        <v>3665</v>
      </c>
      <c r="C109" t="s">
        <v>223</v>
      </c>
      <c r="D109">
        <v>41030</v>
      </c>
      <c r="Q109" t="e">
        <v>#DIV/0!</v>
      </c>
      <c r="S109">
        <v>0</v>
      </c>
    </row>
    <row r="110" spans="1:19" x14ac:dyDescent="0.25">
      <c r="A110" t="s">
        <v>3666</v>
      </c>
      <c r="B110" t="s">
        <v>3667</v>
      </c>
      <c r="C110" t="s">
        <v>224</v>
      </c>
      <c r="D110">
        <v>41030</v>
      </c>
      <c r="S110">
        <v>0</v>
      </c>
    </row>
    <row r="111" spans="1:19" x14ac:dyDescent="0.25">
      <c r="A111" t="s">
        <v>3668</v>
      </c>
      <c r="B111" t="s">
        <v>3669</v>
      </c>
      <c r="C111" t="s">
        <v>225</v>
      </c>
      <c r="D111">
        <v>41030</v>
      </c>
      <c r="O111">
        <v>6</v>
      </c>
      <c r="P111">
        <v>6</v>
      </c>
      <c r="Q111">
        <v>1</v>
      </c>
      <c r="S111">
        <v>0</v>
      </c>
    </row>
    <row r="112" spans="1:19" x14ac:dyDescent="0.25">
      <c r="A112" t="s">
        <v>3670</v>
      </c>
      <c r="B112" t="s">
        <v>3671</v>
      </c>
      <c r="C112" t="s">
        <v>226</v>
      </c>
      <c r="D112">
        <v>41030</v>
      </c>
      <c r="O112">
        <v>5</v>
      </c>
      <c r="P112">
        <v>5</v>
      </c>
      <c r="Q112">
        <v>1</v>
      </c>
      <c r="S112" t="e">
        <v>#DIV/0!</v>
      </c>
    </row>
    <row r="113" spans="1:18" x14ac:dyDescent="0.25">
      <c r="A113" t="s">
        <v>3672</v>
      </c>
      <c r="B113" t="s">
        <v>3673</v>
      </c>
      <c r="C113" t="s">
        <v>227</v>
      </c>
      <c r="D113">
        <v>41030</v>
      </c>
      <c r="O113">
        <v>1</v>
      </c>
      <c r="P113">
        <v>1</v>
      </c>
      <c r="Q113">
        <v>1</v>
      </c>
    </row>
    <row r="114" spans="1:18" x14ac:dyDescent="0.25">
      <c r="A114" t="s">
        <v>3578</v>
      </c>
      <c r="B114" t="s">
        <v>3674</v>
      </c>
      <c r="C114" t="s">
        <v>202</v>
      </c>
      <c r="D114">
        <v>41061</v>
      </c>
    </row>
    <row r="115" spans="1:18" x14ac:dyDescent="0.25">
      <c r="A115" t="s">
        <v>8680</v>
      </c>
      <c r="B115" t="s">
        <v>8682</v>
      </c>
      <c r="C115" t="s">
        <v>2636</v>
      </c>
      <c r="D115">
        <v>41061</v>
      </c>
    </row>
    <row r="116" spans="1:18" x14ac:dyDescent="0.25">
      <c r="A116" t="s">
        <v>3580</v>
      </c>
      <c r="B116" t="s">
        <v>3675</v>
      </c>
      <c r="C116" t="s">
        <v>247</v>
      </c>
      <c r="D116">
        <v>41061</v>
      </c>
      <c r="E116">
        <v>0</v>
      </c>
      <c r="F116">
        <v>0</v>
      </c>
      <c r="G116" t="e">
        <v>#DIV/0!</v>
      </c>
      <c r="H116">
        <v>0</v>
      </c>
      <c r="I116">
        <v>0</v>
      </c>
      <c r="K116">
        <v>0</v>
      </c>
      <c r="L116" t="e">
        <v>#DIV/0!</v>
      </c>
      <c r="M116">
        <v>0</v>
      </c>
      <c r="O116">
        <v>0</v>
      </c>
      <c r="P116">
        <v>0</v>
      </c>
      <c r="Q116" t="e">
        <v>#DIV/0!</v>
      </c>
      <c r="R116">
        <v>0</v>
      </c>
    </row>
    <row r="117" spans="1:18" x14ac:dyDescent="0.25">
      <c r="A117" t="s">
        <v>9297</v>
      </c>
      <c r="B117" t="s">
        <v>9299</v>
      </c>
      <c r="C117" t="s">
        <v>2637</v>
      </c>
      <c r="D117">
        <v>41061</v>
      </c>
      <c r="E117">
        <v>0</v>
      </c>
      <c r="F117">
        <v>0</v>
      </c>
      <c r="G117" t="e">
        <v>#DIV/0!</v>
      </c>
      <c r="H117">
        <v>0</v>
      </c>
      <c r="I117">
        <v>0</v>
      </c>
      <c r="K117">
        <v>0</v>
      </c>
      <c r="L117" t="e">
        <v>#DIV/0!</v>
      </c>
      <c r="M117">
        <v>0</v>
      </c>
      <c r="O117">
        <v>0</v>
      </c>
      <c r="P117">
        <v>0</v>
      </c>
      <c r="Q117" t="e">
        <v>#DIV/0!</v>
      </c>
      <c r="R117">
        <v>0</v>
      </c>
    </row>
    <row r="118" spans="1:18" x14ac:dyDescent="0.25">
      <c r="A118" t="s">
        <v>3582</v>
      </c>
      <c r="B118" t="s">
        <v>3676</v>
      </c>
      <c r="C118" t="s">
        <v>242</v>
      </c>
      <c r="D118">
        <v>41061</v>
      </c>
      <c r="E118">
        <v>0</v>
      </c>
      <c r="F118">
        <v>0</v>
      </c>
      <c r="G118" t="e">
        <v>#DIV/0!</v>
      </c>
      <c r="H118">
        <v>0</v>
      </c>
      <c r="I118">
        <v>0</v>
      </c>
      <c r="J118" t="e">
        <v>#DIV/0!</v>
      </c>
      <c r="K118">
        <v>0</v>
      </c>
      <c r="L118" t="e">
        <v>#DIV/0!</v>
      </c>
      <c r="M118">
        <v>0</v>
      </c>
      <c r="N118">
        <v>0</v>
      </c>
      <c r="O118">
        <v>0</v>
      </c>
      <c r="P118">
        <v>0</v>
      </c>
      <c r="Q118" t="e">
        <v>#DIV/0!</v>
      </c>
      <c r="R118">
        <v>0</v>
      </c>
    </row>
    <row r="119" spans="1:18" x14ac:dyDescent="0.25">
      <c r="A119" t="s">
        <v>3584</v>
      </c>
      <c r="B119" t="s">
        <v>3677</v>
      </c>
      <c r="C119" t="s">
        <v>243</v>
      </c>
      <c r="D119">
        <v>41061</v>
      </c>
      <c r="E119">
        <v>0</v>
      </c>
      <c r="F119">
        <v>0</v>
      </c>
      <c r="H119">
        <v>0</v>
      </c>
      <c r="I119">
        <v>0</v>
      </c>
      <c r="K119">
        <v>0</v>
      </c>
      <c r="L119" t="e">
        <v>#DIV/0!</v>
      </c>
      <c r="M119">
        <v>0</v>
      </c>
      <c r="N119">
        <v>0</v>
      </c>
      <c r="O119">
        <v>7</v>
      </c>
      <c r="P119">
        <v>11</v>
      </c>
      <c r="Q119">
        <v>0.63636363636363635</v>
      </c>
      <c r="R119">
        <v>0</v>
      </c>
    </row>
    <row r="120" spans="1:18" x14ac:dyDescent="0.25">
      <c r="A120" t="s">
        <v>3586</v>
      </c>
      <c r="B120" t="s">
        <v>3678</v>
      </c>
      <c r="C120" t="s">
        <v>244</v>
      </c>
      <c r="D120">
        <v>41061</v>
      </c>
      <c r="E120">
        <v>0</v>
      </c>
      <c r="F120">
        <v>0</v>
      </c>
      <c r="G120" t="e">
        <v>#DIV/0!</v>
      </c>
      <c r="H120">
        <v>0</v>
      </c>
      <c r="I120">
        <v>0</v>
      </c>
      <c r="K120">
        <v>0</v>
      </c>
      <c r="L120" t="e">
        <v>#DIV/0!</v>
      </c>
      <c r="M120">
        <v>0</v>
      </c>
      <c r="N120">
        <v>0</v>
      </c>
      <c r="O120">
        <v>0</v>
      </c>
      <c r="P120">
        <v>0</v>
      </c>
      <c r="Q120" t="e">
        <v>#DIV/0!</v>
      </c>
      <c r="R120">
        <v>0</v>
      </c>
    </row>
    <row r="121" spans="1:18" x14ac:dyDescent="0.25">
      <c r="A121" t="s">
        <v>9406</v>
      </c>
      <c r="B121" t="s">
        <v>9408</v>
      </c>
      <c r="C121" t="s">
        <v>2809</v>
      </c>
      <c r="D121">
        <v>41061</v>
      </c>
      <c r="E121">
        <v>0</v>
      </c>
      <c r="F121">
        <v>0</v>
      </c>
      <c r="G121" t="e">
        <v>#DIV/0!</v>
      </c>
      <c r="H121">
        <v>0</v>
      </c>
      <c r="K121">
        <v>0</v>
      </c>
      <c r="L121" t="e">
        <v>#DIV/0!</v>
      </c>
      <c r="M121">
        <v>0</v>
      </c>
      <c r="O121">
        <v>0</v>
      </c>
      <c r="P121">
        <v>0</v>
      </c>
      <c r="Q121" t="e">
        <v>#DIV/0!</v>
      </c>
      <c r="R121">
        <v>0</v>
      </c>
    </row>
    <row r="122" spans="1:18" x14ac:dyDescent="0.25">
      <c r="A122" t="s">
        <v>3588</v>
      </c>
      <c r="B122" t="s">
        <v>3679</v>
      </c>
      <c r="C122" t="s">
        <v>245</v>
      </c>
      <c r="D122">
        <v>41061</v>
      </c>
      <c r="E122">
        <v>0</v>
      </c>
      <c r="F122">
        <v>0</v>
      </c>
      <c r="G122" t="e">
        <v>#DIV/0!</v>
      </c>
      <c r="H122">
        <v>0</v>
      </c>
      <c r="I122">
        <v>0</v>
      </c>
      <c r="K122">
        <v>0</v>
      </c>
      <c r="L122" t="e">
        <v>#DIV/0!</v>
      </c>
      <c r="M122">
        <v>0</v>
      </c>
      <c r="O122">
        <v>0</v>
      </c>
      <c r="P122">
        <v>0</v>
      </c>
      <c r="Q122" t="e">
        <v>#DIV/0!</v>
      </c>
      <c r="R122">
        <v>0</v>
      </c>
    </row>
    <row r="123" spans="1:18" x14ac:dyDescent="0.25">
      <c r="A123" t="s">
        <v>3590</v>
      </c>
      <c r="B123" t="s">
        <v>3680</v>
      </c>
      <c r="C123" t="s">
        <v>246</v>
      </c>
      <c r="D123">
        <v>41061</v>
      </c>
      <c r="E123">
        <v>0</v>
      </c>
      <c r="F123">
        <v>0</v>
      </c>
      <c r="G123" t="e">
        <v>#DIV/0!</v>
      </c>
      <c r="H123">
        <v>0</v>
      </c>
      <c r="K123">
        <v>0</v>
      </c>
      <c r="L123" t="e">
        <v>#DIV/0!</v>
      </c>
      <c r="M123">
        <v>0</v>
      </c>
      <c r="O123">
        <v>0</v>
      </c>
      <c r="P123">
        <v>0</v>
      </c>
      <c r="Q123" t="e">
        <v>#DIV/0!</v>
      </c>
    </row>
    <row r="124" spans="1:18" x14ac:dyDescent="0.25">
      <c r="A124" t="s">
        <v>3592</v>
      </c>
      <c r="B124" t="s">
        <v>3681</v>
      </c>
      <c r="C124" t="s">
        <v>240</v>
      </c>
      <c r="D124">
        <v>41061</v>
      </c>
      <c r="E124">
        <v>0</v>
      </c>
      <c r="F124">
        <v>0</v>
      </c>
      <c r="G124" t="e">
        <v>#DIV/0!</v>
      </c>
      <c r="H124">
        <v>0</v>
      </c>
      <c r="I124">
        <v>0</v>
      </c>
      <c r="J124" t="e">
        <v>#DIV/0!</v>
      </c>
      <c r="K124">
        <v>0</v>
      </c>
      <c r="L124" t="e">
        <v>#DIV/0!</v>
      </c>
      <c r="M124">
        <v>0</v>
      </c>
      <c r="O124">
        <v>7</v>
      </c>
      <c r="P124">
        <v>11</v>
      </c>
      <c r="Q124">
        <v>0.63636363636363635</v>
      </c>
      <c r="R124">
        <v>0</v>
      </c>
    </row>
    <row r="125" spans="1:18" x14ac:dyDescent="0.25">
      <c r="A125" t="s">
        <v>3594</v>
      </c>
      <c r="B125" t="s">
        <v>3682</v>
      </c>
      <c r="C125" t="s">
        <v>203</v>
      </c>
      <c r="D125">
        <v>41061</v>
      </c>
      <c r="M125">
        <v>0</v>
      </c>
      <c r="R125">
        <v>0</v>
      </c>
    </row>
    <row r="126" spans="1:18" x14ac:dyDescent="0.25">
      <c r="A126" t="s">
        <v>3596</v>
      </c>
      <c r="B126" t="s">
        <v>3683</v>
      </c>
      <c r="C126" t="s">
        <v>205</v>
      </c>
      <c r="D126">
        <v>41061</v>
      </c>
      <c r="Q126" t="e">
        <v>#DIV/0!</v>
      </c>
    </row>
    <row r="127" spans="1:18" x14ac:dyDescent="0.25">
      <c r="A127" t="s">
        <v>3598</v>
      </c>
      <c r="B127" t="s">
        <v>3684</v>
      </c>
      <c r="C127" t="s">
        <v>204</v>
      </c>
      <c r="D127">
        <v>41061</v>
      </c>
      <c r="Q127" t="e">
        <v>#DIV/0!</v>
      </c>
    </row>
    <row r="128" spans="1:18" x14ac:dyDescent="0.25">
      <c r="A128" t="s">
        <v>3600</v>
      </c>
      <c r="B128" t="s">
        <v>3685</v>
      </c>
      <c r="C128" t="s">
        <v>206</v>
      </c>
      <c r="D128">
        <v>41061</v>
      </c>
      <c r="Q128" t="e">
        <v>#DIV/0!</v>
      </c>
    </row>
    <row r="129" spans="1:18" x14ac:dyDescent="0.25">
      <c r="A129" t="s">
        <v>3610</v>
      </c>
      <c r="B129" t="s">
        <v>3684</v>
      </c>
      <c r="C129" t="s">
        <v>208</v>
      </c>
      <c r="D129">
        <v>41061</v>
      </c>
    </row>
    <row r="130" spans="1:18" x14ac:dyDescent="0.25">
      <c r="A130" t="s">
        <v>3602</v>
      </c>
      <c r="B130" t="s">
        <v>3686</v>
      </c>
      <c r="C130" t="s">
        <v>233</v>
      </c>
      <c r="D130">
        <v>41061</v>
      </c>
    </row>
    <row r="131" spans="1:18" x14ac:dyDescent="0.25">
      <c r="A131" t="s">
        <v>3604</v>
      </c>
      <c r="B131" t="s">
        <v>3687</v>
      </c>
      <c r="C131" t="s">
        <v>232</v>
      </c>
      <c r="D131">
        <v>41061</v>
      </c>
    </row>
    <row r="132" spans="1:18" x14ac:dyDescent="0.25">
      <c r="A132" t="s">
        <v>3606</v>
      </c>
      <c r="B132" t="s">
        <v>3688</v>
      </c>
      <c r="C132" t="s">
        <v>207</v>
      </c>
      <c r="D132">
        <v>41061</v>
      </c>
    </row>
    <row r="133" spans="1:18" x14ac:dyDescent="0.25">
      <c r="A133" t="s">
        <v>3608</v>
      </c>
      <c r="B133" t="s">
        <v>3689</v>
      </c>
      <c r="C133" t="s">
        <v>209</v>
      </c>
      <c r="D133">
        <v>41061</v>
      </c>
    </row>
    <row r="134" spans="1:18" x14ac:dyDescent="0.25">
      <c r="A134" t="s">
        <v>3612</v>
      </c>
      <c r="B134" t="s">
        <v>3690</v>
      </c>
      <c r="C134" t="s">
        <v>210</v>
      </c>
      <c r="D134">
        <v>41061</v>
      </c>
    </row>
    <row r="135" spans="1:18" x14ac:dyDescent="0.25">
      <c r="A135" t="s">
        <v>3614</v>
      </c>
      <c r="B135" t="s">
        <v>3691</v>
      </c>
      <c r="C135" t="s">
        <v>228</v>
      </c>
      <c r="D135">
        <v>41061</v>
      </c>
      <c r="Q135" t="e">
        <v>#DIV/0!</v>
      </c>
    </row>
    <row r="136" spans="1:18" x14ac:dyDescent="0.25">
      <c r="A136" t="s">
        <v>3616</v>
      </c>
      <c r="B136" t="s">
        <v>3692</v>
      </c>
      <c r="C136" t="s">
        <v>229</v>
      </c>
      <c r="D136">
        <v>41061</v>
      </c>
      <c r="Q136" t="e">
        <v>#DIV/0!</v>
      </c>
    </row>
    <row r="137" spans="1:18" x14ac:dyDescent="0.25">
      <c r="A137" t="s">
        <v>3618</v>
      </c>
      <c r="B137" t="s">
        <v>3693</v>
      </c>
      <c r="C137" t="s">
        <v>215</v>
      </c>
      <c r="D137">
        <v>41061</v>
      </c>
    </row>
    <row r="138" spans="1:18" x14ac:dyDescent="0.25">
      <c r="A138" t="s">
        <v>3620</v>
      </c>
      <c r="B138" t="s">
        <v>3694</v>
      </c>
      <c r="C138" t="s">
        <v>211</v>
      </c>
      <c r="D138">
        <v>41061</v>
      </c>
      <c r="M138">
        <v>0</v>
      </c>
      <c r="O138">
        <v>0</v>
      </c>
      <c r="P138">
        <v>0</v>
      </c>
      <c r="Q138" t="e">
        <v>#DIV/0!</v>
      </c>
      <c r="R138">
        <v>0</v>
      </c>
    </row>
    <row r="139" spans="1:18" x14ac:dyDescent="0.25">
      <c r="A139" t="s">
        <v>3622</v>
      </c>
      <c r="B139" t="s">
        <v>3695</v>
      </c>
      <c r="C139" t="s">
        <v>3526</v>
      </c>
      <c r="D139">
        <v>41061</v>
      </c>
      <c r="Q139" t="e">
        <v>#DIV/0!</v>
      </c>
    </row>
    <row r="140" spans="1:18" x14ac:dyDescent="0.25">
      <c r="A140" t="s">
        <v>3624</v>
      </c>
      <c r="B140" t="s">
        <v>3696</v>
      </c>
      <c r="C140" t="s">
        <v>214</v>
      </c>
      <c r="D140">
        <v>41061</v>
      </c>
    </row>
    <row r="141" spans="1:18" x14ac:dyDescent="0.25">
      <c r="A141" t="s">
        <v>3626</v>
      </c>
      <c r="B141" t="s">
        <v>3697</v>
      </c>
      <c r="C141" t="s">
        <v>212</v>
      </c>
      <c r="D141">
        <v>41061</v>
      </c>
      <c r="Q141" t="e">
        <v>#DIV/0!</v>
      </c>
    </row>
    <row r="142" spans="1:18" x14ac:dyDescent="0.25">
      <c r="A142" t="s">
        <v>3628</v>
      </c>
      <c r="B142" t="s">
        <v>3698</v>
      </c>
      <c r="C142" t="s">
        <v>218</v>
      </c>
      <c r="D142">
        <v>41061</v>
      </c>
    </row>
    <row r="143" spans="1:18" x14ac:dyDescent="0.25">
      <c r="A143" t="s">
        <v>3630</v>
      </c>
      <c r="B143" t="s">
        <v>3699</v>
      </c>
      <c r="C143" t="s">
        <v>216</v>
      </c>
      <c r="D143">
        <v>41061</v>
      </c>
      <c r="E143">
        <v>0</v>
      </c>
      <c r="F143">
        <v>0</v>
      </c>
      <c r="G143" t="e">
        <v>#DIV/0!</v>
      </c>
      <c r="H143">
        <v>0</v>
      </c>
      <c r="I143">
        <v>0</v>
      </c>
      <c r="J143" t="e">
        <v>#DIV/0!</v>
      </c>
      <c r="K143">
        <v>0</v>
      </c>
      <c r="L143" t="e">
        <v>#DIV/0!</v>
      </c>
      <c r="M143">
        <v>0</v>
      </c>
      <c r="O143">
        <v>0</v>
      </c>
      <c r="P143">
        <v>0</v>
      </c>
      <c r="Q143" t="e">
        <v>#DIV/0!</v>
      </c>
      <c r="R143">
        <v>0</v>
      </c>
    </row>
    <row r="144" spans="1:18" x14ac:dyDescent="0.25">
      <c r="A144" t="s">
        <v>3632</v>
      </c>
      <c r="B144" t="s">
        <v>3700</v>
      </c>
      <c r="C144" t="s">
        <v>217</v>
      </c>
      <c r="D144">
        <v>41061</v>
      </c>
    </row>
    <row r="145" spans="1:19" x14ac:dyDescent="0.25">
      <c r="A145" t="s">
        <v>3634</v>
      </c>
      <c r="B145" t="s">
        <v>3701</v>
      </c>
      <c r="C145" t="s">
        <v>230</v>
      </c>
      <c r="D145">
        <v>41061</v>
      </c>
      <c r="Q145" t="e">
        <v>#DIV/0!</v>
      </c>
    </row>
    <row r="146" spans="1:19" x14ac:dyDescent="0.25">
      <c r="A146" t="s">
        <v>3636</v>
      </c>
      <c r="B146" t="s">
        <v>3702</v>
      </c>
      <c r="C146" t="s">
        <v>231</v>
      </c>
      <c r="D146">
        <v>41061</v>
      </c>
      <c r="Q146" t="e">
        <v>#DIV/0!</v>
      </c>
    </row>
    <row r="147" spans="1:19" x14ac:dyDescent="0.25">
      <c r="A147" t="s">
        <v>9527</v>
      </c>
      <c r="B147" t="s">
        <v>9529</v>
      </c>
      <c r="C147" t="s">
        <v>9523</v>
      </c>
      <c r="D147">
        <v>41061</v>
      </c>
      <c r="O147">
        <v>0</v>
      </c>
      <c r="P147">
        <v>0</v>
      </c>
      <c r="Q147" t="e">
        <v>#DIV/0!</v>
      </c>
    </row>
    <row r="148" spans="1:19" x14ac:dyDescent="0.25">
      <c r="A148" t="s">
        <v>8898</v>
      </c>
      <c r="B148" t="s">
        <v>8900</v>
      </c>
      <c r="C148" t="s">
        <v>2810</v>
      </c>
      <c r="D148">
        <v>41061</v>
      </c>
      <c r="O148">
        <v>0</v>
      </c>
      <c r="P148">
        <v>0</v>
      </c>
      <c r="Q148" t="e">
        <v>#DIV/0!</v>
      </c>
    </row>
    <row r="149" spans="1:19" x14ac:dyDescent="0.25">
      <c r="A149" t="s">
        <v>3638</v>
      </c>
      <c r="B149" t="s">
        <v>3703</v>
      </c>
      <c r="C149" t="s">
        <v>237</v>
      </c>
      <c r="D149">
        <v>41061</v>
      </c>
      <c r="Q149" t="e">
        <v>#DIV/0!</v>
      </c>
    </row>
    <row r="150" spans="1:19" x14ac:dyDescent="0.25">
      <c r="A150" t="s">
        <v>3640</v>
      </c>
      <c r="B150" t="s">
        <v>3704</v>
      </c>
      <c r="C150" t="s">
        <v>236</v>
      </c>
      <c r="D150">
        <v>41061</v>
      </c>
      <c r="Q150" t="e">
        <v>#DIV/0!</v>
      </c>
    </row>
    <row r="151" spans="1:19" x14ac:dyDescent="0.25">
      <c r="A151" t="s">
        <v>3642</v>
      </c>
      <c r="B151" t="s">
        <v>3705</v>
      </c>
      <c r="C151" t="s">
        <v>364</v>
      </c>
      <c r="D151">
        <v>41061</v>
      </c>
      <c r="Q151" t="e">
        <v>#DIV/0!</v>
      </c>
    </row>
    <row r="152" spans="1:19" x14ac:dyDescent="0.25">
      <c r="A152" t="s">
        <v>3644</v>
      </c>
      <c r="B152" t="s">
        <v>3706</v>
      </c>
      <c r="C152" t="s">
        <v>363</v>
      </c>
      <c r="D152">
        <v>41061</v>
      </c>
      <c r="Q152" t="e">
        <v>#DIV/0!</v>
      </c>
    </row>
    <row r="153" spans="1:19" x14ac:dyDescent="0.25">
      <c r="A153" t="s">
        <v>3646</v>
      </c>
      <c r="B153" t="s">
        <v>3707</v>
      </c>
      <c r="C153" t="s">
        <v>219</v>
      </c>
      <c r="D153">
        <v>41061</v>
      </c>
    </row>
    <row r="154" spans="1:19" x14ac:dyDescent="0.25">
      <c r="A154" t="s">
        <v>3648</v>
      </c>
      <c r="B154" t="s">
        <v>3708</v>
      </c>
      <c r="C154" t="s">
        <v>220</v>
      </c>
      <c r="D154">
        <v>41061</v>
      </c>
    </row>
    <row r="155" spans="1:19" x14ac:dyDescent="0.25">
      <c r="A155" t="s">
        <v>3650</v>
      </c>
      <c r="B155" t="s">
        <v>3709</v>
      </c>
      <c r="C155" t="s">
        <v>221</v>
      </c>
      <c r="D155">
        <v>41061</v>
      </c>
    </row>
    <row r="156" spans="1:19" x14ac:dyDescent="0.25">
      <c r="A156" t="s">
        <v>9152</v>
      </c>
      <c r="B156" t="s">
        <v>9154</v>
      </c>
      <c r="C156" t="s">
        <v>3018</v>
      </c>
      <c r="D156">
        <v>41061</v>
      </c>
    </row>
    <row r="157" spans="1:19" x14ac:dyDescent="0.25">
      <c r="A157" t="s">
        <v>8789</v>
      </c>
      <c r="B157" t="s">
        <v>8791</v>
      </c>
      <c r="C157" t="s">
        <v>2638</v>
      </c>
      <c r="D157">
        <v>41061</v>
      </c>
      <c r="Q157" t="e">
        <v>#DIV/0!</v>
      </c>
    </row>
    <row r="158" spans="1:19" x14ac:dyDescent="0.25">
      <c r="A158" t="s">
        <v>9007</v>
      </c>
      <c r="B158" t="s">
        <v>9009</v>
      </c>
      <c r="C158" t="s">
        <v>2811</v>
      </c>
      <c r="D158">
        <v>41061</v>
      </c>
    </row>
    <row r="159" spans="1:19" x14ac:dyDescent="0.25">
      <c r="A159" t="s">
        <v>3652</v>
      </c>
      <c r="B159" t="s">
        <v>3710</v>
      </c>
      <c r="C159" t="s">
        <v>234</v>
      </c>
      <c r="D159">
        <v>41061</v>
      </c>
    </row>
    <row r="160" spans="1:19" x14ac:dyDescent="0.25">
      <c r="A160" t="s">
        <v>3654</v>
      </c>
      <c r="B160" t="s">
        <v>3711</v>
      </c>
      <c r="C160" t="s">
        <v>235</v>
      </c>
      <c r="D160">
        <v>41061</v>
      </c>
      <c r="S160">
        <v>0</v>
      </c>
    </row>
    <row r="161" spans="1:19" x14ac:dyDescent="0.25">
      <c r="A161" t="s">
        <v>3656</v>
      </c>
      <c r="B161" t="s">
        <v>3712</v>
      </c>
      <c r="C161" t="s">
        <v>239</v>
      </c>
      <c r="D161">
        <v>41061</v>
      </c>
      <c r="Q161" t="e">
        <v>#DIV/0!</v>
      </c>
      <c r="S161" t="e">
        <v>#DIV/0!</v>
      </c>
    </row>
    <row r="162" spans="1:19" x14ac:dyDescent="0.25">
      <c r="A162" t="s">
        <v>3658</v>
      </c>
      <c r="B162" t="s">
        <v>3713</v>
      </c>
      <c r="C162" t="s">
        <v>238</v>
      </c>
      <c r="D162">
        <v>41061</v>
      </c>
      <c r="Q162" t="e">
        <v>#DIV/0!</v>
      </c>
      <c r="S162">
        <v>0</v>
      </c>
    </row>
    <row r="163" spans="1:19" x14ac:dyDescent="0.25">
      <c r="A163" t="s">
        <v>3660</v>
      </c>
      <c r="B163" t="s">
        <v>3714</v>
      </c>
      <c r="C163" t="s">
        <v>222</v>
      </c>
      <c r="D163">
        <v>41061</v>
      </c>
      <c r="Q163" t="e">
        <v>#DIV/0!</v>
      </c>
      <c r="S163">
        <v>0.82499999999999996</v>
      </c>
    </row>
    <row r="164" spans="1:19" x14ac:dyDescent="0.25">
      <c r="A164" t="s">
        <v>3662</v>
      </c>
      <c r="B164" t="s">
        <v>3715</v>
      </c>
      <c r="C164" t="s">
        <v>3567</v>
      </c>
      <c r="D164">
        <v>41061</v>
      </c>
      <c r="S164">
        <v>0</v>
      </c>
    </row>
    <row r="165" spans="1:19" x14ac:dyDescent="0.25">
      <c r="A165" t="s">
        <v>3664</v>
      </c>
      <c r="B165" t="s">
        <v>3716</v>
      </c>
      <c r="C165" t="s">
        <v>223</v>
      </c>
      <c r="D165">
        <v>41061</v>
      </c>
      <c r="Q165" t="e">
        <v>#DIV/0!</v>
      </c>
      <c r="S165">
        <v>0</v>
      </c>
    </row>
    <row r="166" spans="1:19" x14ac:dyDescent="0.25">
      <c r="A166" t="s">
        <v>3666</v>
      </c>
      <c r="B166" t="s">
        <v>3717</v>
      </c>
      <c r="C166" t="s">
        <v>224</v>
      </c>
      <c r="D166">
        <v>41061</v>
      </c>
      <c r="S166">
        <v>0</v>
      </c>
    </row>
    <row r="167" spans="1:19" x14ac:dyDescent="0.25">
      <c r="A167" t="s">
        <v>3668</v>
      </c>
      <c r="B167" t="s">
        <v>3718</v>
      </c>
      <c r="C167" t="s">
        <v>225</v>
      </c>
      <c r="D167">
        <v>41061</v>
      </c>
      <c r="O167">
        <v>7</v>
      </c>
      <c r="P167">
        <v>11</v>
      </c>
      <c r="Q167">
        <v>0.63636363636363635</v>
      </c>
      <c r="S167">
        <v>0</v>
      </c>
    </row>
    <row r="168" spans="1:19" x14ac:dyDescent="0.25">
      <c r="A168" t="s">
        <v>3670</v>
      </c>
      <c r="B168" t="s">
        <v>3719</v>
      </c>
      <c r="C168" t="s">
        <v>226</v>
      </c>
      <c r="D168">
        <v>41061</v>
      </c>
      <c r="O168">
        <v>7</v>
      </c>
      <c r="P168">
        <v>11</v>
      </c>
      <c r="Q168">
        <v>0.63636363636363635</v>
      </c>
      <c r="S168" t="e">
        <v>#DIV/0!</v>
      </c>
    </row>
    <row r="169" spans="1:19" x14ac:dyDescent="0.25">
      <c r="A169" t="s">
        <v>3672</v>
      </c>
      <c r="B169" t="s">
        <v>3720</v>
      </c>
      <c r="C169" t="s">
        <v>227</v>
      </c>
      <c r="D169">
        <v>41061</v>
      </c>
    </row>
    <row r="170" spans="1:19" x14ac:dyDescent="0.25">
      <c r="A170" t="s">
        <v>3721</v>
      </c>
      <c r="B170" t="s">
        <v>3722</v>
      </c>
      <c r="C170" t="s">
        <v>202</v>
      </c>
      <c r="D170">
        <v>41091</v>
      </c>
    </row>
    <row r="171" spans="1:19" x14ac:dyDescent="0.25">
      <c r="A171" t="s">
        <v>8683</v>
      </c>
      <c r="B171" t="s">
        <v>8684</v>
      </c>
      <c r="C171" t="s">
        <v>2636</v>
      </c>
      <c r="D171">
        <v>41091</v>
      </c>
    </row>
    <row r="172" spans="1:19" x14ac:dyDescent="0.25">
      <c r="A172" t="s">
        <v>3723</v>
      </c>
      <c r="B172" t="s">
        <v>3724</v>
      </c>
      <c r="C172" t="s">
        <v>247</v>
      </c>
      <c r="D172">
        <v>41091</v>
      </c>
      <c r="E172">
        <v>0</v>
      </c>
      <c r="F172">
        <v>0</v>
      </c>
      <c r="G172" t="e">
        <v>#DIV/0!</v>
      </c>
      <c r="H172">
        <v>0</v>
      </c>
      <c r="I172">
        <v>0</v>
      </c>
      <c r="K172">
        <v>0</v>
      </c>
      <c r="L172" t="e">
        <v>#DIV/0!</v>
      </c>
      <c r="M172">
        <v>0</v>
      </c>
      <c r="O172">
        <v>0</v>
      </c>
      <c r="P172">
        <v>0</v>
      </c>
      <c r="Q172" t="e">
        <v>#DIV/0!</v>
      </c>
      <c r="R172">
        <v>0</v>
      </c>
    </row>
    <row r="173" spans="1:19" x14ac:dyDescent="0.25">
      <c r="A173" t="s">
        <v>9300</v>
      </c>
      <c r="B173" t="s">
        <v>9301</v>
      </c>
      <c r="C173" t="s">
        <v>2637</v>
      </c>
      <c r="D173">
        <v>41091</v>
      </c>
      <c r="E173">
        <v>0</v>
      </c>
      <c r="F173">
        <v>0</v>
      </c>
      <c r="G173" t="e">
        <v>#DIV/0!</v>
      </c>
      <c r="H173">
        <v>0</v>
      </c>
      <c r="I173">
        <v>0</v>
      </c>
      <c r="K173">
        <v>0</v>
      </c>
      <c r="L173" t="e">
        <v>#DIV/0!</v>
      </c>
      <c r="M173">
        <v>0</v>
      </c>
      <c r="O173">
        <v>0</v>
      </c>
      <c r="P173">
        <v>0</v>
      </c>
      <c r="Q173" t="e">
        <v>#DIV/0!</v>
      </c>
      <c r="R173">
        <v>0</v>
      </c>
    </row>
    <row r="174" spans="1:19" x14ac:dyDescent="0.25">
      <c r="A174" t="s">
        <v>3725</v>
      </c>
      <c r="B174" t="s">
        <v>3726</v>
      </c>
      <c r="C174" t="s">
        <v>242</v>
      </c>
      <c r="D174">
        <v>41091</v>
      </c>
      <c r="E174">
        <v>0</v>
      </c>
      <c r="F174">
        <v>0</v>
      </c>
      <c r="G174" t="e">
        <v>#DIV/0!</v>
      </c>
      <c r="H174">
        <v>0</v>
      </c>
      <c r="I174">
        <v>0</v>
      </c>
      <c r="J174" t="e">
        <v>#DIV/0!</v>
      </c>
      <c r="K174">
        <v>0</v>
      </c>
      <c r="L174" t="e">
        <v>#DIV/0!</v>
      </c>
      <c r="M174">
        <v>0</v>
      </c>
      <c r="N174">
        <v>0</v>
      </c>
      <c r="O174">
        <v>0</v>
      </c>
      <c r="P174">
        <v>0</v>
      </c>
      <c r="Q174" t="e">
        <v>#DIV/0!</v>
      </c>
      <c r="R174">
        <v>0</v>
      </c>
    </row>
    <row r="175" spans="1:19" x14ac:dyDescent="0.25">
      <c r="A175" t="s">
        <v>3727</v>
      </c>
      <c r="B175" t="s">
        <v>3728</v>
      </c>
      <c r="C175" t="s">
        <v>243</v>
      </c>
      <c r="D175">
        <v>41091</v>
      </c>
      <c r="E175">
        <v>0</v>
      </c>
      <c r="F175">
        <v>0</v>
      </c>
      <c r="H175">
        <v>0</v>
      </c>
      <c r="I175">
        <v>0</v>
      </c>
      <c r="K175">
        <v>0</v>
      </c>
      <c r="L175" t="e">
        <v>#DIV/0!</v>
      </c>
      <c r="M175">
        <v>0</v>
      </c>
      <c r="N175">
        <v>0.82499999999999996</v>
      </c>
      <c r="O175">
        <v>3</v>
      </c>
      <c r="P175">
        <v>4</v>
      </c>
      <c r="Q175">
        <v>0.75</v>
      </c>
      <c r="R175">
        <v>0</v>
      </c>
    </row>
    <row r="176" spans="1:19" x14ac:dyDescent="0.25">
      <c r="A176" t="s">
        <v>3729</v>
      </c>
      <c r="B176" t="s">
        <v>3730</v>
      </c>
      <c r="C176" t="s">
        <v>244</v>
      </c>
      <c r="D176">
        <v>41091</v>
      </c>
      <c r="E176">
        <v>0</v>
      </c>
      <c r="F176">
        <v>0</v>
      </c>
      <c r="G176" t="e">
        <v>#DIV/0!</v>
      </c>
      <c r="H176">
        <v>0</v>
      </c>
      <c r="I176">
        <v>0</v>
      </c>
      <c r="K176">
        <v>0</v>
      </c>
      <c r="L176" t="e">
        <v>#DIV/0!</v>
      </c>
      <c r="M176">
        <v>0</v>
      </c>
      <c r="N176">
        <v>0</v>
      </c>
      <c r="O176">
        <v>0</v>
      </c>
      <c r="P176">
        <v>0</v>
      </c>
      <c r="Q176" t="e">
        <v>#DIV/0!</v>
      </c>
      <c r="R176">
        <v>0</v>
      </c>
    </row>
    <row r="177" spans="1:18" x14ac:dyDescent="0.25">
      <c r="A177" t="s">
        <v>9409</v>
      </c>
      <c r="B177" t="s">
        <v>9410</v>
      </c>
      <c r="C177" t="s">
        <v>2809</v>
      </c>
      <c r="D177">
        <v>41091</v>
      </c>
      <c r="E177">
        <v>0</v>
      </c>
      <c r="F177">
        <v>0</v>
      </c>
      <c r="G177" t="e">
        <v>#DIV/0!</v>
      </c>
      <c r="H177">
        <v>0</v>
      </c>
      <c r="K177">
        <v>0</v>
      </c>
      <c r="L177" t="e">
        <v>#DIV/0!</v>
      </c>
      <c r="M177">
        <v>0</v>
      </c>
      <c r="O177">
        <v>0</v>
      </c>
      <c r="P177">
        <v>0</v>
      </c>
      <c r="Q177" t="e">
        <v>#DIV/0!</v>
      </c>
      <c r="R177">
        <v>0</v>
      </c>
    </row>
    <row r="178" spans="1:18" x14ac:dyDescent="0.25">
      <c r="A178" t="s">
        <v>3731</v>
      </c>
      <c r="B178" t="s">
        <v>3732</v>
      </c>
      <c r="C178" t="s">
        <v>245</v>
      </c>
      <c r="D178">
        <v>41091</v>
      </c>
      <c r="E178">
        <v>0</v>
      </c>
      <c r="F178">
        <v>0</v>
      </c>
      <c r="G178" t="e">
        <v>#DIV/0!</v>
      </c>
      <c r="H178">
        <v>0</v>
      </c>
      <c r="I178">
        <v>0</v>
      </c>
      <c r="K178">
        <v>0</v>
      </c>
      <c r="L178" t="e">
        <v>#DIV/0!</v>
      </c>
      <c r="M178">
        <v>0</v>
      </c>
      <c r="O178">
        <v>0</v>
      </c>
      <c r="P178">
        <v>0</v>
      </c>
      <c r="Q178" t="e">
        <v>#DIV/0!</v>
      </c>
      <c r="R178">
        <v>0</v>
      </c>
    </row>
    <row r="179" spans="1:18" x14ac:dyDescent="0.25">
      <c r="A179" t="s">
        <v>3733</v>
      </c>
      <c r="B179" t="s">
        <v>3734</v>
      </c>
      <c r="C179" t="s">
        <v>246</v>
      </c>
      <c r="D179">
        <v>41091</v>
      </c>
      <c r="E179">
        <v>0</v>
      </c>
      <c r="F179">
        <v>0</v>
      </c>
      <c r="G179" t="e">
        <v>#DIV/0!</v>
      </c>
      <c r="H179">
        <v>0</v>
      </c>
      <c r="K179">
        <v>0</v>
      </c>
      <c r="L179" t="e">
        <v>#DIV/0!</v>
      </c>
      <c r="M179">
        <v>0</v>
      </c>
      <c r="O179">
        <v>0</v>
      </c>
      <c r="P179">
        <v>0</v>
      </c>
      <c r="Q179" t="e">
        <v>#DIV/0!</v>
      </c>
    </row>
    <row r="180" spans="1:18" x14ac:dyDescent="0.25">
      <c r="A180" t="s">
        <v>3735</v>
      </c>
      <c r="B180" t="s">
        <v>3736</v>
      </c>
      <c r="C180" t="s">
        <v>240</v>
      </c>
      <c r="D180">
        <v>41091</v>
      </c>
      <c r="E180">
        <v>0</v>
      </c>
      <c r="F180">
        <v>0</v>
      </c>
      <c r="G180" t="e">
        <v>#DIV/0!</v>
      </c>
      <c r="H180">
        <v>0</v>
      </c>
      <c r="I180">
        <v>0</v>
      </c>
      <c r="J180" t="e">
        <v>#DIV/0!</v>
      </c>
      <c r="K180">
        <v>0</v>
      </c>
      <c r="L180" t="e">
        <v>#DIV/0!</v>
      </c>
      <c r="M180">
        <v>0</v>
      </c>
      <c r="O180">
        <v>3</v>
      </c>
      <c r="P180">
        <v>4</v>
      </c>
      <c r="Q180">
        <v>0.75</v>
      </c>
      <c r="R180">
        <v>0</v>
      </c>
    </row>
    <row r="181" spans="1:18" x14ac:dyDescent="0.25">
      <c r="A181" t="s">
        <v>3737</v>
      </c>
      <c r="B181" t="s">
        <v>3738</v>
      </c>
      <c r="C181" t="s">
        <v>203</v>
      </c>
      <c r="D181">
        <v>41091</v>
      </c>
      <c r="M181">
        <v>0</v>
      </c>
      <c r="R181">
        <v>0</v>
      </c>
    </row>
    <row r="182" spans="1:18" x14ac:dyDescent="0.25">
      <c r="A182" t="s">
        <v>3739</v>
      </c>
      <c r="B182" t="s">
        <v>3740</v>
      </c>
      <c r="C182" t="s">
        <v>205</v>
      </c>
      <c r="D182">
        <v>41091</v>
      </c>
      <c r="Q182" t="e">
        <v>#DIV/0!</v>
      </c>
    </row>
    <row r="183" spans="1:18" x14ac:dyDescent="0.25">
      <c r="A183" t="s">
        <v>3741</v>
      </c>
      <c r="B183" t="s">
        <v>3742</v>
      </c>
      <c r="C183" t="s">
        <v>204</v>
      </c>
      <c r="D183">
        <v>41091</v>
      </c>
      <c r="Q183" t="e">
        <v>#DIV/0!</v>
      </c>
    </row>
    <row r="184" spans="1:18" x14ac:dyDescent="0.25">
      <c r="A184" t="s">
        <v>3743</v>
      </c>
      <c r="B184" t="s">
        <v>3744</v>
      </c>
      <c r="C184" t="s">
        <v>206</v>
      </c>
      <c r="D184">
        <v>41091</v>
      </c>
      <c r="Q184" t="e">
        <v>#DIV/0!</v>
      </c>
    </row>
    <row r="185" spans="1:18" x14ac:dyDescent="0.25">
      <c r="A185" t="s">
        <v>3745</v>
      </c>
      <c r="B185" t="s">
        <v>3746</v>
      </c>
      <c r="C185" t="s">
        <v>233</v>
      </c>
      <c r="D185">
        <v>41091</v>
      </c>
    </row>
    <row r="186" spans="1:18" x14ac:dyDescent="0.25">
      <c r="A186" t="s">
        <v>3747</v>
      </c>
      <c r="B186" t="s">
        <v>3748</v>
      </c>
      <c r="C186" t="s">
        <v>232</v>
      </c>
      <c r="D186">
        <v>41091</v>
      </c>
    </row>
    <row r="187" spans="1:18" x14ac:dyDescent="0.25">
      <c r="A187" t="s">
        <v>3749</v>
      </c>
      <c r="B187" t="s">
        <v>3750</v>
      </c>
      <c r="C187" t="s">
        <v>207</v>
      </c>
      <c r="D187">
        <v>41091</v>
      </c>
      <c r="O187">
        <v>0</v>
      </c>
      <c r="P187">
        <v>0</v>
      </c>
    </row>
    <row r="188" spans="1:18" x14ac:dyDescent="0.25">
      <c r="A188" t="s">
        <v>3751</v>
      </c>
      <c r="B188" t="s">
        <v>3752</v>
      </c>
      <c r="C188" t="s">
        <v>209</v>
      </c>
      <c r="D188">
        <v>41091</v>
      </c>
    </row>
    <row r="189" spans="1:18" x14ac:dyDescent="0.25">
      <c r="A189" t="s">
        <v>3753</v>
      </c>
      <c r="B189" t="s">
        <v>3754</v>
      </c>
      <c r="C189" t="s">
        <v>208</v>
      </c>
      <c r="D189">
        <v>41091</v>
      </c>
    </row>
    <row r="190" spans="1:18" x14ac:dyDescent="0.25">
      <c r="A190" t="s">
        <v>3755</v>
      </c>
      <c r="B190" t="s">
        <v>3756</v>
      </c>
      <c r="C190" t="s">
        <v>210</v>
      </c>
      <c r="D190">
        <v>41091</v>
      </c>
    </row>
    <row r="191" spans="1:18" x14ac:dyDescent="0.25">
      <c r="A191" t="s">
        <v>3757</v>
      </c>
      <c r="B191" t="s">
        <v>3758</v>
      </c>
      <c r="C191" t="s">
        <v>228</v>
      </c>
      <c r="D191">
        <v>41091</v>
      </c>
      <c r="Q191" t="e">
        <v>#DIV/0!</v>
      </c>
    </row>
    <row r="192" spans="1:18" x14ac:dyDescent="0.25">
      <c r="A192" t="s">
        <v>3759</v>
      </c>
      <c r="B192" t="s">
        <v>3760</v>
      </c>
      <c r="C192" t="s">
        <v>229</v>
      </c>
      <c r="D192">
        <v>41091</v>
      </c>
      <c r="Q192" t="e">
        <v>#DIV/0!</v>
      </c>
    </row>
    <row r="193" spans="1:18" x14ac:dyDescent="0.25">
      <c r="A193" t="s">
        <v>3761</v>
      </c>
      <c r="B193" t="s">
        <v>3762</v>
      </c>
      <c r="C193" t="s">
        <v>215</v>
      </c>
      <c r="D193">
        <v>41091</v>
      </c>
    </row>
    <row r="194" spans="1:18" x14ac:dyDescent="0.25">
      <c r="A194" t="s">
        <v>3763</v>
      </c>
      <c r="B194" t="s">
        <v>3764</v>
      </c>
      <c r="C194" t="s">
        <v>211</v>
      </c>
      <c r="D194">
        <v>41091</v>
      </c>
      <c r="M194">
        <v>0</v>
      </c>
      <c r="O194">
        <v>0</v>
      </c>
      <c r="P194">
        <v>0</v>
      </c>
      <c r="Q194" t="e">
        <v>#DIV/0!</v>
      </c>
      <c r="R194">
        <v>0</v>
      </c>
    </row>
    <row r="195" spans="1:18" x14ac:dyDescent="0.25">
      <c r="A195" t="s">
        <v>3765</v>
      </c>
      <c r="B195" t="s">
        <v>3766</v>
      </c>
      <c r="C195" t="s">
        <v>3526</v>
      </c>
      <c r="D195">
        <v>41091</v>
      </c>
      <c r="Q195" t="e">
        <v>#DIV/0!</v>
      </c>
    </row>
    <row r="196" spans="1:18" x14ac:dyDescent="0.25">
      <c r="A196" t="s">
        <v>3767</v>
      </c>
      <c r="B196" t="s">
        <v>3768</v>
      </c>
      <c r="C196" t="s">
        <v>214</v>
      </c>
      <c r="D196">
        <v>41091</v>
      </c>
    </row>
    <row r="197" spans="1:18" x14ac:dyDescent="0.25">
      <c r="A197" t="s">
        <v>3769</v>
      </c>
      <c r="B197" t="s">
        <v>3770</v>
      </c>
      <c r="C197" t="s">
        <v>212</v>
      </c>
      <c r="D197">
        <v>41091</v>
      </c>
      <c r="Q197" t="e">
        <v>#DIV/0!</v>
      </c>
    </row>
    <row r="198" spans="1:18" x14ac:dyDescent="0.25">
      <c r="A198" t="s">
        <v>3771</v>
      </c>
      <c r="B198" t="s">
        <v>3772</v>
      </c>
      <c r="C198" t="s">
        <v>218</v>
      </c>
      <c r="D198">
        <v>41091</v>
      </c>
    </row>
    <row r="199" spans="1:18" x14ac:dyDescent="0.25">
      <c r="A199" t="s">
        <v>3773</v>
      </c>
      <c r="B199" t="s">
        <v>3774</v>
      </c>
      <c r="C199" t="s">
        <v>216</v>
      </c>
      <c r="D199">
        <v>41091</v>
      </c>
      <c r="E199">
        <v>0</v>
      </c>
      <c r="F199">
        <v>0</v>
      </c>
      <c r="G199" t="e">
        <v>#DIV/0!</v>
      </c>
      <c r="H199">
        <v>0</v>
      </c>
      <c r="I199">
        <v>0</v>
      </c>
      <c r="J199" t="e">
        <v>#DIV/0!</v>
      </c>
      <c r="K199">
        <v>0</v>
      </c>
      <c r="L199" t="e">
        <v>#DIV/0!</v>
      </c>
      <c r="M199">
        <v>0</v>
      </c>
      <c r="O199">
        <v>0</v>
      </c>
      <c r="P199">
        <v>0</v>
      </c>
      <c r="Q199" t="e">
        <v>#DIV/0!</v>
      </c>
      <c r="R199">
        <v>0</v>
      </c>
    </row>
    <row r="200" spans="1:18" x14ac:dyDescent="0.25">
      <c r="A200" t="s">
        <v>3775</v>
      </c>
      <c r="B200" t="s">
        <v>3776</v>
      </c>
      <c r="C200" t="s">
        <v>217</v>
      </c>
      <c r="D200">
        <v>41091</v>
      </c>
    </row>
    <row r="201" spans="1:18" x14ac:dyDescent="0.25">
      <c r="A201" t="s">
        <v>3777</v>
      </c>
      <c r="B201" t="s">
        <v>3778</v>
      </c>
      <c r="C201" t="s">
        <v>230</v>
      </c>
      <c r="D201">
        <v>41091</v>
      </c>
      <c r="Q201" t="e">
        <v>#DIV/0!</v>
      </c>
    </row>
    <row r="202" spans="1:18" x14ac:dyDescent="0.25">
      <c r="A202" t="s">
        <v>3779</v>
      </c>
      <c r="B202" t="s">
        <v>3780</v>
      </c>
      <c r="C202" t="s">
        <v>231</v>
      </c>
      <c r="D202">
        <v>41091</v>
      </c>
      <c r="Q202" t="e">
        <v>#DIV/0!</v>
      </c>
    </row>
    <row r="203" spans="1:18" x14ac:dyDescent="0.25">
      <c r="A203" t="s">
        <v>9530</v>
      </c>
      <c r="B203" t="s">
        <v>9531</v>
      </c>
      <c r="C203" t="s">
        <v>9523</v>
      </c>
      <c r="D203">
        <v>41091</v>
      </c>
      <c r="O203">
        <v>0</v>
      </c>
      <c r="P203">
        <v>0</v>
      </c>
      <c r="Q203" t="e">
        <v>#DIV/0!</v>
      </c>
    </row>
    <row r="204" spans="1:18" x14ac:dyDescent="0.25">
      <c r="A204" t="s">
        <v>8901</v>
      </c>
      <c r="B204" t="s">
        <v>8902</v>
      </c>
      <c r="C204" t="s">
        <v>2810</v>
      </c>
      <c r="D204">
        <v>41091</v>
      </c>
      <c r="O204">
        <v>0</v>
      </c>
      <c r="P204">
        <v>0</v>
      </c>
      <c r="Q204" t="e">
        <v>#DIV/0!</v>
      </c>
    </row>
    <row r="205" spans="1:18" x14ac:dyDescent="0.25">
      <c r="A205" t="s">
        <v>3781</v>
      </c>
      <c r="B205" t="s">
        <v>3782</v>
      </c>
      <c r="C205" t="s">
        <v>237</v>
      </c>
      <c r="D205">
        <v>41091</v>
      </c>
      <c r="Q205" t="e">
        <v>#DIV/0!</v>
      </c>
    </row>
    <row r="206" spans="1:18" x14ac:dyDescent="0.25">
      <c r="A206" t="s">
        <v>3783</v>
      </c>
      <c r="B206" t="s">
        <v>3784</v>
      </c>
      <c r="C206" t="s">
        <v>236</v>
      </c>
      <c r="D206">
        <v>41091</v>
      </c>
      <c r="Q206" t="e">
        <v>#DIV/0!</v>
      </c>
    </row>
    <row r="207" spans="1:18" x14ac:dyDescent="0.25">
      <c r="A207" t="s">
        <v>3785</v>
      </c>
      <c r="B207" t="s">
        <v>3786</v>
      </c>
      <c r="C207" t="s">
        <v>364</v>
      </c>
      <c r="D207">
        <v>41091</v>
      </c>
      <c r="Q207" t="e">
        <v>#DIV/0!</v>
      </c>
    </row>
    <row r="208" spans="1:18" x14ac:dyDescent="0.25">
      <c r="A208" t="s">
        <v>3787</v>
      </c>
      <c r="B208" t="s">
        <v>3788</v>
      </c>
      <c r="C208" t="s">
        <v>363</v>
      </c>
      <c r="D208">
        <v>41091</v>
      </c>
      <c r="Q208" t="e">
        <v>#DIV/0!</v>
      </c>
    </row>
    <row r="209" spans="1:19" x14ac:dyDescent="0.25">
      <c r="A209" t="s">
        <v>3789</v>
      </c>
      <c r="B209" t="s">
        <v>3790</v>
      </c>
      <c r="C209" t="s">
        <v>219</v>
      </c>
      <c r="D209">
        <v>41091</v>
      </c>
    </row>
    <row r="210" spans="1:19" x14ac:dyDescent="0.25">
      <c r="A210" t="s">
        <v>3791</v>
      </c>
      <c r="B210" t="s">
        <v>3792</v>
      </c>
      <c r="C210" t="s">
        <v>220</v>
      </c>
      <c r="D210">
        <v>41091</v>
      </c>
    </row>
    <row r="211" spans="1:19" x14ac:dyDescent="0.25">
      <c r="A211" t="s">
        <v>3793</v>
      </c>
      <c r="B211" t="s">
        <v>3794</v>
      </c>
      <c r="C211" t="s">
        <v>221</v>
      </c>
      <c r="D211">
        <v>41091</v>
      </c>
      <c r="S211">
        <v>0.82499999999999996</v>
      </c>
    </row>
    <row r="212" spans="1:19" x14ac:dyDescent="0.25">
      <c r="A212" t="s">
        <v>9155</v>
      </c>
      <c r="B212" t="s">
        <v>9156</v>
      </c>
      <c r="C212" t="s">
        <v>3018</v>
      </c>
      <c r="D212">
        <v>41091</v>
      </c>
      <c r="S212">
        <v>0.82499999999999996</v>
      </c>
    </row>
    <row r="213" spans="1:19" x14ac:dyDescent="0.25">
      <c r="A213" t="s">
        <v>8792</v>
      </c>
      <c r="B213" t="s">
        <v>8793</v>
      </c>
      <c r="C213" t="s">
        <v>2638</v>
      </c>
      <c r="D213">
        <v>41091</v>
      </c>
      <c r="Q213" t="e">
        <v>#DIV/0!</v>
      </c>
    </row>
    <row r="214" spans="1:19" x14ac:dyDescent="0.25">
      <c r="A214" t="s">
        <v>9010</v>
      </c>
      <c r="B214" t="s">
        <v>9011</v>
      </c>
      <c r="C214" t="s">
        <v>2811</v>
      </c>
      <c r="D214">
        <v>41091</v>
      </c>
    </row>
    <row r="215" spans="1:19" x14ac:dyDescent="0.25">
      <c r="A215" t="s">
        <v>3795</v>
      </c>
      <c r="B215" t="s">
        <v>3796</v>
      </c>
      <c r="C215" t="s">
        <v>234</v>
      </c>
      <c r="D215">
        <v>41091</v>
      </c>
    </row>
    <row r="216" spans="1:19" x14ac:dyDescent="0.25">
      <c r="A216" t="s">
        <v>3797</v>
      </c>
      <c r="B216" t="s">
        <v>3798</v>
      </c>
      <c r="C216" t="s">
        <v>235</v>
      </c>
      <c r="D216">
        <v>41091</v>
      </c>
      <c r="S216">
        <v>0</v>
      </c>
    </row>
    <row r="217" spans="1:19" x14ac:dyDescent="0.25">
      <c r="A217" t="s">
        <v>3799</v>
      </c>
      <c r="B217" t="s">
        <v>3800</v>
      </c>
      <c r="C217" t="s">
        <v>239</v>
      </c>
      <c r="D217">
        <v>41091</v>
      </c>
      <c r="Q217" t="e">
        <v>#DIV/0!</v>
      </c>
      <c r="S217">
        <v>0</v>
      </c>
    </row>
    <row r="218" spans="1:19" x14ac:dyDescent="0.25">
      <c r="A218" t="s">
        <v>3801</v>
      </c>
      <c r="B218" t="s">
        <v>3802</v>
      </c>
      <c r="C218" t="s">
        <v>238</v>
      </c>
      <c r="D218">
        <v>41091</v>
      </c>
      <c r="Q218" t="e">
        <v>#DIV/0!</v>
      </c>
      <c r="S218">
        <v>0</v>
      </c>
    </row>
    <row r="219" spans="1:19" x14ac:dyDescent="0.25">
      <c r="A219" t="s">
        <v>3803</v>
      </c>
      <c r="B219" t="s">
        <v>3804</v>
      </c>
      <c r="C219" t="s">
        <v>222</v>
      </c>
      <c r="D219">
        <v>41091</v>
      </c>
      <c r="Q219" t="e">
        <v>#DIV/0!</v>
      </c>
      <c r="S219">
        <v>0.82499999999999996</v>
      </c>
    </row>
    <row r="220" spans="1:19" x14ac:dyDescent="0.25">
      <c r="A220" t="s">
        <v>3805</v>
      </c>
      <c r="B220" t="s">
        <v>3806</v>
      </c>
      <c r="C220" t="s">
        <v>3567</v>
      </c>
      <c r="D220">
        <v>41091</v>
      </c>
      <c r="S220">
        <v>0</v>
      </c>
    </row>
    <row r="221" spans="1:19" x14ac:dyDescent="0.25">
      <c r="A221" t="s">
        <v>3807</v>
      </c>
      <c r="B221" t="s">
        <v>3808</v>
      </c>
      <c r="C221" t="s">
        <v>223</v>
      </c>
      <c r="D221">
        <v>41091</v>
      </c>
      <c r="Q221" t="e">
        <v>#DIV/0!</v>
      </c>
      <c r="S221">
        <v>0</v>
      </c>
    </row>
    <row r="222" spans="1:19" x14ac:dyDescent="0.25">
      <c r="A222" t="s">
        <v>3809</v>
      </c>
      <c r="B222" t="s">
        <v>3810</v>
      </c>
      <c r="C222" t="s">
        <v>224</v>
      </c>
      <c r="D222">
        <v>41091</v>
      </c>
      <c r="S222">
        <v>0</v>
      </c>
    </row>
    <row r="223" spans="1:19" x14ac:dyDescent="0.25">
      <c r="A223" t="s">
        <v>3811</v>
      </c>
      <c r="B223" t="s">
        <v>3812</v>
      </c>
      <c r="C223" t="s">
        <v>225</v>
      </c>
      <c r="D223">
        <v>41091</v>
      </c>
      <c r="O223">
        <v>3</v>
      </c>
      <c r="P223">
        <v>4</v>
      </c>
      <c r="Q223">
        <v>0.75</v>
      </c>
      <c r="S223">
        <v>0</v>
      </c>
    </row>
    <row r="224" spans="1:19" x14ac:dyDescent="0.25">
      <c r="A224" t="s">
        <v>3813</v>
      </c>
      <c r="B224" t="s">
        <v>3814</v>
      </c>
      <c r="C224" t="s">
        <v>226</v>
      </c>
      <c r="D224">
        <v>41091</v>
      </c>
      <c r="N224">
        <v>0.82499999999999996</v>
      </c>
      <c r="O224">
        <v>3</v>
      </c>
      <c r="P224">
        <v>4</v>
      </c>
      <c r="Q224">
        <v>0.75</v>
      </c>
      <c r="S224">
        <v>0.82499999999999996</v>
      </c>
    </row>
    <row r="225" spans="1:19" x14ac:dyDescent="0.25">
      <c r="A225" t="s">
        <v>3815</v>
      </c>
      <c r="B225" t="s">
        <v>3816</v>
      </c>
      <c r="C225" t="s">
        <v>227</v>
      </c>
      <c r="D225">
        <v>41091</v>
      </c>
      <c r="S225">
        <v>0</v>
      </c>
    </row>
    <row r="226" spans="1:19" x14ac:dyDescent="0.25">
      <c r="A226" t="s">
        <v>3817</v>
      </c>
      <c r="B226" t="s">
        <v>3818</v>
      </c>
      <c r="C226" t="s">
        <v>202</v>
      </c>
      <c r="D226">
        <v>41122</v>
      </c>
      <c r="E226">
        <v>1</v>
      </c>
      <c r="F226">
        <v>2.5</v>
      </c>
      <c r="G226">
        <v>0.4</v>
      </c>
      <c r="H226">
        <v>2</v>
      </c>
      <c r="J226" t="e">
        <v>#DIV/0!</v>
      </c>
      <c r="K226">
        <v>14.5</v>
      </c>
      <c r="L226">
        <v>0</v>
      </c>
      <c r="Q226" t="e">
        <v>#DIV/0!</v>
      </c>
    </row>
    <row r="227" spans="1:19" x14ac:dyDescent="0.25">
      <c r="A227" t="s">
        <v>8685</v>
      </c>
      <c r="B227" t="s">
        <v>8686</v>
      </c>
      <c r="C227" t="s">
        <v>2636</v>
      </c>
      <c r="D227">
        <v>41122</v>
      </c>
      <c r="E227">
        <v>1</v>
      </c>
      <c r="F227">
        <v>2.5</v>
      </c>
      <c r="G227">
        <v>0.4</v>
      </c>
      <c r="H227">
        <v>2</v>
      </c>
      <c r="J227" t="e">
        <v>#DIV/0!</v>
      </c>
      <c r="K227">
        <v>14.5</v>
      </c>
      <c r="L227">
        <v>0</v>
      </c>
      <c r="Q227" t="e">
        <v>#DIV/0!</v>
      </c>
    </row>
    <row r="228" spans="1:19" x14ac:dyDescent="0.25">
      <c r="A228" t="s">
        <v>3819</v>
      </c>
      <c r="B228" t="s">
        <v>3820</v>
      </c>
      <c r="C228" t="s">
        <v>247</v>
      </c>
      <c r="D228">
        <v>41122</v>
      </c>
      <c r="E228">
        <v>0</v>
      </c>
      <c r="F228">
        <v>0</v>
      </c>
      <c r="G228" t="e">
        <v>#DIV/0!</v>
      </c>
      <c r="H228">
        <v>0</v>
      </c>
      <c r="I228">
        <v>0</v>
      </c>
      <c r="K228">
        <v>0</v>
      </c>
      <c r="L228" t="e">
        <v>#DIV/0!</v>
      </c>
      <c r="M228">
        <v>0</v>
      </c>
      <c r="O228">
        <v>0</v>
      </c>
      <c r="P228">
        <v>0</v>
      </c>
      <c r="Q228" t="e">
        <v>#DIV/0!</v>
      </c>
      <c r="R228">
        <v>0</v>
      </c>
    </row>
    <row r="229" spans="1:19" x14ac:dyDescent="0.25">
      <c r="A229" t="s">
        <v>9302</v>
      </c>
      <c r="B229" t="s">
        <v>9303</v>
      </c>
      <c r="C229" t="s">
        <v>2637</v>
      </c>
      <c r="D229">
        <v>41122</v>
      </c>
      <c r="E229">
        <v>2.5</v>
      </c>
      <c r="F229">
        <v>4</v>
      </c>
      <c r="G229">
        <v>0.625</v>
      </c>
      <c r="H229">
        <v>4</v>
      </c>
      <c r="I229">
        <v>29</v>
      </c>
      <c r="J229">
        <v>0.13793103448275862</v>
      </c>
      <c r="K229">
        <v>29</v>
      </c>
      <c r="L229">
        <v>1</v>
      </c>
      <c r="M229">
        <v>0</v>
      </c>
      <c r="O229">
        <v>0</v>
      </c>
      <c r="P229">
        <v>0</v>
      </c>
      <c r="Q229" t="e">
        <v>#DIV/0!</v>
      </c>
      <c r="R229">
        <v>0</v>
      </c>
    </row>
    <row r="230" spans="1:19" x14ac:dyDescent="0.25">
      <c r="A230" t="s">
        <v>3821</v>
      </c>
      <c r="B230" t="s">
        <v>3822</v>
      </c>
      <c r="C230" t="s">
        <v>242</v>
      </c>
      <c r="D230">
        <v>41122</v>
      </c>
      <c r="E230">
        <v>0</v>
      </c>
      <c r="F230">
        <v>0</v>
      </c>
      <c r="G230" t="e">
        <v>#DIV/0!</v>
      </c>
      <c r="H230">
        <v>2</v>
      </c>
      <c r="I230">
        <v>0</v>
      </c>
      <c r="J230" t="e">
        <v>#DIV/0!</v>
      </c>
      <c r="K230">
        <v>0</v>
      </c>
      <c r="L230" t="e">
        <v>#DIV/0!</v>
      </c>
      <c r="M230">
        <v>0</v>
      </c>
      <c r="N230">
        <v>0</v>
      </c>
      <c r="O230">
        <v>0</v>
      </c>
      <c r="P230">
        <v>0</v>
      </c>
      <c r="Q230" t="e">
        <v>#DIV/0!</v>
      </c>
      <c r="R230">
        <v>0</v>
      </c>
    </row>
    <row r="231" spans="1:19" x14ac:dyDescent="0.25">
      <c r="A231" t="s">
        <v>3823</v>
      </c>
      <c r="B231" t="s">
        <v>3824</v>
      </c>
      <c r="C231" t="s">
        <v>243</v>
      </c>
      <c r="D231">
        <v>41122</v>
      </c>
      <c r="E231">
        <v>9.5</v>
      </c>
      <c r="F231">
        <v>10</v>
      </c>
      <c r="G231">
        <v>0.95</v>
      </c>
      <c r="H231">
        <v>29</v>
      </c>
      <c r="I231">
        <v>0</v>
      </c>
      <c r="K231">
        <v>45</v>
      </c>
      <c r="L231">
        <v>0</v>
      </c>
      <c r="M231">
        <v>0</v>
      </c>
      <c r="N231">
        <v>0.82499999999999996</v>
      </c>
      <c r="O231">
        <v>5</v>
      </c>
      <c r="P231">
        <v>10</v>
      </c>
      <c r="Q231">
        <v>0.5</v>
      </c>
      <c r="R231">
        <v>0</v>
      </c>
      <c r="S231">
        <v>0</v>
      </c>
    </row>
    <row r="232" spans="1:19" x14ac:dyDescent="0.25">
      <c r="A232" t="s">
        <v>3825</v>
      </c>
      <c r="B232" t="s">
        <v>3826</v>
      </c>
      <c r="C232" t="s">
        <v>244</v>
      </c>
      <c r="D232">
        <v>41122</v>
      </c>
      <c r="E232">
        <v>0.5</v>
      </c>
      <c r="F232">
        <v>5</v>
      </c>
      <c r="G232">
        <v>0.1</v>
      </c>
      <c r="H232">
        <v>2</v>
      </c>
      <c r="I232">
        <v>0</v>
      </c>
      <c r="J232" t="e">
        <v>#DIV/0!</v>
      </c>
      <c r="K232">
        <v>9</v>
      </c>
      <c r="L232">
        <v>0</v>
      </c>
      <c r="M232">
        <v>0</v>
      </c>
      <c r="N232">
        <v>0</v>
      </c>
      <c r="O232">
        <v>0</v>
      </c>
      <c r="P232">
        <v>0</v>
      </c>
      <c r="Q232" t="e">
        <v>#DIV/0!</v>
      </c>
      <c r="R232">
        <v>0</v>
      </c>
    </row>
    <row r="233" spans="1:19" x14ac:dyDescent="0.25">
      <c r="A233" t="s">
        <v>9411</v>
      </c>
      <c r="B233" t="s">
        <v>9412</v>
      </c>
      <c r="C233" t="s">
        <v>2809</v>
      </c>
      <c r="D233">
        <v>41122</v>
      </c>
      <c r="E233">
        <v>3.3</v>
      </c>
      <c r="F233">
        <v>3.3</v>
      </c>
      <c r="G233">
        <v>1</v>
      </c>
      <c r="H233">
        <v>8</v>
      </c>
      <c r="I233">
        <v>23</v>
      </c>
      <c r="K233">
        <v>23</v>
      </c>
      <c r="L233">
        <v>1</v>
      </c>
      <c r="M233">
        <v>0</v>
      </c>
      <c r="O233">
        <v>0</v>
      </c>
      <c r="P233">
        <v>4</v>
      </c>
      <c r="Q233">
        <v>0</v>
      </c>
      <c r="R233">
        <v>0</v>
      </c>
    </row>
    <row r="234" spans="1:19" x14ac:dyDescent="0.25">
      <c r="A234" t="s">
        <v>3827</v>
      </c>
      <c r="B234" t="s">
        <v>3828</v>
      </c>
      <c r="C234" t="s">
        <v>245</v>
      </c>
      <c r="D234">
        <v>41122</v>
      </c>
      <c r="E234">
        <v>19</v>
      </c>
      <c r="F234">
        <v>15</v>
      </c>
      <c r="G234">
        <v>1.2666666666666666</v>
      </c>
      <c r="H234">
        <v>0</v>
      </c>
      <c r="I234">
        <v>17</v>
      </c>
      <c r="K234">
        <v>74.5</v>
      </c>
      <c r="L234">
        <v>0.22818791946308725</v>
      </c>
      <c r="M234">
        <v>0</v>
      </c>
      <c r="O234">
        <v>0</v>
      </c>
      <c r="P234">
        <v>0</v>
      </c>
      <c r="Q234" t="e">
        <v>#DIV/0!</v>
      </c>
      <c r="R234">
        <v>0</v>
      </c>
    </row>
    <row r="235" spans="1:19" x14ac:dyDescent="0.25">
      <c r="A235" t="s">
        <v>3829</v>
      </c>
      <c r="B235" t="s">
        <v>3830</v>
      </c>
      <c r="C235" t="s">
        <v>246</v>
      </c>
      <c r="D235">
        <v>41122</v>
      </c>
      <c r="E235">
        <v>0</v>
      </c>
      <c r="F235">
        <v>0</v>
      </c>
      <c r="G235" t="e">
        <v>#DIV/0!</v>
      </c>
      <c r="H235">
        <v>0</v>
      </c>
      <c r="I235">
        <v>0</v>
      </c>
      <c r="K235">
        <v>0</v>
      </c>
      <c r="L235" t="e">
        <v>#DIV/0!</v>
      </c>
      <c r="M235">
        <v>0</v>
      </c>
      <c r="O235">
        <v>0</v>
      </c>
      <c r="P235">
        <v>0</v>
      </c>
      <c r="Q235" t="e">
        <v>#DIV/0!</v>
      </c>
    </row>
    <row r="236" spans="1:19" x14ac:dyDescent="0.25">
      <c r="A236" t="s">
        <v>3831</v>
      </c>
      <c r="B236" t="s">
        <v>3832</v>
      </c>
      <c r="C236" t="s">
        <v>240</v>
      </c>
      <c r="D236">
        <v>41122</v>
      </c>
      <c r="E236">
        <v>34.799999999999997</v>
      </c>
      <c r="F236">
        <v>37.299999999999997</v>
      </c>
      <c r="G236">
        <v>0.93297587131367288</v>
      </c>
      <c r="H236">
        <v>45</v>
      </c>
      <c r="I236">
        <v>69</v>
      </c>
      <c r="J236">
        <v>0.65217391304347827</v>
      </c>
      <c r="K236">
        <v>180.5</v>
      </c>
      <c r="L236">
        <v>0.38227146814404434</v>
      </c>
      <c r="M236">
        <v>0</v>
      </c>
      <c r="O236">
        <v>5</v>
      </c>
      <c r="P236">
        <v>14</v>
      </c>
      <c r="Q236">
        <v>0.35714285714285715</v>
      </c>
      <c r="R236">
        <v>0</v>
      </c>
    </row>
    <row r="237" spans="1:19" x14ac:dyDescent="0.25">
      <c r="A237" t="s">
        <v>3833</v>
      </c>
      <c r="B237" t="s">
        <v>3834</v>
      </c>
      <c r="C237" t="s">
        <v>203</v>
      </c>
      <c r="D237">
        <v>41122</v>
      </c>
      <c r="E237">
        <v>6</v>
      </c>
      <c r="F237">
        <v>4</v>
      </c>
      <c r="G237">
        <v>1.5</v>
      </c>
      <c r="H237">
        <v>2</v>
      </c>
      <c r="I237">
        <v>0</v>
      </c>
      <c r="J237" t="e">
        <v>#DIV/0!</v>
      </c>
      <c r="K237">
        <v>20</v>
      </c>
      <c r="L237">
        <v>0</v>
      </c>
      <c r="M237">
        <v>0</v>
      </c>
      <c r="O237">
        <v>0</v>
      </c>
      <c r="P237">
        <v>0</v>
      </c>
      <c r="Q237" t="e">
        <v>#DIV/0!</v>
      </c>
      <c r="R237">
        <v>0</v>
      </c>
    </row>
    <row r="238" spans="1:19" x14ac:dyDescent="0.25">
      <c r="A238" t="s">
        <v>3835</v>
      </c>
      <c r="B238" t="s">
        <v>3836</v>
      </c>
      <c r="C238" t="s">
        <v>205</v>
      </c>
      <c r="D238">
        <v>41122</v>
      </c>
      <c r="G238" t="e">
        <v>#DIV/0!</v>
      </c>
      <c r="H238">
        <v>2</v>
      </c>
      <c r="K238">
        <v>0</v>
      </c>
      <c r="L238" t="e">
        <v>#DIV/0!</v>
      </c>
      <c r="Q238" t="e">
        <v>#DIV/0!</v>
      </c>
      <c r="S238">
        <v>0</v>
      </c>
    </row>
    <row r="239" spans="1:19" x14ac:dyDescent="0.25">
      <c r="A239" t="s">
        <v>3837</v>
      </c>
      <c r="B239" t="s">
        <v>3838</v>
      </c>
      <c r="C239" t="s">
        <v>204</v>
      </c>
      <c r="D239">
        <v>41122</v>
      </c>
      <c r="E239">
        <v>6</v>
      </c>
      <c r="F239">
        <v>4</v>
      </c>
      <c r="G239">
        <v>1.5</v>
      </c>
      <c r="J239" t="e">
        <v>#DIV/0!</v>
      </c>
      <c r="K239">
        <v>20</v>
      </c>
      <c r="L239">
        <v>0</v>
      </c>
      <c r="Q239" t="e">
        <v>#DIV/0!</v>
      </c>
    </row>
    <row r="240" spans="1:19" x14ac:dyDescent="0.25">
      <c r="A240" t="s">
        <v>3839</v>
      </c>
      <c r="B240" t="s">
        <v>3840</v>
      </c>
      <c r="C240" t="s">
        <v>206</v>
      </c>
      <c r="D240">
        <v>41122</v>
      </c>
      <c r="G240" t="e">
        <v>#DIV/0!</v>
      </c>
      <c r="L240" t="e">
        <v>#DIV/0!</v>
      </c>
      <c r="Q240" t="e">
        <v>#DIV/0!</v>
      </c>
    </row>
    <row r="241" spans="1:18" x14ac:dyDescent="0.25">
      <c r="A241" t="s">
        <v>3841</v>
      </c>
      <c r="B241" t="s">
        <v>3842</v>
      </c>
      <c r="C241" t="s">
        <v>233</v>
      </c>
      <c r="D241">
        <v>41122</v>
      </c>
      <c r="G241" t="e">
        <v>#DIV/0!</v>
      </c>
      <c r="J241" t="e">
        <v>#DIV/0!</v>
      </c>
      <c r="L241" t="e">
        <v>#DIV/0!</v>
      </c>
      <c r="Q241" t="e">
        <v>#DIV/0!</v>
      </c>
    </row>
    <row r="242" spans="1:18" x14ac:dyDescent="0.25">
      <c r="A242" t="s">
        <v>3843</v>
      </c>
      <c r="B242" t="s">
        <v>3844</v>
      </c>
      <c r="C242" t="s">
        <v>232</v>
      </c>
      <c r="D242">
        <v>41122</v>
      </c>
      <c r="G242" t="e">
        <v>#DIV/0!</v>
      </c>
      <c r="J242" t="e">
        <v>#DIV/0!</v>
      </c>
      <c r="L242" t="e">
        <v>#DIV/0!</v>
      </c>
      <c r="Q242" t="e">
        <v>#DIV/0!</v>
      </c>
    </row>
    <row r="243" spans="1:18" x14ac:dyDescent="0.25">
      <c r="A243" t="s">
        <v>3845</v>
      </c>
      <c r="B243" t="s">
        <v>3846</v>
      </c>
      <c r="C243" t="s">
        <v>207</v>
      </c>
      <c r="D243">
        <v>41122</v>
      </c>
      <c r="E243">
        <v>6</v>
      </c>
      <c r="F243">
        <v>4</v>
      </c>
      <c r="G243">
        <v>1.5</v>
      </c>
      <c r="H243">
        <v>0</v>
      </c>
      <c r="I243">
        <v>0</v>
      </c>
      <c r="J243" t="e">
        <v>#DIV/0!</v>
      </c>
      <c r="K243">
        <v>27.5</v>
      </c>
      <c r="L243">
        <v>0</v>
      </c>
      <c r="O243">
        <v>0</v>
      </c>
      <c r="P243">
        <v>0</v>
      </c>
    </row>
    <row r="244" spans="1:18" x14ac:dyDescent="0.25">
      <c r="A244" t="s">
        <v>3847</v>
      </c>
      <c r="B244" t="s">
        <v>3848</v>
      </c>
      <c r="C244" t="s">
        <v>209</v>
      </c>
      <c r="D244">
        <v>41122</v>
      </c>
    </row>
    <row r="245" spans="1:18" x14ac:dyDescent="0.25">
      <c r="A245" t="s">
        <v>3849</v>
      </c>
      <c r="B245" t="s">
        <v>3850</v>
      </c>
      <c r="C245" t="s">
        <v>208</v>
      </c>
      <c r="D245">
        <v>41122</v>
      </c>
      <c r="E245">
        <v>6</v>
      </c>
      <c r="F245">
        <v>4</v>
      </c>
      <c r="G245">
        <v>1.5</v>
      </c>
      <c r="J245" t="e">
        <v>#DIV/0!</v>
      </c>
      <c r="K245">
        <v>27.5</v>
      </c>
      <c r="L245">
        <v>0</v>
      </c>
      <c r="Q245" t="e">
        <v>#DIV/0!</v>
      </c>
    </row>
    <row r="246" spans="1:18" x14ac:dyDescent="0.25">
      <c r="A246" t="s">
        <v>3851</v>
      </c>
      <c r="B246" t="s">
        <v>3852</v>
      </c>
      <c r="C246" t="s">
        <v>210</v>
      </c>
      <c r="D246">
        <v>41122</v>
      </c>
    </row>
    <row r="247" spans="1:18" x14ac:dyDescent="0.25">
      <c r="A247" t="s">
        <v>3853</v>
      </c>
      <c r="B247" t="s">
        <v>3854</v>
      </c>
      <c r="C247" t="s">
        <v>228</v>
      </c>
      <c r="D247">
        <v>41122</v>
      </c>
      <c r="Q247" t="e">
        <v>#DIV/0!</v>
      </c>
    </row>
    <row r="248" spans="1:18" x14ac:dyDescent="0.25">
      <c r="A248" t="s">
        <v>3855</v>
      </c>
      <c r="B248" t="s">
        <v>3856</v>
      </c>
      <c r="C248" t="s">
        <v>229</v>
      </c>
      <c r="D248">
        <v>41122</v>
      </c>
      <c r="Q248" t="e">
        <v>#DIV/0!</v>
      </c>
    </row>
    <row r="249" spans="1:18" x14ac:dyDescent="0.25">
      <c r="A249" t="s">
        <v>3857</v>
      </c>
      <c r="B249" t="s">
        <v>3858</v>
      </c>
      <c r="C249" t="s">
        <v>215</v>
      </c>
      <c r="D249">
        <v>41122</v>
      </c>
    </row>
    <row r="250" spans="1:18" x14ac:dyDescent="0.25">
      <c r="A250" t="s">
        <v>3859</v>
      </c>
      <c r="B250" t="s">
        <v>3860</v>
      </c>
      <c r="C250" t="s">
        <v>211</v>
      </c>
      <c r="D250">
        <v>41122</v>
      </c>
      <c r="E250">
        <v>3</v>
      </c>
      <c r="F250">
        <v>3</v>
      </c>
      <c r="G250">
        <v>1</v>
      </c>
      <c r="H250">
        <v>0</v>
      </c>
      <c r="I250">
        <v>17</v>
      </c>
      <c r="J250">
        <v>0</v>
      </c>
      <c r="K250">
        <v>27</v>
      </c>
      <c r="L250">
        <v>0.62962962962962965</v>
      </c>
      <c r="M250">
        <v>0</v>
      </c>
      <c r="O250">
        <v>0</v>
      </c>
      <c r="P250">
        <v>0</v>
      </c>
      <c r="Q250" t="e">
        <v>#DIV/0!</v>
      </c>
      <c r="R250">
        <v>0</v>
      </c>
    </row>
    <row r="251" spans="1:18" x14ac:dyDescent="0.25">
      <c r="A251" t="s">
        <v>3861</v>
      </c>
      <c r="B251" t="s">
        <v>3862</v>
      </c>
      <c r="C251" t="s">
        <v>3526</v>
      </c>
      <c r="D251">
        <v>41122</v>
      </c>
      <c r="G251" t="e">
        <v>#DIV/0!</v>
      </c>
      <c r="J251" t="e">
        <v>#DIV/0!</v>
      </c>
      <c r="L251" t="e">
        <v>#DIV/0!</v>
      </c>
      <c r="Q251" t="e">
        <v>#DIV/0!</v>
      </c>
    </row>
    <row r="252" spans="1:18" x14ac:dyDescent="0.25">
      <c r="A252" t="s">
        <v>3863</v>
      </c>
      <c r="B252" t="s">
        <v>3864</v>
      </c>
      <c r="C252" t="s">
        <v>214</v>
      </c>
      <c r="D252">
        <v>41122</v>
      </c>
    </row>
    <row r="253" spans="1:18" x14ac:dyDescent="0.25">
      <c r="A253" t="s">
        <v>3865</v>
      </c>
      <c r="B253" t="s">
        <v>3866</v>
      </c>
      <c r="C253" t="s">
        <v>212</v>
      </c>
      <c r="D253">
        <v>41122</v>
      </c>
      <c r="E253">
        <v>3</v>
      </c>
      <c r="F253">
        <v>3</v>
      </c>
      <c r="G253">
        <v>1</v>
      </c>
      <c r="I253">
        <v>17</v>
      </c>
      <c r="J253">
        <v>0</v>
      </c>
      <c r="K253">
        <v>27</v>
      </c>
      <c r="L253">
        <v>0.62962962962962965</v>
      </c>
      <c r="Q253" t="e">
        <v>#DIV/0!</v>
      </c>
    </row>
    <row r="254" spans="1:18" x14ac:dyDescent="0.25">
      <c r="A254" t="s">
        <v>3867</v>
      </c>
      <c r="B254" t="s">
        <v>3868</v>
      </c>
      <c r="C254" t="s">
        <v>218</v>
      </c>
      <c r="D254">
        <v>41122</v>
      </c>
      <c r="G254" t="e">
        <v>#DIV/0!</v>
      </c>
      <c r="J254" t="e">
        <v>#DIV/0!</v>
      </c>
      <c r="L254" t="e">
        <v>#DIV/0!</v>
      </c>
      <c r="Q254" t="e">
        <v>#DIV/0!</v>
      </c>
    </row>
    <row r="255" spans="1:18" x14ac:dyDescent="0.25">
      <c r="A255" t="s">
        <v>3869</v>
      </c>
      <c r="B255" t="s">
        <v>3870</v>
      </c>
      <c r="C255" t="s">
        <v>216</v>
      </c>
      <c r="D255">
        <v>41122</v>
      </c>
      <c r="E255">
        <v>1.5</v>
      </c>
      <c r="F255">
        <v>1.5</v>
      </c>
      <c r="G255">
        <v>1</v>
      </c>
      <c r="H255">
        <v>2</v>
      </c>
      <c r="I255">
        <v>0</v>
      </c>
      <c r="J255" t="e">
        <v>#DIV/0!</v>
      </c>
      <c r="K255">
        <v>14.5</v>
      </c>
      <c r="L255">
        <v>0</v>
      </c>
      <c r="M255">
        <v>0</v>
      </c>
      <c r="O255">
        <v>0</v>
      </c>
      <c r="P255">
        <v>0</v>
      </c>
      <c r="Q255" t="e">
        <v>#DIV/0!</v>
      </c>
      <c r="R255">
        <v>0</v>
      </c>
    </row>
    <row r="256" spans="1:18" x14ac:dyDescent="0.25">
      <c r="A256" t="s">
        <v>3871</v>
      </c>
      <c r="B256" t="s">
        <v>3872</v>
      </c>
      <c r="C256" t="s">
        <v>217</v>
      </c>
      <c r="D256">
        <v>41122</v>
      </c>
      <c r="E256">
        <v>1.5</v>
      </c>
      <c r="F256">
        <v>1.5</v>
      </c>
      <c r="G256">
        <v>1</v>
      </c>
      <c r="H256">
        <v>2</v>
      </c>
      <c r="J256" t="e">
        <v>#DIV/0!</v>
      </c>
      <c r="K256">
        <v>14.5</v>
      </c>
      <c r="L256">
        <v>0</v>
      </c>
      <c r="Q256" t="e">
        <v>#DIV/0!</v>
      </c>
    </row>
    <row r="257" spans="1:19" x14ac:dyDescent="0.25">
      <c r="A257" t="s">
        <v>3873</v>
      </c>
      <c r="B257" t="s">
        <v>3874</v>
      </c>
      <c r="C257" t="s">
        <v>230</v>
      </c>
      <c r="D257">
        <v>41122</v>
      </c>
      <c r="Q257" t="e">
        <v>#DIV/0!</v>
      </c>
    </row>
    <row r="258" spans="1:19" x14ac:dyDescent="0.25">
      <c r="A258" t="s">
        <v>3875</v>
      </c>
      <c r="B258" t="s">
        <v>3876</v>
      </c>
      <c r="C258" t="s">
        <v>231</v>
      </c>
      <c r="D258">
        <v>41122</v>
      </c>
      <c r="Q258" t="e">
        <v>#DIV/0!</v>
      </c>
    </row>
    <row r="259" spans="1:19" x14ac:dyDescent="0.25">
      <c r="A259" t="s">
        <v>9532</v>
      </c>
      <c r="B259" t="s">
        <v>9533</v>
      </c>
      <c r="C259" t="s">
        <v>9523</v>
      </c>
      <c r="D259">
        <v>41122</v>
      </c>
      <c r="O259">
        <v>0</v>
      </c>
      <c r="P259">
        <v>2</v>
      </c>
      <c r="Q259">
        <v>0</v>
      </c>
    </row>
    <row r="260" spans="1:19" x14ac:dyDescent="0.25">
      <c r="A260" t="s">
        <v>8903</v>
      </c>
      <c r="B260" t="s">
        <v>8904</v>
      </c>
      <c r="C260" t="s">
        <v>2810</v>
      </c>
      <c r="D260">
        <v>41122</v>
      </c>
      <c r="O260">
        <v>0</v>
      </c>
      <c r="P260">
        <v>2</v>
      </c>
      <c r="Q260">
        <v>0</v>
      </c>
    </row>
    <row r="261" spans="1:19" x14ac:dyDescent="0.25">
      <c r="A261" t="s">
        <v>3877</v>
      </c>
      <c r="B261" t="s">
        <v>3878</v>
      </c>
      <c r="C261" t="s">
        <v>237</v>
      </c>
      <c r="D261">
        <v>41122</v>
      </c>
      <c r="Q261" t="e">
        <v>#DIV/0!</v>
      </c>
    </row>
    <row r="262" spans="1:19" x14ac:dyDescent="0.25">
      <c r="A262" t="s">
        <v>3879</v>
      </c>
      <c r="B262" t="s">
        <v>3880</v>
      </c>
      <c r="C262" t="s">
        <v>236</v>
      </c>
      <c r="D262">
        <v>41122</v>
      </c>
      <c r="Q262" t="e">
        <v>#DIV/0!</v>
      </c>
    </row>
    <row r="263" spans="1:19" x14ac:dyDescent="0.25">
      <c r="A263" t="s">
        <v>3881</v>
      </c>
      <c r="B263" t="s">
        <v>3882</v>
      </c>
      <c r="C263" t="s">
        <v>364</v>
      </c>
      <c r="D263">
        <v>41122</v>
      </c>
      <c r="E263">
        <v>3</v>
      </c>
      <c r="F263">
        <v>3</v>
      </c>
      <c r="G263">
        <v>1</v>
      </c>
      <c r="J263" t="e">
        <v>#DIV/0!</v>
      </c>
      <c r="L263" t="e">
        <v>#DIV/0!</v>
      </c>
      <c r="Q263" t="e">
        <v>#DIV/0!</v>
      </c>
    </row>
    <row r="264" spans="1:19" x14ac:dyDescent="0.25">
      <c r="A264" t="s">
        <v>3883</v>
      </c>
      <c r="B264" t="s">
        <v>3884</v>
      </c>
      <c r="C264" t="s">
        <v>363</v>
      </c>
      <c r="D264">
        <v>41122</v>
      </c>
      <c r="E264">
        <v>3</v>
      </c>
      <c r="F264">
        <v>3</v>
      </c>
      <c r="G264">
        <v>1</v>
      </c>
      <c r="J264" t="e">
        <v>#DIV/0!</v>
      </c>
      <c r="L264" t="e">
        <v>#DIV/0!</v>
      </c>
      <c r="Q264" t="e">
        <v>#DIV/0!</v>
      </c>
    </row>
    <row r="265" spans="1:19" x14ac:dyDescent="0.25">
      <c r="A265" t="s">
        <v>3885</v>
      </c>
      <c r="B265" t="s">
        <v>3886</v>
      </c>
      <c r="C265" t="s">
        <v>219</v>
      </c>
      <c r="D265">
        <v>41122</v>
      </c>
    </row>
    <row r="266" spans="1:19" x14ac:dyDescent="0.25">
      <c r="A266" t="s">
        <v>3887</v>
      </c>
      <c r="B266" t="s">
        <v>3888</v>
      </c>
      <c r="C266" t="s">
        <v>220</v>
      </c>
      <c r="D266">
        <v>41122</v>
      </c>
    </row>
    <row r="267" spans="1:19" x14ac:dyDescent="0.25">
      <c r="A267" t="s">
        <v>3889</v>
      </c>
      <c r="B267" t="s">
        <v>3890</v>
      </c>
      <c r="C267" t="s">
        <v>221</v>
      </c>
      <c r="D267">
        <v>41122</v>
      </c>
      <c r="S267">
        <v>0.82499999999999996</v>
      </c>
    </row>
    <row r="268" spans="1:19" x14ac:dyDescent="0.25">
      <c r="A268" t="s">
        <v>9157</v>
      </c>
      <c r="B268" t="s">
        <v>9158</v>
      </c>
      <c r="C268" t="s">
        <v>3018</v>
      </c>
      <c r="D268">
        <v>41122</v>
      </c>
      <c r="E268">
        <v>3.3</v>
      </c>
      <c r="F268">
        <v>3.3</v>
      </c>
      <c r="G268">
        <v>1</v>
      </c>
      <c r="H268">
        <v>8</v>
      </c>
      <c r="I268">
        <v>0</v>
      </c>
      <c r="K268">
        <v>23</v>
      </c>
      <c r="L268">
        <v>0</v>
      </c>
      <c r="O268">
        <v>0</v>
      </c>
      <c r="P268">
        <v>2</v>
      </c>
      <c r="Q268">
        <v>0</v>
      </c>
      <c r="S268">
        <v>0.82499999999999996</v>
      </c>
    </row>
    <row r="269" spans="1:19" x14ac:dyDescent="0.25">
      <c r="A269" t="s">
        <v>8794</v>
      </c>
      <c r="B269" t="s">
        <v>8795</v>
      </c>
      <c r="C269" t="s">
        <v>2638</v>
      </c>
      <c r="D269">
        <v>41122</v>
      </c>
      <c r="G269" t="e">
        <v>#DIV/0!</v>
      </c>
      <c r="J269" t="e">
        <v>#DIV/0!</v>
      </c>
      <c r="L269" t="e">
        <v>#DIV/0!</v>
      </c>
      <c r="Q269" t="e">
        <v>#DIV/0!</v>
      </c>
    </row>
    <row r="270" spans="1:19" x14ac:dyDescent="0.25">
      <c r="A270" t="s">
        <v>9012</v>
      </c>
      <c r="B270" t="s">
        <v>9013</v>
      </c>
      <c r="C270" t="s">
        <v>2811</v>
      </c>
      <c r="D270">
        <v>41122</v>
      </c>
      <c r="E270">
        <v>3.3</v>
      </c>
      <c r="F270">
        <v>3.3</v>
      </c>
      <c r="G270">
        <v>1</v>
      </c>
      <c r="H270">
        <v>8</v>
      </c>
      <c r="J270" t="e">
        <v>#DIV/0!</v>
      </c>
      <c r="K270">
        <v>23</v>
      </c>
      <c r="L270">
        <v>0</v>
      </c>
      <c r="O270">
        <v>0</v>
      </c>
      <c r="P270">
        <v>2</v>
      </c>
      <c r="Q270">
        <v>0</v>
      </c>
    </row>
    <row r="271" spans="1:19" x14ac:dyDescent="0.25">
      <c r="A271" t="s">
        <v>3891</v>
      </c>
      <c r="B271" t="s">
        <v>3892</v>
      </c>
      <c r="C271" t="s">
        <v>234</v>
      </c>
      <c r="D271">
        <v>41122</v>
      </c>
      <c r="G271" t="e">
        <v>#DIV/0!</v>
      </c>
      <c r="J271" t="e">
        <v>#DIV/0!</v>
      </c>
      <c r="L271" t="e">
        <v>#DIV/0!</v>
      </c>
      <c r="Q271" t="e">
        <v>#DIV/0!</v>
      </c>
    </row>
    <row r="272" spans="1:19" x14ac:dyDescent="0.25">
      <c r="A272" t="s">
        <v>3893</v>
      </c>
      <c r="B272" t="s">
        <v>3894</v>
      </c>
      <c r="C272" t="s">
        <v>235</v>
      </c>
      <c r="D272">
        <v>41122</v>
      </c>
      <c r="G272" t="e">
        <v>#DIV/0!</v>
      </c>
      <c r="J272" t="e">
        <v>#DIV/0!</v>
      </c>
      <c r="L272" t="e">
        <v>#DIV/0!</v>
      </c>
      <c r="Q272" t="e">
        <v>#DIV/0!</v>
      </c>
      <c r="S272">
        <v>0</v>
      </c>
    </row>
    <row r="273" spans="1:19" x14ac:dyDescent="0.25">
      <c r="A273" t="s">
        <v>3895</v>
      </c>
      <c r="B273" t="s">
        <v>3896</v>
      </c>
      <c r="C273" t="s">
        <v>239</v>
      </c>
      <c r="D273">
        <v>41122</v>
      </c>
      <c r="Q273" t="e">
        <v>#DIV/0!</v>
      </c>
      <c r="S273">
        <v>0</v>
      </c>
    </row>
    <row r="274" spans="1:19" x14ac:dyDescent="0.25">
      <c r="A274" t="s">
        <v>3897</v>
      </c>
      <c r="B274" t="s">
        <v>3898</v>
      </c>
      <c r="C274" t="s">
        <v>238</v>
      </c>
      <c r="D274">
        <v>41122</v>
      </c>
      <c r="Q274" t="e">
        <v>#DIV/0!</v>
      </c>
      <c r="S274">
        <v>0</v>
      </c>
    </row>
    <row r="275" spans="1:19" x14ac:dyDescent="0.25">
      <c r="A275" t="s">
        <v>3899</v>
      </c>
      <c r="B275" t="s">
        <v>3900</v>
      </c>
      <c r="C275" t="s">
        <v>222</v>
      </c>
      <c r="D275">
        <v>41122</v>
      </c>
      <c r="E275">
        <v>1</v>
      </c>
      <c r="F275">
        <v>1</v>
      </c>
      <c r="G275">
        <v>1</v>
      </c>
      <c r="H275">
        <v>0</v>
      </c>
      <c r="K275">
        <v>0</v>
      </c>
      <c r="L275" t="e">
        <v>#DIV/0!</v>
      </c>
      <c r="Q275" t="e">
        <v>#DIV/0!</v>
      </c>
      <c r="S275">
        <v>0.82499999999999996</v>
      </c>
    </row>
    <row r="276" spans="1:19" x14ac:dyDescent="0.25">
      <c r="A276" t="s">
        <v>3901</v>
      </c>
      <c r="B276" t="s">
        <v>3902</v>
      </c>
      <c r="C276" t="s">
        <v>3567</v>
      </c>
      <c r="D276">
        <v>41122</v>
      </c>
      <c r="G276" t="e">
        <v>#DIV/0!</v>
      </c>
      <c r="J276" t="e">
        <v>#DIV/0!</v>
      </c>
      <c r="L276" t="e">
        <v>#DIV/0!</v>
      </c>
      <c r="Q276" t="e">
        <v>#DIV/0!</v>
      </c>
      <c r="S276">
        <v>0</v>
      </c>
    </row>
    <row r="277" spans="1:19" x14ac:dyDescent="0.25">
      <c r="A277" t="s">
        <v>3903</v>
      </c>
      <c r="B277" t="s">
        <v>3904</v>
      </c>
      <c r="C277" t="s">
        <v>223</v>
      </c>
      <c r="D277">
        <v>41122</v>
      </c>
      <c r="E277">
        <v>1</v>
      </c>
      <c r="F277">
        <v>1</v>
      </c>
      <c r="G277">
        <v>1</v>
      </c>
      <c r="J277" t="e">
        <v>#DIV/0!</v>
      </c>
      <c r="L277" t="e">
        <v>#DIV/0!</v>
      </c>
      <c r="Q277" t="e">
        <v>#DIV/0!</v>
      </c>
      <c r="S277">
        <v>0</v>
      </c>
    </row>
    <row r="278" spans="1:19" x14ac:dyDescent="0.25">
      <c r="A278" t="s">
        <v>3905</v>
      </c>
      <c r="B278" t="s">
        <v>3906</v>
      </c>
      <c r="C278" t="s">
        <v>224</v>
      </c>
      <c r="D278">
        <v>41122</v>
      </c>
      <c r="G278" t="e">
        <v>#DIV/0!</v>
      </c>
      <c r="J278" t="e">
        <v>#DIV/0!</v>
      </c>
      <c r="L278" t="e">
        <v>#DIV/0!</v>
      </c>
      <c r="Q278" t="e">
        <v>#DIV/0!</v>
      </c>
      <c r="S278">
        <v>0</v>
      </c>
    </row>
    <row r="279" spans="1:19" x14ac:dyDescent="0.25">
      <c r="A279" t="s">
        <v>3907</v>
      </c>
      <c r="B279" t="s">
        <v>3908</v>
      </c>
      <c r="C279" t="s">
        <v>225</v>
      </c>
      <c r="D279">
        <v>41122</v>
      </c>
      <c r="E279">
        <v>10</v>
      </c>
      <c r="F279">
        <v>15</v>
      </c>
      <c r="G279">
        <v>0.66666666666666663</v>
      </c>
      <c r="H279">
        <v>31</v>
      </c>
      <c r="J279" t="e">
        <v>#DIV/0!</v>
      </c>
      <c r="K279">
        <v>54</v>
      </c>
      <c r="L279">
        <v>0</v>
      </c>
      <c r="O279">
        <v>5</v>
      </c>
      <c r="P279">
        <v>10</v>
      </c>
      <c r="Q279">
        <v>0.5</v>
      </c>
      <c r="S279">
        <v>0</v>
      </c>
    </row>
    <row r="280" spans="1:19" x14ac:dyDescent="0.25">
      <c r="A280" t="s">
        <v>3909</v>
      </c>
      <c r="B280" t="s">
        <v>3910</v>
      </c>
      <c r="C280" t="s">
        <v>226</v>
      </c>
      <c r="D280">
        <v>41122</v>
      </c>
      <c r="E280">
        <v>9.5</v>
      </c>
      <c r="F280">
        <v>10</v>
      </c>
      <c r="G280">
        <v>0.95</v>
      </c>
      <c r="H280">
        <v>29</v>
      </c>
      <c r="J280" t="e">
        <v>#DIV/0!</v>
      </c>
      <c r="K280">
        <v>45</v>
      </c>
      <c r="L280">
        <v>0</v>
      </c>
      <c r="N280">
        <v>0.82499999999999996</v>
      </c>
      <c r="O280">
        <v>5</v>
      </c>
      <c r="P280">
        <v>10</v>
      </c>
      <c r="Q280">
        <v>0.5</v>
      </c>
      <c r="S280">
        <v>0.82499999999999996</v>
      </c>
    </row>
    <row r="281" spans="1:19" x14ac:dyDescent="0.25">
      <c r="A281" t="s">
        <v>3911</v>
      </c>
      <c r="B281" t="s">
        <v>3912</v>
      </c>
      <c r="C281" t="s">
        <v>227</v>
      </c>
      <c r="D281">
        <v>41122</v>
      </c>
      <c r="E281">
        <v>0.5</v>
      </c>
      <c r="F281">
        <v>5</v>
      </c>
      <c r="G281">
        <v>0.1</v>
      </c>
      <c r="H281">
        <v>2</v>
      </c>
      <c r="K281">
        <v>9</v>
      </c>
      <c r="L281">
        <v>0</v>
      </c>
      <c r="S281">
        <v>0</v>
      </c>
    </row>
    <row r="282" spans="1:19" x14ac:dyDescent="0.25">
      <c r="A282" t="s">
        <v>3913</v>
      </c>
      <c r="B282" t="s">
        <v>3914</v>
      </c>
      <c r="C282" t="s">
        <v>202</v>
      </c>
      <c r="D282">
        <v>41153</v>
      </c>
      <c r="E282">
        <v>1</v>
      </c>
      <c r="F282">
        <v>2.5</v>
      </c>
      <c r="G282">
        <v>0.4</v>
      </c>
      <c r="H282">
        <v>4</v>
      </c>
      <c r="J282" t="e">
        <v>#DIV/0!</v>
      </c>
      <c r="K282">
        <v>14.5</v>
      </c>
      <c r="L282">
        <v>0</v>
      </c>
      <c r="Q282" t="e">
        <v>#DIV/0!</v>
      </c>
    </row>
    <row r="283" spans="1:19" x14ac:dyDescent="0.25">
      <c r="A283" t="s">
        <v>8687</v>
      </c>
      <c r="B283" t="s">
        <v>8688</v>
      </c>
      <c r="C283" t="s">
        <v>2636</v>
      </c>
      <c r="D283">
        <v>41153</v>
      </c>
      <c r="E283">
        <v>1</v>
      </c>
      <c r="F283">
        <v>2.5</v>
      </c>
      <c r="G283">
        <v>0.4</v>
      </c>
      <c r="H283">
        <v>4</v>
      </c>
      <c r="J283" t="e">
        <v>#DIV/0!</v>
      </c>
      <c r="K283">
        <v>14.5</v>
      </c>
      <c r="L283">
        <v>0</v>
      </c>
      <c r="Q283" t="e">
        <v>#DIV/0!</v>
      </c>
    </row>
    <row r="284" spans="1:19" x14ac:dyDescent="0.25">
      <c r="A284" t="s">
        <v>3915</v>
      </c>
      <c r="B284" t="s">
        <v>3916</v>
      </c>
      <c r="C284" t="s">
        <v>247</v>
      </c>
      <c r="D284">
        <v>41153</v>
      </c>
      <c r="E284">
        <v>0</v>
      </c>
      <c r="F284">
        <v>0</v>
      </c>
      <c r="G284" t="e">
        <v>#DIV/0!</v>
      </c>
      <c r="H284">
        <v>0</v>
      </c>
      <c r="I284">
        <v>0</v>
      </c>
      <c r="K284">
        <v>0</v>
      </c>
      <c r="L284" t="e">
        <v>#DIV/0!</v>
      </c>
      <c r="M284">
        <v>0</v>
      </c>
      <c r="O284">
        <v>0</v>
      </c>
      <c r="P284">
        <v>1</v>
      </c>
      <c r="Q284">
        <v>0</v>
      </c>
      <c r="R284">
        <v>0</v>
      </c>
    </row>
    <row r="285" spans="1:19" x14ac:dyDescent="0.25">
      <c r="A285" t="s">
        <v>9304</v>
      </c>
      <c r="B285" t="s">
        <v>9305</v>
      </c>
      <c r="C285" t="s">
        <v>2637</v>
      </c>
      <c r="D285">
        <v>41153</v>
      </c>
      <c r="E285">
        <v>2.5</v>
      </c>
      <c r="F285">
        <v>4</v>
      </c>
      <c r="G285">
        <v>0.625</v>
      </c>
      <c r="H285">
        <v>6</v>
      </c>
      <c r="I285">
        <v>29</v>
      </c>
      <c r="J285">
        <v>0.20689655172413793</v>
      </c>
      <c r="K285">
        <v>29</v>
      </c>
      <c r="L285">
        <v>1</v>
      </c>
      <c r="M285">
        <v>0</v>
      </c>
      <c r="O285">
        <v>0</v>
      </c>
      <c r="P285">
        <v>0</v>
      </c>
      <c r="Q285" t="e">
        <v>#DIV/0!</v>
      </c>
      <c r="R285">
        <v>0</v>
      </c>
    </row>
    <row r="286" spans="1:19" x14ac:dyDescent="0.25">
      <c r="A286" t="s">
        <v>3917</v>
      </c>
      <c r="B286" t="s">
        <v>3918</v>
      </c>
      <c r="C286" t="s">
        <v>242</v>
      </c>
      <c r="D286">
        <v>41153</v>
      </c>
      <c r="E286">
        <v>0</v>
      </c>
      <c r="F286">
        <v>0</v>
      </c>
      <c r="H286">
        <v>2</v>
      </c>
      <c r="I286">
        <v>0</v>
      </c>
      <c r="J286" t="e">
        <v>#DIV/0!</v>
      </c>
      <c r="K286">
        <v>0</v>
      </c>
      <c r="M286">
        <v>0</v>
      </c>
      <c r="N286">
        <v>0</v>
      </c>
      <c r="O286">
        <v>0</v>
      </c>
      <c r="P286">
        <v>0</v>
      </c>
      <c r="Q286" t="e">
        <v>#DIV/0!</v>
      </c>
      <c r="R286">
        <v>0</v>
      </c>
    </row>
    <row r="287" spans="1:19" x14ac:dyDescent="0.25">
      <c r="A287" t="s">
        <v>3919</v>
      </c>
      <c r="B287" t="s">
        <v>3920</v>
      </c>
      <c r="C287" t="s">
        <v>243</v>
      </c>
      <c r="D287">
        <v>41153</v>
      </c>
      <c r="E287">
        <v>9.5</v>
      </c>
      <c r="F287">
        <v>10</v>
      </c>
      <c r="G287">
        <v>0.95</v>
      </c>
      <c r="H287">
        <v>29</v>
      </c>
      <c r="I287">
        <v>0</v>
      </c>
      <c r="K287">
        <v>45</v>
      </c>
      <c r="L287">
        <v>0</v>
      </c>
      <c r="M287">
        <v>0</v>
      </c>
      <c r="N287">
        <v>0.82499999999999996</v>
      </c>
      <c r="O287">
        <v>5</v>
      </c>
      <c r="P287">
        <v>6</v>
      </c>
      <c r="Q287">
        <v>0.83333333333333337</v>
      </c>
      <c r="R287">
        <v>0</v>
      </c>
      <c r="S287">
        <v>0</v>
      </c>
    </row>
    <row r="288" spans="1:19" x14ac:dyDescent="0.25">
      <c r="A288" t="s">
        <v>3921</v>
      </c>
      <c r="B288" t="s">
        <v>3922</v>
      </c>
      <c r="C288" t="s">
        <v>244</v>
      </c>
      <c r="D288">
        <v>41153</v>
      </c>
      <c r="E288">
        <v>0.5</v>
      </c>
      <c r="F288">
        <v>5</v>
      </c>
      <c r="G288">
        <v>0.1</v>
      </c>
      <c r="H288">
        <v>2</v>
      </c>
      <c r="I288">
        <v>0</v>
      </c>
      <c r="J288" t="e">
        <v>#DIV/0!</v>
      </c>
      <c r="K288">
        <v>9</v>
      </c>
      <c r="L288">
        <v>0</v>
      </c>
      <c r="M288">
        <v>0</v>
      </c>
      <c r="N288">
        <v>0</v>
      </c>
      <c r="O288">
        <v>0</v>
      </c>
      <c r="P288">
        <v>0</v>
      </c>
      <c r="Q288" t="e">
        <v>#DIV/0!</v>
      </c>
      <c r="R288">
        <v>0</v>
      </c>
    </row>
    <row r="289" spans="1:19" x14ac:dyDescent="0.25">
      <c r="A289" t="s">
        <v>9413</v>
      </c>
      <c r="B289" t="s">
        <v>9414</v>
      </c>
      <c r="C289" t="s">
        <v>2809</v>
      </c>
      <c r="D289">
        <v>41153</v>
      </c>
      <c r="E289">
        <v>3.3</v>
      </c>
      <c r="F289">
        <v>3.3</v>
      </c>
      <c r="G289">
        <v>1</v>
      </c>
      <c r="H289">
        <v>9</v>
      </c>
      <c r="I289">
        <v>23</v>
      </c>
      <c r="K289">
        <v>23</v>
      </c>
      <c r="L289">
        <v>1</v>
      </c>
      <c r="M289">
        <v>0</v>
      </c>
      <c r="O289">
        <v>0</v>
      </c>
      <c r="P289">
        <v>2</v>
      </c>
      <c r="Q289">
        <v>0</v>
      </c>
      <c r="R289">
        <v>0</v>
      </c>
    </row>
    <row r="290" spans="1:19" x14ac:dyDescent="0.25">
      <c r="A290" t="s">
        <v>3923</v>
      </c>
      <c r="B290" t="s">
        <v>3924</v>
      </c>
      <c r="C290" t="s">
        <v>245</v>
      </c>
      <c r="D290">
        <v>41153</v>
      </c>
      <c r="E290">
        <v>19</v>
      </c>
      <c r="F290">
        <v>15</v>
      </c>
      <c r="G290">
        <v>1.2666666666666666</v>
      </c>
      <c r="H290">
        <v>0</v>
      </c>
      <c r="I290">
        <v>17</v>
      </c>
      <c r="K290">
        <v>74.5</v>
      </c>
      <c r="L290">
        <v>0.22818791946308725</v>
      </c>
      <c r="M290">
        <v>0</v>
      </c>
      <c r="O290">
        <v>0</v>
      </c>
      <c r="P290">
        <v>1</v>
      </c>
      <c r="Q290">
        <v>0</v>
      </c>
      <c r="R290">
        <v>0</v>
      </c>
    </row>
    <row r="291" spans="1:19" x14ac:dyDescent="0.25">
      <c r="A291" t="s">
        <v>3925</v>
      </c>
      <c r="B291" t="s">
        <v>3926</v>
      </c>
      <c r="C291" t="s">
        <v>246</v>
      </c>
      <c r="D291">
        <v>41153</v>
      </c>
      <c r="E291">
        <v>0</v>
      </c>
      <c r="F291">
        <v>0</v>
      </c>
      <c r="G291" t="e">
        <v>#DIV/0!</v>
      </c>
      <c r="H291">
        <v>0</v>
      </c>
      <c r="I291">
        <v>0</v>
      </c>
      <c r="K291">
        <v>0</v>
      </c>
      <c r="L291" t="e">
        <v>#DIV/0!</v>
      </c>
      <c r="M291">
        <v>0</v>
      </c>
      <c r="O291">
        <v>0</v>
      </c>
      <c r="P291">
        <v>0</v>
      </c>
      <c r="Q291" t="e">
        <v>#DIV/0!</v>
      </c>
    </row>
    <row r="292" spans="1:19" x14ac:dyDescent="0.25">
      <c r="A292" t="s">
        <v>3927</v>
      </c>
      <c r="B292" t="s">
        <v>3928</v>
      </c>
      <c r="C292" t="s">
        <v>240</v>
      </c>
      <c r="D292">
        <v>41153</v>
      </c>
      <c r="E292">
        <v>34.799999999999997</v>
      </c>
      <c r="F292">
        <v>37.299999999999997</v>
      </c>
      <c r="G292">
        <v>0.93297587131367288</v>
      </c>
      <c r="H292">
        <v>48</v>
      </c>
      <c r="I292">
        <v>69</v>
      </c>
      <c r="J292">
        <v>0.69565217391304346</v>
      </c>
      <c r="K292">
        <v>180.5</v>
      </c>
      <c r="L292">
        <v>0.38227146814404434</v>
      </c>
      <c r="M292">
        <v>0</v>
      </c>
      <c r="O292">
        <v>5</v>
      </c>
      <c r="P292">
        <v>11</v>
      </c>
      <c r="Q292">
        <v>0.45454545454545453</v>
      </c>
      <c r="R292">
        <v>0</v>
      </c>
    </row>
    <row r="293" spans="1:19" x14ac:dyDescent="0.25">
      <c r="A293" t="s">
        <v>3929</v>
      </c>
      <c r="B293" t="s">
        <v>3930</v>
      </c>
      <c r="C293" t="s">
        <v>203</v>
      </c>
      <c r="D293">
        <v>41153</v>
      </c>
      <c r="E293">
        <v>6</v>
      </c>
      <c r="F293">
        <v>4</v>
      </c>
      <c r="G293">
        <v>1.5</v>
      </c>
      <c r="H293">
        <v>2</v>
      </c>
      <c r="I293">
        <v>0</v>
      </c>
      <c r="J293" t="e">
        <v>#DIV/0!</v>
      </c>
      <c r="K293">
        <v>20</v>
      </c>
      <c r="L293">
        <v>0</v>
      </c>
      <c r="M293">
        <v>0</v>
      </c>
      <c r="O293">
        <v>0</v>
      </c>
      <c r="P293">
        <v>0</v>
      </c>
      <c r="Q293" t="e">
        <v>#DIV/0!</v>
      </c>
      <c r="R293">
        <v>0</v>
      </c>
    </row>
    <row r="294" spans="1:19" x14ac:dyDescent="0.25">
      <c r="A294" t="s">
        <v>3931</v>
      </c>
      <c r="B294" t="s">
        <v>3932</v>
      </c>
      <c r="C294" t="s">
        <v>205</v>
      </c>
      <c r="D294">
        <v>41153</v>
      </c>
      <c r="G294" t="e">
        <v>#DIV/0!</v>
      </c>
      <c r="H294">
        <v>2</v>
      </c>
      <c r="K294">
        <v>0</v>
      </c>
      <c r="L294" t="e">
        <v>#DIV/0!</v>
      </c>
      <c r="Q294" t="e">
        <v>#DIV/0!</v>
      </c>
      <c r="S294">
        <v>0</v>
      </c>
    </row>
    <row r="295" spans="1:19" x14ac:dyDescent="0.25">
      <c r="A295" t="s">
        <v>3933</v>
      </c>
      <c r="B295" t="s">
        <v>3934</v>
      </c>
      <c r="C295" t="s">
        <v>204</v>
      </c>
      <c r="D295">
        <v>41153</v>
      </c>
      <c r="E295">
        <v>6</v>
      </c>
      <c r="F295">
        <v>4</v>
      </c>
      <c r="G295">
        <v>1.5</v>
      </c>
      <c r="J295" t="e">
        <v>#DIV/0!</v>
      </c>
      <c r="K295">
        <v>20</v>
      </c>
      <c r="L295">
        <v>0</v>
      </c>
      <c r="Q295" t="e">
        <v>#DIV/0!</v>
      </c>
    </row>
    <row r="296" spans="1:19" x14ac:dyDescent="0.25">
      <c r="A296" t="s">
        <v>3935</v>
      </c>
      <c r="B296" t="s">
        <v>3936</v>
      </c>
      <c r="C296" t="s">
        <v>206</v>
      </c>
      <c r="D296">
        <v>41153</v>
      </c>
      <c r="G296" t="e">
        <v>#DIV/0!</v>
      </c>
      <c r="L296" t="e">
        <v>#DIV/0!</v>
      </c>
      <c r="Q296" t="e">
        <v>#DIV/0!</v>
      </c>
    </row>
    <row r="297" spans="1:19" x14ac:dyDescent="0.25">
      <c r="A297" t="s">
        <v>3937</v>
      </c>
      <c r="B297" t="s">
        <v>3938</v>
      </c>
      <c r="C297" t="s">
        <v>233</v>
      </c>
      <c r="D297">
        <v>41153</v>
      </c>
      <c r="G297" t="e">
        <v>#DIV/0!</v>
      </c>
      <c r="J297" t="e">
        <v>#DIV/0!</v>
      </c>
      <c r="L297" t="e">
        <v>#DIV/0!</v>
      </c>
      <c r="Q297" t="e">
        <v>#DIV/0!</v>
      </c>
    </row>
    <row r="298" spans="1:19" x14ac:dyDescent="0.25">
      <c r="A298" t="s">
        <v>3939</v>
      </c>
      <c r="B298" t="s">
        <v>3940</v>
      </c>
      <c r="C298" t="s">
        <v>232</v>
      </c>
      <c r="D298">
        <v>41153</v>
      </c>
      <c r="G298" t="e">
        <v>#DIV/0!</v>
      </c>
      <c r="J298" t="e">
        <v>#DIV/0!</v>
      </c>
      <c r="L298" t="e">
        <v>#DIV/0!</v>
      </c>
      <c r="Q298" t="e">
        <v>#DIV/0!</v>
      </c>
    </row>
    <row r="299" spans="1:19" x14ac:dyDescent="0.25">
      <c r="A299" t="s">
        <v>3941</v>
      </c>
      <c r="B299" t="s">
        <v>3942</v>
      </c>
      <c r="C299" t="s">
        <v>207</v>
      </c>
      <c r="D299">
        <v>41153</v>
      </c>
      <c r="E299">
        <v>6</v>
      </c>
      <c r="F299">
        <v>4</v>
      </c>
      <c r="G299">
        <v>1.5</v>
      </c>
      <c r="H299">
        <v>0</v>
      </c>
      <c r="I299">
        <v>0</v>
      </c>
      <c r="J299" t="e">
        <v>#DIV/0!</v>
      </c>
      <c r="K299">
        <v>27.5</v>
      </c>
      <c r="L299">
        <v>0</v>
      </c>
      <c r="O299">
        <v>0</v>
      </c>
      <c r="P299">
        <v>0</v>
      </c>
    </row>
    <row r="300" spans="1:19" x14ac:dyDescent="0.25">
      <c r="A300" t="s">
        <v>3943</v>
      </c>
      <c r="B300" t="s">
        <v>3944</v>
      </c>
      <c r="C300" t="s">
        <v>209</v>
      </c>
      <c r="D300">
        <v>41153</v>
      </c>
    </row>
    <row r="301" spans="1:19" x14ac:dyDescent="0.25">
      <c r="A301" t="s">
        <v>3945</v>
      </c>
      <c r="B301" t="s">
        <v>3946</v>
      </c>
      <c r="C301" t="s">
        <v>208</v>
      </c>
      <c r="D301">
        <v>41153</v>
      </c>
      <c r="E301">
        <v>6</v>
      </c>
      <c r="F301">
        <v>4</v>
      </c>
      <c r="G301">
        <v>1.5</v>
      </c>
      <c r="J301" t="e">
        <v>#DIV/0!</v>
      </c>
      <c r="K301">
        <v>27.5</v>
      </c>
      <c r="L301">
        <v>0</v>
      </c>
      <c r="Q301" t="e">
        <v>#DIV/0!</v>
      </c>
    </row>
    <row r="302" spans="1:19" x14ac:dyDescent="0.25">
      <c r="A302" t="s">
        <v>3947</v>
      </c>
      <c r="B302" t="s">
        <v>3948</v>
      </c>
      <c r="C302" t="s">
        <v>210</v>
      </c>
      <c r="D302">
        <v>41153</v>
      </c>
    </row>
    <row r="303" spans="1:19" x14ac:dyDescent="0.25">
      <c r="A303" t="s">
        <v>3949</v>
      </c>
      <c r="B303" t="s">
        <v>3950</v>
      </c>
      <c r="C303" t="s">
        <v>228</v>
      </c>
      <c r="D303">
        <v>41153</v>
      </c>
      <c r="Q303" t="e">
        <v>#DIV/0!</v>
      </c>
    </row>
    <row r="304" spans="1:19" x14ac:dyDescent="0.25">
      <c r="A304" t="s">
        <v>3951</v>
      </c>
      <c r="B304" t="s">
        <v>3952</v>
      </c>
      <c r="C304" t="s">
        <v>229</v>
      </c>
      <c r="D304">
        <v>41153</v>
      </c>
      <c r="Q304" t="e">
        <v>#DIV/0!</v>
      </c>
    </row>
    <row r="305" spans="1:18" x14ac:dyDescent="0.25">
      <c r="A305" t="s">
        <v>3953</v>
      </c>
      <c r="B305" t="s">
        <v>3954</v>
      </c>
      <c r="C305" t="s">
        <v>215</v>
      </c>
      <c r="D305">
        <v>41153</v>
      </c>
    </row>
    <row r="306" spans="1:18" x14ac:dyDescent="0.25">
      <c r="A306" t="s">
        <v>3955</v>
      </c>
      <c r="B306" t="s">
        <v>3956</v>
      </c>
      <c r="C306" t="s">
        <v>211</v>
      </c>
      <c r="D306">
        <v>41153</v>
      </c>
      <c r="E306">
        <v>3</v>
      </c>
      <c r="F306">
        <v>3</v>
      </c>
      <c r="G306">
        <v>1</v>
      </c>
      <c r="H306">
        <v>0</v>
      </c>
      <c r="I306">
        <v>17</v>
      </c>
      <c r="J306">
        <v>0</v>
      </c>
      <c r="K306">
        <v>27</v>
      </c>
      <c r="L306">
        <v>0.62962962962962965</v>
      </c>
      <c r="M306">
        <v>0</v>
      </c>
      <c r="O306">
        <v>0</v>
      </c>
      <c r="P306">
        <v>0</v>
      </c>
      <c r="Q306" t="e">
        <v>#DIV/0!</v>
      </c>
      <c r="R306">
        <v>0</v>
      </c>
    </row>
    <row r="307" spans="1:18" x14ac:dyDescent="0.25">
      <c r="A307" t="s">
        <v>3957</v>
      </c>
      <c r="B307" t="s">
        <v>3958</v>
      </c>
      <c r="C307" t="s">
        <v>3526</v>
      </c>
      <c r="D307">
        <v>41153</v>
      </c>
      <c r="G307" t="e">
        <v>#DIV/0!</v>
      </c>
      <c r="J307" t="e">
        <v>#DIV/0!</v>
      </c>
      <c r="L307" t="e">
        <v>#DIV/0!</v>
      </c>
      <c r="Q307" t="e">
        <v>#DIV/0!</v>
      </c>
    </row>
    <row r="308" spans="1:18" x14ac:dyDescent="0.25">
      <c r="A308" t="s">
        <v>3959</v>
      </c>
      <c r="B308" t="s">
        <v>3960</v>
      </c>
      <c r="C308" t="s">
        <v>214</v>
      </c>
      <c r="D308">
        <v>41153</v>
      </c>
    </row>
    <row r="309" spans="1:18" x14ac:dyDescent="0.25">
      <c r="A309" t="s">
        <v>3961</v>
      </c>
      <c r="B309" t="s">
        <v>3962</v>
      </c>
      <c r="C309" t="s">
        <v>212</v>
      </c>
      <c r="D309">
        <v>41153</v>
      </c>
      <c r="E309">
        <v>3</v>
      </c>
      <c r="F309">
        <v>3</v>
      </c>
      <c r="G309">
        <v>1</v>
      </c>
      <c r="I309">
        <v>17</v>
      </c>
      <c r="J309">
        <v>0</v>
      </c>
      <c r="K309">
        <v>27</v>
      </c>
      <c r="L309">
        <v>0.62962962962962965</v>
      </c>
      <c r="Q309" t="e">
        <v>#DIV/0!</v>
      </c>
    </row>
    <row r="310" spans="1:18" x14ac:dyDescent="0.25">
      <c r="A310" t="s">
        <v>3963</v>
      </c>
      <c r="B310" t="s">
        <v>3964</v>
      </c>
      <c r="C310" t="s">
        <v>218</v>
      </c>
      <c r="D310">
        <v>41153</v>
      </c>
      <c r="G310" t="e">
        <v>#DIV/0!</v>
      </c>
      <c r="J310" t="e">
        <v>#DIV/0!</v>
      </c>
      <c r="L310" t="e">
        <v>#DIV/0!</v>
      </c>
      <c r="Q310" t="e">
        <v>#DIV/0!</v>
      </c>
    </row>
    <row r="311" spans="1:18" x14ac:dyDescent="0.25">
      <c r="A311" t="s">
        <v>3965</v>
      </c>
      <c r="B311" t="s">
        <v>3966</v>
      </c>
      <c r="C311" t="s">
        <v>216</v>
      </c>
      <c r="D311">
        <v>41153</v>
      </c>
      <c r="E311">
        <v>1.5</v>
      </c>
      <c r="F311">
        <v>1.5</v>
      </c>
      <c r="G311">
        <v>1</v>
      </c>
      <c r="H311">
        <v>2</v>
      </c>
      <c r="I311">
        <v>0</v>
      </c>
      <c r="J311" t="e">
        <v>#DIV/0!</v>
      </c>
      <c r="K311">
        <v>14.5</v>
      </c>
      <c r="L311">
        <v>0</v>
      </c>
      <c r="M311">
        <v>0</v>
      </c>
      <c r="O311">
        <v>0</v>
      </c>
      <c r="P311">
        <v>0</v>
      </c>
      <c r="Q311" t="e">
        <v>#DIV/0!</v>
      </c>
      <c r="R311">
        <v>0</v>
      </c>
    </row>
    <row r="312" spans="1:18" x14ac:dyDescent="0.25">
      <c r="A312" t="s">
        <v>3967</v>
      </c>
      <c r="B312" t="s">
        <v>3968</v>
      </c>
      <c r="C312" t="s">
        <v>217</v>
      </c>
      <c r="D312">
        <v>41153</v>
      </c>
      <c r="E312">
        <v>1.5</v>
      </c>
      <c r="F312">
        <v>1.5</v>
      </c>
      <c r="G312">
        <v>1</v>
      </c>
      <c r="H312">
        <v>2</v>
      </c>
      <c r="J312" t="e">
        <v>#DIV/0!</v>
      </c>
      <c r="K312">
        <v>14.5</v>
      </c>
      <c r="L312">
        <v>0</v>
      </c>
      <c r="Q312" t="e">
        <v>#DIV/0!</v>
      </c>
    </row>
    <row r="313" spans="1:18" x14ac:dyDescent="0.25">
      <c r="A313" t="s">
        <v>3969</v>
      </c>
      <c r="B313" t="s">
        <v>3970</v>
      </c>
      <c r="C313" t="s">
        <v>230</v>
      </c>
      <c r="D313">
        <v>41153</v>
      </c>
      <c r="Q313" t="e">
        <v>#DIV/0!</v>
      </c>
    </row>
    <row r="314" spans="1:18" x14ac:dyDescent="0.25">
      <c r="A314" t="s">
        <v>3971</v>
      </c>
      <c r="B314" t="s">
        <v>3972</v>
      </c>
      <c r="C314" t="s">
        <v>231</v>
      </c>
      <c r="D314">
        <v>41153</v>
      </c>
      <c r="Q314" t="e">
        <v>#DIV/0!</v>
      </c>
    </row>
    <row r="315" spans="1:18" x14ac:dyDescent="0.25">
      <c r="A315" t="s">
        <v>9534</v>
      </c>
      <c r="B315" t="s">
        <v>9535</v>
      </c>
      <c r="C315" t="s">
        <v>9523</v>
      </c>
      <c r="D315">
        <v>41153</v>
      </c>
      <c r="O315">
        <v>0</v>
      </c>
      <c r="P315">
        <v>1</v>
      </c>
      <c r="Q315">
        <v>0</v>
      </c>
    </row>
    <row r="316" spans="1:18" x14ac:dyDescent="0.25">
      <c r="A316" t="s">
        <v>8905</v>
      </c>
      <c r="B316" t="s">
        <v>8906</v>
      </c>
      <c r="C316" t="s">
        <v>2810</v>
      </c>
      <c r="D316">
        <v>41153</v>
      </c>
      <c r="O316">
        <v>0</v>
      </c>
      <c r="P316">
        <v>1</v>
      </c>
      <c r="Q316">
        <v>0</v>
      </c>
    </row>
    <row r="317" spans="1:18" x14ac:dyDescent="0.25">
      <c r="A317" t="s">
        <v>3973</v>
      </c>
      <c r="B317" t="s">
        <v>3974</v>
      </c>
      <c r="C317" t="s">
        <v>237</v>
      </c>
      <c r="D317">
        <v>41153</v>
      </c>
      <c r="Q317" t="e">
        <v>#DIV/0!</v>
      </c>
    </row>
    <row r="318" spans="1:18" x14ac:dyDescent="0.25">
      <c r="A318" t="s">
        <v>3975</v>
      </c>
      <c r="B318" t="s">
        <v>3976</v>
      </c>
      <c r="C318" t="s">
        <v>236</v>
      </c>
      <c r="D318">
        <v>41153</v>
      </c>
      <c r="Q318" t="e">
        <v>#DIV/0!</v>
      </c>
    </row>
    <row r="319" spans="1:18" x14ac:dyDescent="0.25">
      <c r="A319" t="s">
        <v>3977</v>
      </c>
      <c r="B319" t="s">
        <v>3978</v>
      </c>
      <c r="C319" t="s">
        <v>364</v>
      </c>
      <c r="D319">
        <v>41153</v>
      </c>
      <c r="E319">
        <v>3</v>
      </c>
      <c r="F319">
        <v>3</v>
      </c>
      <c r="G319">
        <v>1</v>
      </c>
      <c r="J319" t="e">
        <v>#DIV/0!</v>
      </c>
      <c r="L319" t="e">
        <v>#DIV/0!</v>
      </c>
      <c r="Q319" t="e">
        <v>#DIV/0!</v>
      </c>
    </row>
    <row r="320" spans="1:18" x14ac:dyDescent="0.25">
      <c r="A320" t="s">
        <v>3979</v>
      </c>
      <c r="B320" t="s">
        <v>3980</v>
      </c>
      <c r="C320" t="s">
        <v>363</v>
      </c>
      <c r="D320">
        <v>41153</v>
      </c>
      <c r="E320">
        <v>3</v>
      </c>
      <c r="F320">
        <v>3</v>
      </c>
      <c r="G320">
        <v>1</v>
      </c>
      <c r="J320" t="e">
        <v>#DIV/0!</v>
      </c>
      <c r="L320" t="e">
        <v>#DIV/0!</v>
      </c>
      <c r="Q320" t="e">
        <v>#DIV/0!</v>
      </c>
    </row>
    <row r="321" spans="1:19" x14ac:dyDescent="0.25">
      <c r="A321" t="s">
        <v>3981</v>
      </c>
      <c r="B321" t="s">
        <v>3982</v>
      </c>
      <c r="C321" t="s">
        <v>219</v>
      </c>
      <c r="D321">
        <v>41153</v>
      </c>
    </row>
    <row r="322" spans="1:19" x14ac:dyDescent="0.25">
      <c r="A322" t="s">
        <v>3983</v>
      </c>
      <c r="B322" t="s">
        <v>3984</v>
      </c>
      <c r="C322" t="s">
        <v>220</v>
      </c>
      <c r="D322">
        <v>41153</v>
      </c>
    </row>
    <row r="323" spans="1:19" x14ac:dyDescent="0.25">
      <c r="A323" t="s">
        <v>3985</v>
      </c>
      <c r="B323" t="s">
        <v>3986</v>
      </c>
      <c r="C323" t="s">
        <v>221</v>
      </c>
      <c r="D323">
        <v>41153</v>
      </c>
      <c r="S323">
        <v>0.82499999999999996</v>
      </c>
    </row>
    <row r="324" spans="1:19" x14ac:dyDescent="0.25">
      <c r="A324" t="s">
        <v>9159</v>
      </c>
      <c r="B324" t="s">
        <v>9160</v>
      </c>
      <c r="C324" t="s">
        <v>3018</v>
      </c>
      <c r="D324">
        <v>41153</v>
      </c>
      <c r="E324">
        <v>3.3</v>
      </c>
      <c r="F324">
        <v>3.3</v>
      </c>
      <c r="G324">
        <v>1</v>
      </c>
      <c r="H324">
        <v>9</v>
      </c>
      <c r="I324">
        <v>0</v>
      </c>
      <c r="K324">
        <v>23</v>
      </c>
      <c r="L324">
        <v>0</v>
      </c>
      <c r="O324">
        <v>0</v>
      </c>
      <c r="P324">
        <v>1</v>
      </c>
      <c r="Q324">
        <v>0</v>
      </c>
      <c r="S324">
        <v>0.82499999999999996</v>
      </c>
    </row>
    <row r="325" spans="1:19" x14ac:dyDescent="0.25">
      <c r="A325" t="s">
        <v>8796</v>
      </c>
      <c r="B325" t="s">
        <v>8797</v>
      </c>
      <c r="C325" t="s">
        <v>2638</v>
      </c>
      <c r="D325">
        <v>41153</v>
      </c>
      <c r="G325" t="e">
        <v>#DIV/0!</v>
      </c>
      <c r="J325" t="e">
        <v>#DIV/0!</v>
      </c>
      <c r="L325" t="e">
        <v>#DIV/0!</v>
      </c>
      <c r="Q325" t="e">
        <v>#DIV/0!</v>
      </c>
    </row>
    <row r="326" spans="1:19" x14ac:dyDescent="0.25">
      <c r="A326" t="s">
        <v>9014</v>
      </c>
      <c r="B326" t="s">
        <v>9015</v>
      </c>
      <c r="C326" t="s">
        <v>2811</v>
      </c>
      <c r="D326">
        <v>41153</v>
      </c>
      <c r="E326">
        <v>3.3</v>
      </c>
      <c r="F326">
        <v>3.3</v>
      </c>
      <c r="G326">
        <v>1</v>
      </c>
      <c r="H326">
        <v>9</v>
      </c>
      <c r="J326" t="e">
        <v>#DIV/0!</v>
      </c>
      <c r="K326">
        <v>23</v>
      </c>
      <c r="L326">
        <v>0</v>
      </c>
      <c r="O326">
        <v>0</v>
      </c>
      <c r="P326">
        <v>1</v>
      </c>
      <c r="Q326">
        <v>0</v>
      </c>
    </row>
    <row r="327" spans="1:19" x14ac:dyDescent="0.25">
      <c r="A327" t="s">
        <v>3987</v>
      </c>
      <c r="B327" t="s">
        <v>3988</v>
      </c>
      <c r="C327" t="s">
        <v>234</v>
      </c>
      <c r="D327">
        <v>41153</v>
      </c>
      <c r="G327" t="e">
        <v>#DIV/0!</v>
      </c>
      <c r="J327" t="e">
        <v>#DIV/0!</v>
      </c>
      <c r="L327" t="e">
        <v>#DIV/0!</v>
      </c>
      <c r="Q327" t="e">
        <v>#DIV/0!</v>
      </c>
    </row>
    <row r="328" spans="1:19" x14ac:dyDescent="0.25">
      <c r="A328" t="s">
        <v>3989</v>
      </c>
      <c r="B328" t="s">
        <v>3990</v>
      </c>
      <c r="C328" t="s">
        <v>235</v>
      </c>
      <c r="D328">
        <v>41153</v>
      </c>
      <c r="G328" t="e">
        <v>#DIV/0!</v>
      </c>
      <c r="J328" t="e">
        <v>#DIV/0!</v>
      </c>
      <c r="L328" t="e">
        <v>#DIV/0!</v>
      </c>
      <c r="Q328" t="e">
        <v>#DIV/0!</v>
      </c>
      <c r="S328">
        <v>0</v>
      </c>
    </row>
    <row r="329" spans="1:19" x14ac:dyDescent="0.25">
      <c r="A329" t="s">
        <v>3991</v>
      </c>
      <c r="B329" t="s">
        <v>3992</v>
      </c>
      <c r="C329" t="s">
        <v>239</v>
      </c>
      <c r="D329">
        <v>41153</v>
      </c>
      <c r="Q329" t="e">
        <v>#DIV/0!</v>
      </c>
      <c r="S329">
        <v>0</v>
      </c>
    </row>
    <row r="330" spans="1:19" x14ac:dyDescent="0.25">
      <c r="A330" t="s">
        <v>3993</v>
      </c>
      <c r="B330" t="s">
        <v>3994</v>
      </c>
      <c r="C330" t="s">
        <v>238</v>
      </c>
      <c r="D330">
        <v>41153</v>
      </c>
      <c r="Q330" t="e">
        <v>#DIV/0!</v>
      </c>
      <c r="S330">
        <v>0</v>
      </c>
    </row>
    <row r="331" spans="1:19" x14ac:dyDescent="0.25">
      <c r="A331" t="s">
        <v>3995</v>
      </c>
      <c r="B331" t="s">
        <v>3996</v>
      </c>
      <c r="C331" t="s">
        <v>222</v>
      </c>
      <c r="D331">
        <v>41153</v>
      </c>
      <c r="E331">
        <v>1</v>
      </c>
      <c r="F331">
        <v>1</v>
      </c>
      <c r="G331">
        <v>1</v>
      </c>
      <c r="H331">
        <v>0</v>
      </c>
      <c r="K331">
        <v>0</v>
      </c>
      <c r="L331" t="e">
        <v>#DIV/0!</v>
      </c>
      <c r="Q331" t="e">
        <v>#DIV/0!</v>
      </c>
      <c r="S331">
        <v>0.84399999999999997</v>
      </c>
    </row>
    <row r="332" spans="1:19" x14ac:dyDescent="0.25">
      <c r="A332" t="s">
        <v>3997</v>
      </c>
      <c r="B332" t="s">
        <v>3998</v>
      </c>
      <c r="C332" t="s">
        <v>3567</v>
      </c>
      <c r="D332">
        <v>41153</v>
      </c>
      <c r="G332" t="e">
        <v>#DIV/0!</v>
      </c>
      <c r="J332" t="e">
        <v>#DIV/0!</v>
      </c>
      <c r="L332" t="e">
        <v>#DIV/0!</v>
      </c>
      <c r="Q332" t="e">
        <v>#DIV/0!</v>
      </c>
      <c r="S332">
        <v>0.96399999999999997</v>
      </c>
    </row>
    <row r="333" spans="1:19" x14ac:dyDescent="0.25">
      <c r="A333" t="s">
        <v>3999</v>
      </c>
      <c r="B333" t="s">
        <v>4000</v>
      </c>
      <c r="C333" t="s">
        <v>223</v>
      </c>
      <c r="D333">
        <v>41153</v>
      </c>
      <c r="E333">
        <v>1</v>
      </c>
      <c r="F333">
        <v>1</v>
      </c>
      <c r="G333">
        <v>1</v>
      </c>
      <c r="J333" t="e">
        <v>#DIV/0!</v>
      </c>
      <c r="L333" t="e">
        <v>#DIV/0!</v>
      </c>
      <c r="Q333" t="e">
        <v>#DIV/0!</v>
      </c>
      <c r="S333">
        <v>0</v>
      </c>
    </row>
    <row r="334" spans="1:19" x14ac:dyDescent="0.25">
      <c r="A334" t="s">
        <v>4001</v>
      </c>
      <c r="B334" t="s">
        <v>4002</v>
      </c>
      <c r="C334" t="s">
        <v>224</v>
      </c>
      <c r="D334">
        <v>41153</v>
      </c>
      <c r="G334" t="e">
        <v>#DIV/0!</v>
      </c>
      <c r="J334" t="e">
        <v>#DIV/0!</v>
      </c>
      <c r="L334" t="e">
        <v>#DIV/0!</v>
      </c>
      <c r="Q334" t="e">
        <v>#DIV/0!</v>
      </c>
      <c r="S334">
        <v>0</v>
      </c>
    </row>
    <row r="335" spans="1:19" x14ac:dyDescent="0.25">
      <c r="A335" t="s">
        <v>4003</v>
      </c>
      <c r="B335" t="s">
        <v>4004</v>
      </c>
      <c r="C335" t="s">
        <v>225</v>
      </c>
      <c r="D335">
        <v>41153</v>
      </c>
      <c r="E335">
        <v>10</v>
      </c>
      <c r="F335">
        <v>15</v>
      </c>
      <c r="G335">
        <v>0.66666666666666663</v>
      </c>
      <c r="H335">
        <v>31</v>
      </c>
      <c r="J335" t="e">
        <v>#DIV/0!</v>
      </c>
      <c r="K335">
        <v>54</v>
      </c>
      <c r="L335">
        <v>0</v>
      </c>
      <c r="O335">
        <v>5</v>
      </c>
      <c r="P335">
        <v>6</v>
      </c>
      <c r="Q335">
        <v>0.83333333333333337</v>
      </c>
      <c r="S335">
        <v>0</v>
      </c>
    </row>
    <row r="336" spans="1:19" x14ac:dyDescent="0.25">
      <c r="A336" t="s">
        <v>4005</v>
      </c>
      <c r="B336" t="s">
        <v>4006</v>
      </c>
      <c r="C336" t="s">
        <v>226</v>
      </c>
      <c r="D336">
        <v>41153</v>
      </c>
      <c r="E336">
        <v>9.5</v>
      </c>
      <c r="F336">
        <v>10</v>
      </c>
      <c r="G336">
        <v>0.95</v>
      </c>
      <c r="H336">
        <v>29</v>
      </c>
      <c r="J336" t="e">
        <v>#DIV/0!</v>
      </c>
      <c r="K336">
        <v>45</v>
      </c>
      <c r="L336">
        <v>0</v>
      </c>
      <c r="N336">
        <v>0.82499999999999996</v>
      </c>
      <c r="O336">
        <v>5</v>
      </c>
      <c r="P336">
        <v>6</v>
      </c>
      <c r="Q336">
        <v>0.83333333333333337</v>
      </c>
      <c r="S336">
        <v>0.90399999999999991</v>
      </c>
    </row>
    <row r="337" spans="1:19" x14ac:dyDescent="0.25">
      <c r="A337" t="s">
        <v>4007</v>
      </c>
      <c r="B337" t="s">
        <v>4008</v>
      </c>
      <c r="C337" t="s">
        <v>227</v>
      </c>
      <c r="D337">
        <v>41153</v>
      </c>
      <c r="E337">
        <v>0.5</v>
      </c>
      <c r="F337">
        <v>5</v>
      </c>
      <c r="G337">
        <v>0.1</v>
      </c>
      <c r="H337">
        <v>2</v>
      </c>
      <c r="K337">
        <v>9</v>
      </c>
      <c r="L337">
        <v>0</v>
      </c>
      <c r="Q337" t="e">
        <v>#DIV/0!</v>
      </c>
      <c r="S337">
        <v>0</v>
      </c>
    </row>
    <row r="338" spans="1:19" x14ac:dyDescent="0.25">
      <c r="A338" t="s">
        <v>4009</v>
      </c>
      <c r="B338" t="s">
        <v>4010</v>
      </c>
      <c r="C338" t="s">
        <v>202</v>
      </c>
      <c r="D338">
        <v>41183</v>
      </c>
      <c r="E338">
        <v>2.5</v>
      </c>
      <c r="F338">
        <v>2.5</v>
      </c>
      <c r="G338">
        <v>1</v>
      </c>
      <c r="H338">
        <v>8</v>
      </c>
      <c r="I338">
        <v>15</v>
      </c>
      <c r="J338">
        <v>0.53333333333333333</v>
      </c>
      <c r="K338">
        <v>14.5</v>
      </c>
      <c r="L338">
        <v>1.0344827586206897</v>
      </c>
      <c r="Q338" t="e">
        <v>#DIV/0!</v>
      </c>
    </row>
    <row r="339" spans="1:19" x14ac:dyDescent="0.25">
      <c r="A339" t="s">
        <v>8689</v>
      </c>
      <c r="B339" t="s">
        <v>8690</v>
      </c>
      <c r="C339" t="s">
        <v>2636</v>
      </c>
      <c r="D339">
        <v>41183</v>
      </c>
      <c r="E339">
        <v>2.5</v>
      </c>
      <c r="F339">
        <v>2.5</v>
      </c>
      <c r="G339">
        <v>1</v>
      </c>
      <c r="H339">
        <v>8</v>
      </c>
      <c r="I339">
        <v>15</v>
      </c>
      <c r="J339">
        <v>0.53333333333333333</v>
      </c>
      <c r="K339">
        <v>14.5</v>
      </c>
      <c r="L339">
        <v>1.0344827586206897</v>
      </c>
      <c r="Q339" t="e">
        <v>#DIV/0!</v>
      </c>
    </row>
    <row r="340" spans="1:19" x14ac:dyDescent="0.25">
      <c r="A340" t="s">
        <v>4011</v>
      </c>
      <c r="B340" t="s">
        <v>4012</v>
      </c>
      <c r="C340" t="s">
        <v>247</v>
      </c>
      <c r="D340">
        <v>41183</v>
      </c>
      <c r="E340">
        <v>0</v>
      </c>
      <c r="F340">
        <v>0</v>
      </c>
      <c r="G340" t="e">
        <v>#DIV/0!</v>
      </c>
      <c r="H340">
        <v>0</v>
      </c>
      <c r="I340">
        <v>0</v>
      </c>
      <c r="K340">
        <v>0</v>
      </c>
      <c r="L340" t="e">
        <v>#DIV/0!</v>
      </c>
      <c r="M340">
        <v>0</v>
      </c>
      <c r="O340">
        <v>0</v>
      </c>
      <c r="P340">
        <v>0</v>
      </c>
      <c r="Q340" t="e">
        <v>#DIV/0!</v>
      </c>
      <c r="R340">
        <v>0</v>
      </c>
    </row>
    <row r="341" spans="1:19" x14ac:dyDescent="0.25">
      <c r="A341" t="s">
        <v>9306</v>
      </c>
      <c r="B341" t="s">
        <v>9307</v>
      </c>
      <c r="C341" t="s">
        <v>2637</v>
      </c>
      <c r="D341">
        <v>41183</v>
      </c>
      <c r="E341">
        <v>4</v>
      </c>
      <c r="F341">
        <v>4</v>
      </c>
      <c r="G341">
        <v>1</v>
      </c>
      <c r="H341">
        <v>10</v>
      </c>
      <c r="I341">
        <v>29</v>
      </c>
      <c r="J341">
        <v>0.34482758620689657</v>
      </c>
      <c r="K341">
        <v>29</v>
      </c>
      <c r="L341">
        <v>1</v>
      </c>
      <c r="M341">
        <v>0</v>
      </c>
      <c r="O341">
        <v>0</v>
      </c>
      <c r="P341">
        <v>1</v>
      </c>
      <c r="Q341">
        <v>0</v>
      </c>
      <c r="R341">
        <v>0</v>
      </c>
    </row>
    <row r="342" spans="1:19" x14ac:dyDescent="0.25">
      <c r="A342" t="s">
        <v>4013</v>
      </c>
      <c r="B342" t="s">
        <v>4014</v>
      </c>
      <c r="C342" t="s">
        <v>242</v>
      </c>
      <c r="D342">
        <v>41183</v>
      </c>
      <c r="E342">
        <v>16</v>
      </c>
      <c r="F342">
        <v>14</v>
      </c>
      <c r="G342">
        <v>1.1428571428571428</v>
      </c>
      <c r="H342">
        <v>73</v>
      </c>
      <c r="I342">
        <v>96</v>
      </c>
      <c r="J342">
        <v>0.76041666666666663</v>
      </c>
      <c r="K342">
        <v>112</v>
      </c>
      <c r="L342">
        <v>0.8571428571428571</v>
      </c>
      <c r="M342">
        <v>0</v>
      </c>
      <c r="N342">
        <v>0</v>
      </c>
      <c r="O342">
        <v>8</v>
      </c>
      <c r="P342">
        <v>8</v>
      </c>
      <c r="Q342">
        <v>1</v>
      </c>
      <c r="R342">
        <v>0</v>
      </c>
    </row>
    <row r="343" spans="1:19" x14ac:dyDescent="0.25">
      <c r="A343" t="s">
        <v>4015</v>
      </c>
      <c r="B343" t="s">
        <v>4016</v>
      </c>
      <c r="C343" t="s">
        <v>243</v>
      </c>
      <c r="D343">
        <v>41183</v>
      </c>
      <c r="E343">
        <v>7.17</v>
      </c>
      <c r="F343">
        <v>8</v>
      </c>
      <c r="G343">
        <v>0.89624999999999999</v>
      </c>
      <c r="H343">
        <v>29</v>
      </c>
      <c r="I343">
        <v>0</v>
      </c>
      <c r="K343">
        <v>45</v>
      </c>
      <c r="L343">
        <v>0</v>
      </c>
      <c r="M343">
        <v>0</v>
      </c>
      <c r="N343">
        <v>0.84399999999999997</v>
      </c>
      <c r="O343">
        <v>0</v>
      </c>
      <c r="P343">
        <v>2</v>
      </c>
      <c r="Q343">
        <v>0</v>
      </c>
      <c r="R343">
        <v>0</v>
      </c>
      <c r="S343">
        <v>0</v>
      </c>
    </row>
    <row r="344" spans="1:19" x14ac:dyDescent="0.25">
      <c r="A344" t="s">
        <v>4017</v>
      </c>
      <c r="B344" t="s">
        <v>4018</v>
      </c>
      <c r="C344" t="s">
        <v>244</v>
      </c>
      <c r="D344">
        <v>41183</v>
      </c>
      <c r="E344">
        <v>1.08</v>
      </c>
      <c r="F344">
        <v>5</v>
      </c>
      <c r="G344">
        <v>0.21600000000000003</v>
      </c>
      <c r="H344">
        <v>4</v>
      </c>
      <c r="I344">
        <v>0</v>
      </c>
      <c r="J344" t="e">
        <v>#DIV/0!</v>
      </c>
      <c r="K344">
        <v>9</v>
      </c>
      <c r="L344">
        <v>0</v>
      </c>
      <c r="M344">
        <v>0</v>
      </c>
      <c r="N344">
        <v>0.96399999999999997</v>
      </c>
      <c r="O344">
        <v>0</v>
      </c>
      <c r="P344">
        <v>0</v>
      </c>
      <c r="Q344" t="e">
        <v>#DIV/0!</v>
      </c>
      <c r="R344">
        <v>0</v>
      </c>
    </row>
    <row r="345" spans="1:19" x14ac:dyDescent="0.25">
      <c r="A345" t="s">
        <v>9415</v>
      </c>
      <c r="B345" t="s">
        <v>9416</v>
      </c>
      <c r="C345" t="s">
        <v>2809</v>
      </c>
      <c r="D345">
        <v>41183</v>
      </c>
      <c r="E345">
        <v>8.3000000000000007</v>
      </c>
      <c r="F345">
        <v>7.3</v>
      </c>
      <c r="G345">
        <v>1.1369863013698631</v>
      </c>
      <c r="H345">
        <v>12</v>
      </c>
      <c r="I345">
        <v>50</v>
      </c>
      <c r="K345">
        <v>50</v>
      </c>
      <c r="L345">
        <v>1</v>
      </c>
      <c r="M345">
        <v>0</v>
      </c>
      <c r="O345">
        <v>0</v>
      </c>
      <c r="P345">
        <v>4</v>
      </c>
      <c r="Q345">
        <v>0</v>
      </c>
      <c r="R345">
        <v>0</v>
      </c>
    </row>
    <row r="346" spans="1:19" x14ac:dyDescent="0.25">
      <c r="A346" t="s">
        <v>4019</v>
      </c>
      <c r="B346" t="s">
        <v>4020</v>
      </c>
      <c r="C346" t="s">
        <v>245</v>
      </c>
      <c r="D346">
        <v>41183</v>
      </c>
      <c r="E346">
        <v>19</v>
      </c>
      <c r="F346">
        <v>15</v>
      </c>
      <c r="G346">
        <v>1.2666666666666666</v>
      </c>
      <c r="H346">
        <v>0</v>
      </c>
      <c r="I346">
        <v>17</v>
      </c>
      <c r="K346">
        <v>74.5</v>
      </c>
      <c r="L346">
        <v>0.22818791946308725</v>
      </c>
      <c r="M346">
        <v>0</v>
      </c>
      <c r="O346">
        <v>0</v>
      </c>
      <c r="P346">
        <v>0</v>
      </c>
      <c r="Q346" t="e">
        <v>#DIV/0!</v>
      </c>
      <c r="R346">
        <v>0</v>
      </c>
    </row>
    <row r="347" spans="1:19" x14ac:dyDescent="0.25">
      <c r="A347" t="s">
        <v>4021</v>
      </c>
      <c r="B347" t="s">
        <v>4022</v>
      </c>
      <c r="C347" t="s">
        <v>246</v>
      </c>
      <c r="D347">
        <v>41183</v>
      </c>
      <c r="E347">
        <v>0</v>
      </c>
      <c r="F347">
        <v>0</v>
      </c>
      <c r="G347" t="e">
        <v>#DIV/0!</v>
      </c>
      <c r="H347">
        <v>0</v>
      </c>
      <c r="I347">
        <v>0</v>
      </c>
      <c r="K347">
        <v>0</v>
      </c>
      <c r="L347" t="e">
        <v>#DIV/0!</v>
      </c>
      <c r="M347" t="e">
        <v>#DIV/0!</v>
      </c>
      <c r="O347">
        <v>0</v>
      </c>
      <c r="P347">
        <v>0</v>
      </c>
      <c r="Q347" t="e">
        <v>#DIV/0!</v>
      </c>
    </row>
    <row r="348" spans="1:19" x14ac:dyDescent="0.25">
      <c r="A348" t="s">
        <v>4023</v>
      </c>
      <c r="B348" t="s">
        <v>4024</v>
      </c>
      <c r="C348" t="s">
        <v>240</v>
      </c>
      <c r="D348">
        <v>41183</v>
      </c>
      <c r="E348">
        <v>55.55</v>
      </c>
      <c r="F348">
        <v>53.3</v>
      </c>
      <c r="G348">
        <v>1.0422138836772983</v>
      </c>
      <c r="H348">
        <v>128</v>
      </c>
      <c r="I348">
        <v>192</v>
      </c>
      <c r="J348">
        <v>0.66666666666666663</v>
      </c>
      <c r="K348">
        <v>319.5</v>
      </c>
      <c r="L348">
        <v>0.60093896713615025</v>
      </c>
      <c r="M348" t="e">
        <v>#DIV/0!</v>
      </c>
      <c r="O348">
        <v>8</v>
      </c>
      <c r="P348">
        <v>15</v>
      </c>
      <c r="Q348">
        <v>0.53333333333333333</v>
      </c>
      <c r="R348">
        <v>0</v>
      </c>
    </row>
    <row r="349" spans="1:19" x14ac:dyDescent="0.25">
      <c r="A349" t="s">
        <v>4025</v>
      </c>
      <c r="B349" t="s">
        <v>4026</v>
      </c>
      <c r="C349" t="s">
        <v>203</v>
      </c>
      <c r="D349">
        <v>41183</v>
      </c>
      <c r="E349">
        <v>6</v>
      </c>
      <c r="F349">
        <v>4</v>
      </c>
      <c r="G349">
        <v>1.5</v>
      </c>
      <c r="H349">
        <v>4</v>
      </c>
      <c r="I349">
        <v>0</v>
      </c>
      <c r="J349" t="e">
        <v>#DIV/0!</v>
      </c>
      <c r="K349">
        <v>20</v>
      </c>
      <c r="L349">
        <v>0</v>
      </c>
      <c r="M349">
        <v>0</v>
      </c>
      <c r="O349">
        <v>0</v>
      </c>
      <c r="P349">
        <v>0</v>
      </c>
      <c r="Q349" t="e">
        <v>#DIV/0!</v>
      </c>
      <c r="R349">
        <v>0</v>
      </c>
    </row>
    <row r="350" spans="1:19" x14ac:dyDescent="0.25">
      <c r="A350" t="s">
        <v>4027</v>
      </c>
      <c r="B350" t="s">
        <v>4028</v>
      </c>
      <c r="C350" t="s">
        <v>205</v>
      </c>
      <c r="D350">
        <v>41183</v>
      </c>
      <c r="G350" t="e">
        <v>#DIV/0!</v>
      </c>
      <c r="H350">
        <v>4</v>
      </c>
      <c r="K350">
        <v>0</v>
      </c>
      <c r="L350" t="e">
        <v>#DIV/0!</v>
      </c>
      <c r="Q350" t="e">
        <v>#DIV/0!</v>
      </c>
      <c r="S350">
        <v>0</v>
      </c>
    </row>
    <row r="351" spans="1:19" x14ac:dyDescent="0.25">
      <c r="A351" t="s">
        <v>4029</v>
      </c>
      <c r="B351" t="s">
        <v>4030</v>
      </c>
      <c r="C351" t="s">
        <v>204</v>
      </c>
      <c r="D351">
        <v>41183</v>
      </c>
      <c r="E351">
        <v>6</v>
      </c>
      <c r="F351">
        <v>4</v>
      </c>
      <c r="G351">
        <v>1.5</v>
      </c>
      <c r="J351" t="e">
        <v>#DIV/0!</v>
      </c>
      <c r="K351">
        <v>20</v>
      </c>
      <c r="L351">
        <v>0</v>
      </c>
      <c r="Q351" t="e">
        <v>#DIV/0!</v>
      </c>
    </row>
    <row r="352" spans="1:19" x14ac:dyDescent="0.25">
      <c r="A352" t="s">
        <v>4031</v>
      </c>
      <c r="B352" t="s">
        <v>4032</v>
      </c>
      <c r="C352" t="s">
        <v>206</v>
      </c>
      <c r="D352">
        <v>41183</v>
      </c>
      <c r="G352" t="e">
        <v>#DIV/0!</v>
      </c>
      <c r="L352" t="e">
        <v>#DIV/0!</v>
      </c>
      <c r="Q352" t="e">
        <v>#DIV/0!</v>
      </c>
    </row>
    <row r="353" spans="1:18" x14ac:dyDescent="0.25">
      <c r="A353" t="s">
        <v>4033</v>
      </c>
      <c r="B353" t="s">
        <v>4034</v>
      </c>
      <c r="C353" t="s">
        <v>233</v>
      </c>
      <c r="D353">
        <v>41183</v>
      </c>
      <c r="G353" t="e">
        <v>#DIV/0!</v>
      </c>
      <c r="J353" t="e">
        <v>#DIV/0!</v>
      </c>
      <c r="L353" t="e">
        <v>#DIV/0!</v>
      </c>
      <c r="Q353" t="e">
        <v>#DIV/0!</v>
      </c>
    </row>
    <row r="354" spans="1:18" x14ac:dyDescent="0.25">
      <c r="A354" t="s">
        <v>4035</v>
      </c>
      <c r="B354" t="s">
        <v>4036</v>
      </c>
      <c r="C354" t="s">
        <v>232</v>
      </c>
      <c r="D354">
        <v>41183</v>
      </c>
      <c r="G354" t="e">
        <v>#DIV/0!</v>
      </c>
      <c r="J354" t="e">
        <v>#DIV/0!</v>
      </c>
      <c r="L354" t="e">
        <v>#DIV/0!</v>
      </c>
      <c r="Q354" t="e">
        <v>#DIV/0!</v>
      </c>
    </row>
    <row r="355" spans="1:18" x14ac:dyDescent="0.25">
      <c r="A355" t="s">
        <v>4037</v>
      </c>
      <c r="B355" t="s">
        <v>4038</v>
      </c>
      <c r="C355" t="s">
        <v>207</v>
      </c>
      <c r="D355">
        <v>41183</v>
      </c>
      <c r="E355">
        <v>11</v>
      </c>
      <c r="F355">
        <v>9</v>
      </c>
      <c r="G355">
        <v>1.2222222222222223</v>
      </c>
      <c r="H355">
        <v>25</v>
      </c>
      <c r="I355">
        <v>32</v>
      </c>
      <c r="J355">
        <v>0.78125</v>
      </c>
      <c r="K355">
        <v>59.5</v>
      </c>
      <c r="L355">
        <v>0.53781512605042014</v>
      </c>
      <c r="O355">
        <v>8</v>
      </c>
      <c r="P355">
        <v>8</v>
      </c>
      <c r="Q355">
        <v>1</v>
      </c>
    </row>
    <row r="356" spans="1:18" x14ac:dyDescent="0.25">
      <c r="A356" t="s">
        <v>4039</v>
      </c>
      <c r="B356" t="s">
        <v>4040</v>
      </c>
      <c r="C356" t="s">
        <v>209</v>
      </c>
      <c r="D356">
        <v>41183</v>
      </c>
      <c r="E356">
        <v>5</v>
      </c>
      <c r="F356">
        <v>5</v>
      </c>
      <c r="G356">
        <v>1</v>
      </c>
      <c r="H356">
        <v>25</v>
      </c>
      <c r="I356">
        <v>32</v>
      </c>
      <c r="J356">
        <v>0.78125</v>
      </c>
      <c r="K356">
        <v>32</v>
      </c>
      <c r="L356">
        <v>1</v>
      </c>
      <c r="O356">
        <v>8</v>
      </c>
      <c r="P356">
        <v>8</v>
      </c>
      <c r="Q356">
        <v>1</v>
      </c>
    </row>
    <row r="357" spans="1:18" x14ac:dyDescent="0.25">
      <c r="A357" t="s">
        <v>4041</v>
      </c>
      <c r="B357" t="s">
        <v>4042</v>
      </c>
      <c r="C357" t="s">
        <v>208</v>
      </c>
      <c r="D357">
        <v>41183</v>
      </c>
      <c r="E357">
        <v>6</v>
      </c>
      <c r="F357">
        <v>4</v>
      </c>
      <c r="G357">
        <v>1.5</v>
      </c>
      <c r="J357" t="e">
        <v>#DIV/0!</v>
      </c>
      <c r="K357">
        <v>27.5</v>
      </c>
      <c r="L357">
        <v>0</v>
      </c>
      <c r="Q357" t="e">
        <v>#DIV/0!</v>
      </c>
    </row>
    <row r="358" spans="1:18" x14ac:dyDescent="0.25">
      <c r="A358" t="s">
        <v>4043</v>
      </c>
      <c r="B358" t="s">
        <v>4044</v>
      </c>
      <c r="C358" t="s">
        <v>210</v>
      </c>
      <c r="D358">
        <v>41183</v>
      </c>
      <c r="G358" t="e">
        <v>#DIV/0!</v>
      </c>
      <c r="J358" t="e">
        <v>#DIV/0!</v>
      </c>
      <c r="L358" t="e">
        <v>#DIV/0!</v>
      </c>
      <c r="Q358" t="e">
        <v>#DIV/0!</v>
      </c>
    </row>
    <row r="359" spans="1:18" x14ac:dyDescent="0.25">
      <c r="A359" t="s">
        <v>4045</v>
      </c>
      <c r="B359" t="s">
        <v>4046</v>
      </c>
      <c r="C359" t="s">
        <v>228</v>
      </c>
      <c r="D359">
        <v>41183</v>
      </c>
      <c r="G359" t="e">
        <v>#DIV/0!</v>
      </c>
      <c r="J359" t="e">
        <v>#DIV/0!</v>
      </c>
      <c r="L359" t="e">
        <v>#DIV/0!</v>
      </c>
      <c r="Q359" t="e">
        <v>#DIV/0!</v>
      </c>
    </row>
    <row r="360" spans="1:18" x14ac:dyDescent="0.25">
      <c r="A360" t="s">
        <v>4047</v>
      </c>
      <c r="B360" t="s">
        <v>4048</v>
      </c>
      <c r="C360" t="s">
        <v>229</v>
      </c>
      <c r="D360">
        <v>41183</v>
      </c>
      <c r="G360" t="e">
        <v>#DIV/0!</v>
      </c>
      <c r="J360" t="e">
        <v>#DIV/0!</v>
      </c>
      <c r="L360" t="e">
        <v>#DIV/0!</v>
      </c>
      <c r="Q360" t="e">
        <v>#DIV/0!</v>
      </c>
    </row>
    <row r="361" spans="1:18" x14ac:dyDescent="0.25">
      <c r="A361" t="s">
        <v>4049</v>
      </c>
      <c r="B361" t="s">
        <v>4050</v>
      </c>
      <c r="C361" t="s">
        <v>215</v>
      </c>
      <c r="D361">
        <v>41183</v>
      </c>
      <c r="G361" t="e">
        <v>#DIV/0!</v>
      </c>
      <c r="J361" t="e">
        <v>#DIV/0!</v>
      </c>
      <c r="L361" t="e">
        <v>#DIV/0!</v>
      </c>
      <c r="Q361" t="e">
        <v>#DIV/0!</v>
      </c>
    </row>
    <row r="362" spans="1:18" x14ac:dyDescent="0.25">
      <c r="A362" t="s">
        <v>4051</v>
      </c>
      <c r="B362" t="s">
        <v>4052</v>
      </c>
      <c r="C362" t="s">
        <v>211</v>
      </c>
      <c r="D362">
        <v>41183</v>
      </c>
      <c r="E362">
        <v>7</v>
      </c>
      <c r="F362">
        <v>7</v>
      </c>
      <c r="G362">
        <v>1</v>
      </c>
      <c r="H362">
        <v>35</v>
      </c>
      <c r="I362">
        <v>52</v>
      </c>
      <c r="J362">
        <v>0.67307692307692313</v>
      </c>
      <c r="K362">
        <v>72</v>
      </c>
      <c r="L362">
        <v>0.72222222222222221</v>
      </c>
      <c r="M362">
        <v>0</v>
      </c>
      <c r="O362">
        <v>0</v>
      </c>
      <c r="P362">
        <v>0</v>
      </c>
      <c r="Q362" t="e">
        <v>#DIV/0!</v>
      </c>
      <c r="R362">
        <v>0</v>
      </c>
    </row>
    <row r="363" spans="1:18" x14ac:dyDescent="0.25">
      <c r="A363" t="s">
        <v>4053</v>
      </c>
      <c r="B363" t="s">
        <v>4054</v>
      </c>
      <c r="C363" t="s">
        <v>3526</v>
      </c>
      <c r="D363">
        <v>41183</v>
      </c>
      <c r="G363" t="e">
        <v>#DIV/0!</v>
      </c>
      <c r="J363" t="e">
        <v>#DIV/0!</v>
      </c>
      <c r="L363" t="e">
        <v>#DIV/0!</v>
      </c>
      <c r="Q363" t="e">
        <v>#DIV/0!</v>
      </c>
    </row>
    <row r="364" spans="1:18" x14ac:dyDescent="0.25">
      <c r="A364" t="s">
        <v>4055</v>
      </c>
      <c r="B364" t="s">
        <v>4056</v>
      </c>
      <c r="C364" t="s">
        <v>214</v>
      </c>
      <c r="D364">
        <v>41183</v>
      </c>
      <c r="E364">
        <v>4</v>
      </c>
      <c r="F364">
        <v>4</v>
      </c>
      <c r="G364">
        <v>1</v>
      </c>
      <c r="H364">
        <v>35</v>
      </c>
      <c r="I364">
        <v>35</v>
      </c>
      <c r="J364">
        <v>1</v>
      </c>
      <c r="K364">
        <v>45</v>
      </c>
      <c r="L364">
        <v>0.77777777777777779</v>
      </c>
      <c r="O364">
        <v>0</v>
      </c>
      <c r="P364">
        <v>0</v>
      </c>
      <c r="Q364" t="e">
        <v>#DIV/0!</v>
      </c>
    </row>
    <row r="365" spans="1:18" x14ac:dyDescent="0.25">
      <c r="A365" t="s">
        <v>4057</v>
      </c>
      <c r="B365" t="s">
        <v>4058</v>
      </c>
      <c r="C365" t="s">
        <v>212</v>
      </c>
      <c r="D365">
        <v>41183</v>
      </c>
      <c r="E365">
        <v>3</v>
      </c>
      <c r="F365">
        <v>3</v>
      </c>
      <c r="G365">
        <v>1</v>
      </c>
      <c r="I365">
        <v>17</v>
      </c>
      <c r="J365">
        <v>0</v>
      </c>
      <c r="K365">
        <v>27</v>
      </c>
      <c r="L365">
        <v>0.62962962962962965</v>
      </c>
      <c r="Q365" t="e">
        <v>#DIV/0!</v>
      </c>
    </row>
    <row r="366" spans="1:18" x14ac:dyDescent="0.25">
      <c r="A366" t="s">
        <v>4059</v>
      </c>
      <c r="B366" t="s">
        <v>4060</v>
      </c>
      <c r="C366" t="s">
        <v>218</v>
      </c>
      <c r="D366">
        <v>41183</v>
      </c>
      <c r="G366" t="e">
        <v>#DIV/0!</v>
      </c>
      <c r="J366" t="e">
        <v>#DIV/0!</v>
      </c>
      <c r="L366" t="e">
        <v>#DIV/0!</v>
      </c>
      <c r="Q366" t="e">
        <v>#DIV/0!</v>
      </c>
    </row>
    <row r="367" spans="1:18" x14ac:dyDescent="0.25">
      <c r="A367" t="s">
        <v>4061</v>
      </c>
      <c r="B367" t="s">
        <v>4062</v>
      </c>
      <c r="C367" t="s">
        <v>216</v>
      </c>
      <c r="D367">
        <v>41183</v>
      </c>
      <c r="E367">
        <v>1.5</v>
      </c>
      <c r="F367">
        <v>1.5</v>
      </c>
      <c r="G367">
        <v>1</v>
      </c>
      <c r="H367">
        <v>2</v>
      </c>
      <c r="I367">
        <v>0</v>
      </c>
      <c r="J367" t="e">
        <v>#DIV/0!</v>
      </c>
      <c r="K367">
        <v>14.5</v>
      </c>
      <c r="L367">
        <v>0</v>
      </c>
      <c r="M367">
        <v>0</v>
      </c>
      <c r="O367">
        <v>0</v>
      </c>
      <c r="P367">
        <v>0</v>
      </c>
      <c r="Q367" t="e">
        <v>#DIV/0!</v>
      </c>
      <c r="R367">
        <v>0</v>
      </c>
    </row>
    <row r="368" spans="1:18" x14ac:dyDescent="0.25">
      <c r="A368" t="s">
        <v>4063</v>
      </c>
      <c r="B368" t="s">
        <v>4064</v>
      </c>
      <c r="C368" t="s">
        <v>217</v>
      </c>
      <c r="D368">
        <v>41183</v>
      </c>
      <c r="E368">
        <v>1.5</v>
      </c>
      <c r="F368">
        <v>1.5</v>
      </c>
      <c r="G368">
        <v>1</v>
      </c>
      <c r="H368">
        <v>2</v>
      </c>
      <c r="J368" t="e">
        <v>#DIV/0!</v>
      </c>
      <c r="K368">
        <v>14.5</v>
      </c>
      <c r="L368">
        <v>0</v>
      </c>
      <c r="Q368" t="e">
        <v>#DIV/0!</v>
      </c>
    </row>
    <row r="369" spans="1:19" x14ac:dyDescent="0.25">
      <c r="A369" t="s">
        <v>4065</v>
      </c>
      <c r="B369" t="s">
        <v>4066</v>
      </c>
      <c r="C369" t="s">
        <v>230</v>
      </c>
      <c r="D369">
        <v>41183</v>
      </c>
      <c r="G369" t="e">
        <v>#DIV/0!</v>
      </c>
      <c r="J369" t="e">
        <v>#DIV/0!</v>
      </c>
      <c r="L369" t="e">
        <v>#DIV/0!</v>
      </c>
      <c r="Q369" t="e">
        <v>#DIV/0!</v>
      </c>
    </row>
    <row r="370" spans="1:19" x14ac:dyDescent="0.25">
      <c r="A370" t="s">
        <v>4067</v>
      </c>
      <c r="B370" t="s">
        <v>4068</v>
      </c>
      <c r="C370" t="s">
        <v>231</v>
      </c>
      <c r="D370">
        <v>41183</v>
      </c>
      <c r="G370" t="e">
        <v>#DIV/0!</v>
      </c>
      <c r="J370" t="e">
        <v>#DIV/0!</v>
      </c>
      <c r="L370" t="e">
        <v>#DIV/0!</v>
      </c>
      <c r="Q370" t="e">
        <v>#DIV/0!</v>
      </c>
    </row>
    <row r="371" spans="1:19" x14ac:dyDescent="0.25">
      <c r="A371" t="s">
        <v>9536</v>
      </c>
      <c r="B371" t="s">
        <v>9537</v>
      </c>
      <c r="C371" t="s">
        <v>9523</v>
      </c>
      <c r="D371">
        <v>41183</v>
      </c>
      <c r="E371">
        <v>5</v>
      </c>
      <c r="F371">
        <v>4</v>
      </c>
      <c r="G371">
        <v>1.25</v>
      </c>
      <c r="H371">
        <v>2</v>
      </c>
      <c r="J371" t="e">
        <v>#DIV/0!</v>
      </c>
      <c r="K371">
        <v>27</v>
      </c>
      <c r="L371">
        <v>0</v>
      </c>
      <c r="O371">
        <v>0</v>
      </c>
      <c r="P371">
        <v>1</v>
      </c>
      <c r="Q371">
        <v>0</v>
      </c>
    </row>
    <row r="372" spans="1:19" x14ac:dyDescent="0.25">
      <c r="A372" t="s">
        <v>8907</v>
      </c>
      <c r="B372" t="s">
        <v>8908</v>
      </c>
      <c r="C372" t="s">
        <v>2810</v>
      </c>
      <c r="D372">
        <v>41183</v>
      </c>
      <c r="E372">
        <v>5</v>
      </c>
      <c r="F372">
        <v>4</v>
      </c>
      <c r="G372">
        <v>1.25</v>
      </c>
      <c r="H372">
        <v>2</v>
      </c>
      <c r="J372" t="e">
        <v>#DIV/0!</v>
      </c>
      <c r="K372">
        <v>27</v>
      </c>
      <c r="L372">
        <v>0</v>
      </c>
      <c r="O372">
        <v>0</v>
      </c>
      <c r="P372">
        <v>1</v>
      </c>
      <c r="Q372">
        <v>0</v>
      </c>
    </row>
    <row r="373" spans="1:19" x14ac:dyDescent="0.25">
      <c r="A373" t="s">
        <v>4069</v>
      </c>
      <c r="B373" t="s">
        <v>4070</v>
      </c>
      <c r="C373" t="s">
        <v>237</v>
      </c>
      <c r="D373">
        <v>41183</v>
      </c>
      <c r="G373" t="e">
        <v>#DIV/0!</v>
      </c>
      <c r="J373" t="e">
        <v>#DIV/0!</v>
      </c>
      <c r="L373" t="e">
        <v>#DIV/0!</v>
      </c>
      <c r="Q373" t="e">
        <v>#DIV/0!</v>
      </c>
    </row>
    <row r="374" spans="1:19" x14ac:dyDescent="0.25">
      <c r="A374" t="s">
        <v>4071</v>
      </c>
      <c r="B374" t="s">
        <v>4072</v>
      </c>
      <c r="C374" t="s">
        <v>236</v>
      </c>
      <c r="D374">
        <v>41183</v>
      </c>
      <c r="G374" t="e">
        <v>#DIV/0!</v>
      </c>
      <c r="J374" t="e">
        <v>#DIV/0!</v>
      </c>
      <c r="L374" t="e">
        <v>#DIV/0!</v>
      </c>
      <c r="Q374" t="e">
        <v>#DIV/0!</v>
      </c>
    </row>
    <row r="375" spans="1:19" x14ac:dyDescent="0.25">
      <c r="A375" t="s">
        <v>4073</v>
      </c>
      <c r="B375" t="s">
        <v>4074</v>
      </c>
      <c r="C375" t="s">
        <v>364</v>
      </c>
      <c r="D375">
        <v>41183</v>
      </c>
      <c r="E375">
        <v>3</v>
      </c>
      <c r="F375">
        <v>3</v>
      </c>
      <c r="G375">
        <v>1</v>
      </c>
      <c r="J375" t="e">
        <v>#DIV/0!</v>
      </c>
      <c r="L375" t="e">
        <v>#DIV/0!</v>
      </c>
      <c r="Q375" t="e">
        <v>#DIV/0!</v>
      </c>
    </row>
    <row r="376" spans="1:19" x14ac:dyDescent="0.25">
      <c r="A376" t="s">
        <v>4075</v>
      </c>
      <c r="B376" t="s">
        <v>4076</v>
      </c>
      <c r="C376" t="s">
        <v>363</v>
      </c>
      <c r="D376">
        <v>41183</v>
      </c>
      <c r="E376">
        <v>3</v>
      </c>
      <c r="F376">
        <v>3</v>
      </c>
      <c r="G376">
        <v>1</v>
      </c>
      <c r="J376" t="e">
        <v>#DIV/0!</v>
      </c>
      <c r="L376" t="e">
        <v>#DIV/0!</v>
      </c>
      <c r="Q376" t="e">
        <v>#DIV/0!</v>
      </c>
    </row>
    <row r="377" spans="1:19" x14ac:dyDescent="0.25">
      <c r="A377" t="s">
        <v>4077</v>
      </c>
      <c r="B377" t="s">
        <v>4078</v>
      </c>
      <c r="C377" t="s">
        <v>219</v>
      </c>
      <c r="D377">
        <v>41183</v>
      </c>
      <c r="E377">
        <v>7</v>
      </c>
      <c r="F377">
        <v>5</v>
      </c>
      <c r="G377">
        <v>1.4</v>
      </c>
      <c r="H377">
        <v>9</v>
      </c>
      <c r="I377">
        <v>29</v>
      </c>
      <c r="J377">
        <v>0.31034482758620691</v>
      </c>
      <c r="K377">
        <v>35</v>
      </c>
      <c r="L377">
        <v>0.82857142857142863</v>
      </c>
      <c r="O377">
        <v>0</v>
      </c>
      <c r="P377">
        <v>0</v>
      </c>
      <c r="Q377" t="e">
        <v>#DIV/0!</v>
      </c>
    </row>
    <row r="378" spans="1:19" x14ac:dyDescent="0.25">
      <c r="A378" t="s">
        <v>4079</v>
      </c>
      <c r="B378" t="s">
        <v>4080</v>
      </c>
      <c r="C378" t="s">
        <v>220</v>
      </c>
      <c r="D378">
        <v>41183</v>
      </c>
      <c r="E378">
        <v>7</v>
      </c>
      <c r="F378">
        <v>5</v>
      </c>
      <c r="G378">
        <v>1.4</v>
      </c>
      <c r="H378">
        <v>9</v>
      </c>
      <c r="I378">
        <v>29</v>
      </c>
      <c r="J378">
        <v>0.31034482758620691</v>
      </c>
      <c r="K378">
        <v>35</v>
      </c>
      <c r="L378">
        <v>0.82857142857142863</v>
      </c>
      <c r="O378">
        <v>0</v>
      </c>
      <c r="P378">
        <v>0</v>
      </c>
      <c r="Q378" t="e">
        <v>#DIV/0!</v>
      </c>
    </row>
    <row r="379" spans="1:19" x14ac:dyDescent="0.25">
      <c r="A379" t="s">
        <v>4081</v>
      </c>
      <c r="B379" t="s">
        <v>4082</v>
      </c>
      <c r="C379" t="s">
        <v>221</v>
      </c>
      <c r="D379">
        <v>41183</v>
      </c>
      <c r="G379" t="e">
        <v>#DIV/0!</v>
      </c>
      <c r="J379" t="e">
        <v>#DIV/0!</v>
      </c>
      <c r="L379" t="e">
        <v>#DIV/0!</v>
      </c>
      <c r="Q379" t="e">
        <v>#DIV/0!</v>
      </c>
      <c r="S379">
        <v>0.85019999999999996</v>
      </c>
    </row>
    <row r="380" spans="1:19" x14ac:dyDescent="0.25">
      <c r="A380" t="s">
        <v>9161</v>
      </c>
      <c r="B380" t="s">
        <v>9162</v>
      </c>
      <c r="C380" t="s">
        <v>3018</v>
      </c>
      <c r="D380">
        <v>41183</v>
      </c>
      <c r="E380">
        <v>3.3</v>
      </c>
      <c r="F380">
        <v>3.3</v>
      </c>
      <c r="G380">
        <v>1</v>
      </c>
      <c r="H380">
        <v>10</v>
      </c>
      <c r="I380">
        <v>0</v>
      </c>
      <c r="K380">
        <v>23</v>
      </c>
      <c r="L380">
        <v>0</v>
      </c>
      <c r="O380">
        <v>0</v>
      </c>
      <c r="P380">
        <v>3</v>
      </c>
      <c r="Q380">
        <v>0</v>
      </c>
      <c r="S380">
        <v>0.84399999999999997</v>
      </c>
    </row>
    <row r="381" spans="1:19" x14ac:dyDescent="0.25">
      <c r="A381" t="s">
        <v>8798</v>
      </c>
      <c r="B381" t="s">
        <v>8799</v>
      </c>
      <c r="C381" t="s">
        <v>2638</v>
      </c>
      <c r="D381">
        <v>41183</v>
      </c>
      <c r="G381" t="e">
        <v>#DIV/0!</v>
      </c>
      <c r="J381" t="e">
        <v>#DIV/0!</v>
      </c>
      <c r="L381" t="e">
        <v>#DIV/0!</v>
      </c>
      <c r="Q381" t="e">
        <v>#DIV/0!</v>
      </c>
      <c r="S381">
        <v>0.96399999999999997</v>
      </c>
    </row>
    <row r="382" spans="1:19" x14ac:dyDescent="0.25">
      <c r="A382" t="s">
        <v>9016</v>
      </c>
      <c r="B382" t="s">
        <v>9017</v>
      </c>
      <c r="C382" t="s">
        <v>2811</v>
      </c>
      <c r="D382">
        <v>41183</v>
      </c>
      <c r="E382">
        <v>3.3</v>
      </c>
      <c r="F382">
        <v>3.3</v>
      </c>
      <c r="G382">
        <v>1</v>
      </c>
      <c r="H382">
        <v>10</v>
      </c>
      <c r="J382" t="e">
        <v>#DIV/0!</v>
      </c>
      <c r="K382">
        <v>23</v>
      </c>
      <c r="L382">
        <v>0</v>
      </c>
      <c r="O382">
        <v>0</v>
      </c>
      <c r="P382">
        <v>3</v>
      </c>
      <c r="Q382">
        <v>0</v>
      </c>
    </row>
    <row r="383" spans="1:19" x14ac:dyDescent="0.25">
      <c r="A383" t="s">
        <v>4083</v>
      </c>
      <c r="B383" t="s">
        <v>4084</v>
      </c>
      <c r="C383" t="s">
        <v>234</v>
      </c>
      <c r="D383">
        <v>41183</v>
      </c>
      <c r="G383" t="e">
        <v>#DIV/0!</v>
      </c>
      <c r="J383" t="e">
        <v>#DIV/0!</v>
      </c>
      <c r="L383" t="e">
        <v>#DIV/0!</v>
      </c>
      <c r="Q383" t="e">
        <v>#DIV/0!</v>
      </c>
    </row>
    <row r="384" spans="1:19" x14ac:dyDescent="0.25">
      <c r="A384" t="s">
        <v>4085</v>
      </c>
      <c r="B384" t="s">
        <v>4086</v>
      </c>
      <c r="C384" t="s">
        <v>235</v>
      </c>
      <c r="D384">
        <v>41183</v>
      </c>
      <c r="G384" t="e">
        <v>#DIV/0!</v>
      </c>
      <c r="J384" t="e">
        <v>#DIV/0!</v>
      </c>
      <c r="L384" t="e">
        <v>#DIV/0!</v>
      </c>
      <c r="Q384" t="e">
        <v>#DIV/0!</v>
      </c>
      <c r="S384">
        <v>0</v>
      </c>
    </row>
    <row r="385" spans="1:19" x14ac:dyDescent="0.25">
      <c r="A385" t="s">
        <v>4087</v>
      </c>
      <c r="B385" t="s">
        <v>4088</v>
      </c>
      <c r="C385" t="s">
        <v>239</v>
      </c>
      <c r="D385">
        <v>41183</v>
      </c>
      <c r="G385" t="e">
        <v>#DIV/0!</v>
      </c>
      <c r="J385" t="e">
        <v>#DIV/0!</v>
      </c>
      <c r="L385" t="e">
        <v>#DIV/0!</v>
      </c>
      <c r="Q385" t="e">
        <v>#DIV/0!</v>
      </c>
      <c r="S385">
        <v>0</v>
      </c>
    </row>
    <row r="386" spans="1:19" x14ac:dyDescent="0.25">
      <c r="A386" t="s">
        <v>4089</v>
      </c>
      <c r="B386" t="s">
        <v>4090</v>
      </c>
      <c r="C386" t="s">
        <v>238</v>
      </c>
      <c r="D386">
        <v>41183</v>
      </c>
      <c r="G386" t="e">
        <v>#DIV/0!</v>
      </c>
      <c r="J386" t="e">
        <v>#DIV/0!</v>
      </c>
      <c r="L386" t="e">
        <v>#DIV/0!</v>
      </c>
      <c r="Q386" t="e">
        <v>#DIV/0!</v>
      </c>
      <c r="S386">
        <v>0</v>
      </c>
    </row>
    <row r="387" spans="1:19" x14ac:dyDescent="0.25">
      <c r="A387" t="s">
        <v>4091</v>
      </c>
      <c r="B387" t="s">
        <v>4092</v>
      </c>
      <c r="C387" t="s">
        <v>222</v>
      </c>
      <c r="D387">
        <v>41183</v>
      </c>
      <c r="E387">
        <v>1</v>
      </c>
      <c r="F387">
        <v>1</v>
      </c>
      <c r="G387">
        <v>1</v>
      </c>
      <c r="H387">
        <v>0</v>
      </c>
      <c r="K387">
        <v>0</v>
      </c>
      <c r="L387" t="e">
        <v>#DIV/0!</v>
      </c>
      <c r="Q387" t="e">
        <v>#DIV/0!</v>
      </c>
      <c r="S387">
        <v>0.84399999999999997</v>
      </c>
    </row>
    <row r="388" spans="1:19" x14ac:dyDescent="0.25">
      <c r="A388" t="s">
        <v>4093</v>
      </c>
      <c r="B388" t="s">
        <v>4094</v>
      </c>
      <c r="C388" t="s">
        <v>3567</v>
      </c>
      <c r="D388">
        <v>41183</v>
      </c>
      <c r="G388" t="e">
        <v>#DIV/0!</v>
      </c>
      <c r="J388" t="e">
        <v>#DIV/0!</v>
      </c>
      <c r="L388" t="e">
        <v>#DIV/0!</v>
      </c>
      <c r="Q388" t="e">
        <v>#DIV/0!</v>
      </c>
      <c r="S388">
        <v>0.96399999999999997</v>
      </c>
    </row>
    <row r="389" spans="1:19" x14ac:dyDescent="0.25">
      <c r="A389" t="s">
        <v>4095</v>
      </c>
      <c r="B389" t="s">
        <v>4096</v>
      </c>
      <c r="C389" t="s">
        <v>223</v>
      </c>
      <c r="D389">
        <v>41183</v>
      </c>
      <c r="E389">
        <v>1</v>
      </c>
      <c r="F389">
        <v>1</v>
      </c>
      <c r="G389">
        <v>1</v>
      </c>
      <c r="J389" t="e">
        <v>#DIV/0!</v>
      </c>
      <c r="L389" t="e">
        <v>#DIV/0!</v>
      </c>
      <c r="Q389" t="e">
        <v>#DIV/0!</v>
      </c>
      <c r="S389">
        <v>0</v>
      </c>
    </row>
    <row r="390" spans="1:19" x14ac:dyDescent="0.25">
      <c r="A390" t="s">
        <v>4097</v>
      </c>
      <c r="B390" t="s">
        <v>4098</v>
      </c>
      <c r="C390" t="s">
        <v>224</v>
      </c>
      <c r="D390">
        <v>41183</v>
      </c>
      <c r="G390" t="e">
        <v>#DIV/0!</v>
      </c>
      <c r="J390" t="e">
        <v>#DIV/0!</v>
      </c>
      <c r="L390" t="e">
        <v>#DIV/0!</v>
      </c>
      <c r="Q390" t="e">
        <v>#DIV/0!</v>
      </c>
      <c r="S390">
        <v>0</v>
      </c>
    </row>
    <row r="391" spans="1:19" x14ac:dyDescent="0.25">
      <c r="A391" t="s">
        <v>4099</v>
      </c>
      <c r="B391" t="s">
        <v>4100</v>
      </c>
      <c r="C391" t="s">
        <v>225</v>
      </c>
      <c r="D391">
        <v>41183</v>
      </c>
      <c r="E391">
        <v>8.25</v>
      </c>
      <c r="F391">
        <v>13</v>
      </c>
      <c r="G391">
        <v>0.63461538461538458</v>
      </c>
      <c r="H391">
        <v>33</v>
      </c>
      <c r="J391" t="e">
        <v>#DIV/0!</v>
      </c>
      <c r="K391">
        <v>54</v>
      </c>
      <c r="L391">
        <v>0</v>
      </c>
      <c r="O391">
        <v>0</v>
      </c>
      <c r="P391">
        <v>2</v>
      </c>
      <c r="Q391">
        <v>0</v>
      </c>
      <c r="S391">
        <v>0</v>
      </c>
    </row>
    <row r="392" spans="1:19" x14ac:dyDescent="0.25">
      <c r="A392" t="s">
        <v>4101</v>
      </c>
      <c r="B392" t="s">
        <v>4102</v>
      </c>
      <c r="C392" t="s">
        <v>226</v>
      </c>
      <c r="D392">
        <v>41183</v>
      </c>
      <c r="E392">
        <v>7.17</v>
      </c>
      <c r="F392">
        <v>8</v>
      </c>
      <c r="G392">
        <v>0.89624999999999999</v>
      </c>
      <c r="H392">
        <v>29</v>
      </c>
      <c r="J392" t="e">
        <v>#DIV/0!</v>
      </c>
      <c r="K392">
        <v>45</v>
      </c>
      <c r="L392">
        <v>0</v>
      </c>
      <c r="N392">
        <v>0.84399999999999997</v>
      </c>
      <c r="O392">
        <v>0</v>
      </c>
      <c r="P392">
        <v>2</v>
      </c>
      <c r="Q392">
        <v>0</v>
      </c>
      <c r="S392">
        <v>0.90400000000000003</v>
      </c>
    </row>
    <row r="393" spans="1:19" x14ac:dyDescent="0.25">
      <c r="A393" t="s">
        <v>4103</v>
      </c>
      <c r="B393" t="s">
        <v>4104</v>
      </c>
      <c r="C393" t="s">
        <v>227</v>
      </c>
      <c r="D393">
        <v>41183</v>
      </c>
      <c r="E393">
        <v>1.08</v>
      </c>
      <c r="F393">
        <v>5</v>
      </c>
      <c r="G393">
        <v>0.21600000000000003</v>
      </c>
      <c r="H393">
        <v>4</v>
      </c>
      <c r="K393">
        <v>9</v>
      </c>
      <c r="L393">
        <v>0</v>
      </c>
      <c r="N393">
        <v>0.96399999999999997</v>
      </c>
      <c r="Q393" t="e">
        <v>#DIV/0!</v>
      </c>
      <c r="S393">
        <v>0</v>
      </c>
    </row>
    <row r="394" spans="1:19" x14ac:dyDescent="0.25">
      <c r="A394" t="s">
        <v>4105</v>
      </c>
      <c r="B394" t="s">
        <v>4106</v>
      </c>
      <c r="C394" t="s">
        <v>202</v>
      </c>
      <c r="D394">
        <v>41214</v>
      </c>
      <c r="E394">
        <v>4</v>
      </c>
      <c r="F394">
        <v>2.5</v>
      </c>
      <c r="G394">
        <v>1.6</v>
      </c>
      <c r="J394" t="e">
        <v>#DIV/0!</v>
      </c>
      <c r="K394">
        <v>14.5</v>
      </c>
      <c r="L394">
        <v>0</v>
      </c>
      <c r="Q394" t="e">
        <v>#DIV/0!</v>
      </c>
    </row>
    <row r="395" spans="1:19" x14ac:dyDescent="0.25">
      <c r="A395" t="s">
        <v>8691</v>
      </c>
      <c r="B395" t="s">
        <v>8692</v>
      </c>
      <c r="C395" t="s">
        <v>2636</v>
      </c>
      <c r="D395">
        <v>41214</v>
      </c>
      <c r="E395">
        <v>4</v>
      </c>
      <c r="F395">
        <v>2.5</v>
      </c>
      <c r="G395">
        <v>1.6</v>
      </c>
      <c r="J395" t="e">
        <v>#DIV/0!</v>
      </c>
      <c r="K395">
        <v>14.5</v>
      </c>
      <c r="L395">
        <v>0</v>
      </c>
      <c r="Q395" t="e">
        <v>#DIV/0!</v>
      </c>
    </row>
    <row r="396" spans="1:19" x14ac:dyDescent="0.25">
      <c r="A396" t="s">
        <v>4107</v>
      </c>
      <c r="B396" t="s">
        <v>4108</v>
      </c>
      <c r="C396" t="s">
        <v>247</v>
      </c>
      <c r="D396">
        <v>41214</v>
      </c>
      <c r="E396">
        <v>0</v>
      </c>
      <c r="F396">
        <v>0</v>
      </c>
      <c r="G396" t="e">
        <v>#DIV/0!</v>
      </c>
      <c r="H396">
        <v>0</v>
      </c>
      <c r="I396">
        <v>0</v>
      </c>
      <c r="K396">
        <v>0</v>
      </c>
      <c r="L396" t="e">
        <v>#DIV/0!</v>
      </c>
      <c r="M396">
        <v>0</v>
      </c>
      <c r="O396">
        <v>0</v>
      </c>
      <c r="P396">
        <v>0</v>
      </c>
      <c r="Q396" t="e">
        <v>#DIV/0!</v>
      </c>
      <c r="R396">
        <v>0</v>
      </c>
    </row>
    <row r="397" spans="1:19" x14ac:dyDescent="0.25">
      <c r="A397" t="s">
        <v>9308</v>
      </c>
      <c r="B397" t="s">
        <v>9309</v>
      </c>
      <c r="C397" t="s">
        <v>2637</v>
      </c>
      <c r="D397">
        <v>41214</v>
      </c>
      <c r="E397">
        <v>5.5</v>
      </c>
      <c r="F397">
        <v>4</v>
      </c>
      <c r="G397">
        <v>1.375</v>
      </c>
      <c r="H397">
        <v>2</v>
      </c>
      <c r="I397">
        <v>29</v>
      </c>
      <c r="J397">
        <v>6.8965517241379309E-2</v>
      </c>
      <c r="K397">
        <v>29</v>
      </c>
      <c r="L397">
        <v>1</v>
      </c>
      <c r="M397">
        <v>0</v>
      </c>
      <c r="O397">
        <v>0</v>
      </c>
      <c r="P397">
        <v>0</v>
      </c>
      <c r="Q397" t="e">
        <v>#DIV/0!</v>
      </c>
      <c r="R397">
        <v>0</v>
      </c>
    </row>
    <row r="398" spans="1:19" x14ac:dyDescent="0.25">
      <c r="A398" t="s">
        <v>4109</v>
      </c>
      <c r="B398" t="s">
        <v>4110</v>
      </c>
      <c r="C398" t="s">
        <v>242</v>
      </c>
      <c r="D398">
        <v>41214</v>
      </c>
      <c r="E398">
        <v>13</v>
      </c>
      <c r="F398">
        <v>14</v>
      </c>
      <c r="G398">
        <v>0.9285714285714286</v>
      </c>
      <c r="H398">
        <v>65</v>
      </c>
      <c r="I398">
        <v>88</v>
      </c>
      <c r="J398">
        <v>0.73863636363636365</v>
      </c>
      <c r="K398">
        <v>94</v>
      </c>
      <c r="L398">
        <v>0.93617021276595747</v>
      </c>
      <c r="M398">
        <v>0</v>
      </c>
      <c r="N398">
        <v>0</v>
      </c>
      <c r="O398">
        <v>16</v>
      </c>
      <c r="P398">
        <v>16</v>
      </c>
      <c r="Q398">
        <v>1</v>
      </c>
      <c r="R398">
        <v>0</v>
      </c>
    </row>
    <row r="399" spans="1:19" x14ac:dyDescent="0.25">
      <c r="A399" t="s">
        <v>4111</v>
      </c>
      <c r="B399" t="s">
        <v>4112</v>
      </c>
      <c r="C399" t="s">
        <v>243</v>
      </c>
      <c r="D399">
        <v>41214</v>
      </c>
      <c r="E399">
        <v>7.25</v>
      </c>
      <c r="F399">
        <v>8</v>
      </c>
      <c r="G399">
        <v>0.90625</v>
      </c>
      <c r="H399">
        <v>33</v>
      </c>
      <c r="I399">
        <v>0</v>
      </c>
      <c r="K399">
        <v>45</v>
      </c>
      <c r="L399">
        <v>0</v>
      </c>
      <c r="M399">
        <v>0</v>
      </c>
      <c r="N399">
        <v>0.84399999999999997</v>
      </c>
      <c r="O399">
        <v>5</v>
      </c>
      <c r="P399">
        <v>7</v>
      </c>
      <c r="Q399">
        <v>0.7142857142857143</v>
      </c>
      <c r="R399">
        <v>0</v>
      </c>
      <c r="S399">
        <v>0</v>
      </c>
    </row>
    <row r="400" spans="1:19" x14ac:dyDescent="0.25">
      <c r="A400" t="s">
        <v>4113</v>
      </c>
      <c r="B400" t="s">
        <v>4114</v>
      </c>
      <c r="C400" t="s">
        <v>244</v>
      </c>
      <c r="D400">
        <v>41214</v>
      </c>
      <c r="E400">
        <v>1</v>
      </c>
      <c r="F400">
        <v>5</v>
      </c>
      <c r="G400">
        <v>0.2</v>
      </c>
      <c r="H400">
        <v>5</v>
      </c>
      <c r="I400">
        <v>0</v>
      </c>
      <c r="J400" t="e">
        <v>#DIV/0!</v>
      </c>
      <c r="K400">
        <v>9</v>
      </c>
      <c r="L400">
        <v>0</v>
      </c>
      <c r="M400">
        <v>0</v>
      </c>
      <c r="N400">
        <v>0.96399999999999997</v>
      </c>
      <c r="O400">
        <v>2</v>
      </c>
      <c r="P400">
        <v>2</v>
      </c>
      <c r="Q400">
        <v>1</v>
      </c>
      <c r="R400">
        <v>0</v>
      </c>
    </row>
    <row r="401" spans="1:19" x14ac:dyDescent="0.25">
      <c r="A401" t="s">
        <v>9417</v>
      </c>
      <c r="B401" t="s">
        <v>9418</v>
      </c>
      <c r="C401" t="s">
        <v>2809</v>
      </c>
      <c r="D401">
        <v>41214</v>
      </c>
      <c r="E401">
        <v>8.3000000000000007</v>
      </c>
      <c r="F401">
        <v>7.3</v>
      </c>
      <c r="G401">
        <v>1.1369863013698631</v>
      </c>
      <c r="H401">
        <v>12</v>
      </c>
      <c r="I401">
        <v>50</v>
      </c>
      <c r="K401">
        <v>50</v>
      </c>
      <c r="L401">
        <v>1</v>
      </c>
      <c r="M401">
        <v>1</v>
      </c>
      <c r="O401">
        <v>0</v>
      </c>
      <c r="P401">
        <v>1</v>
      </c>
      <c r="Q401">
        <v>0</v>
      </c>
      <c r="R401">
        <v>1</v>
      </c>
    </row>
    <row r="402" spans="1:19" x14ac:dyDescent="0.25">
      <c r="A402" t="s">
        <v>4115</v>
      </c>
      <c r="B402" t="s">
        <v>4116</v>
      </c>
      <c r="C402" t="s">
        <v>245</v>
      </c>
      <c r="D402">
        <v>41214</v>
      </c>
      <c r="E402">
        <v>19</v>
      </c>
      <c r="F402">
        <v>15</v>
      </c>
      <c r="G402">
        <v>1.2666666666666666</v>
      </c>
      <c r="H402">
        <v>0</v>
      </c>
      <c r="I402">
        <v>17</v>
      </c>
      <c r="K402">
        <v>74.5</v>
      </c>
      <c r="L402">
        <v>0.22818791946308725</v>
      </c>
      <c r="M402">
        <v>0</v>
      </c>
      <c r="O402">
        <v>0</v>
      </c>
      <c r="P402">
        <v>0</v>
      </c>
      <c r="Q402" t="e">
        <v>#DIV/0!</v>
      </c>
      <c r="R402">
        <v>0</v>
      </c>
    </row>
    <row r="403" spans="1:19" x14ac:dyDescent="0.25">
      <c r="A403" t="s">
        <v>4117</v>
      </c>
      <c r="B403" t="s">
        <v>4118</v>
      </c>
      <c r="C403" t="s">
        <v>246</v>
      </c>
      <c r="D403">
        <v>41214</v>
      </c>
      <c r="E403">
        <v>0</v>
      </c>
      <c r="F403">
        <v>0</v>
      </c>
      <c r="G403" t="e">
        <v>#DIV/0!</v>
      </c>
      <c r="H403">
        <v>0</v>
      </c>
      <c r="I403">
        <v>0</v>
      </c>
      <c r="K403">
        <v>0</v>
      </c>
      <c r="L403" t="e">
        <v>#DIV/0!</v>
      </c>
      <c r="M403" t="e">
        <v>#DIV/0!</v>
      </c>
      <c r="O403">
        <v>0</v>
      </c>
      <c r="P403">
        <v>0</v>
      </c>
      <c r="Q403" t="e">
        <v>#DIV/0!</v>
      </c>
    </row>
    <row r="404" spans="1:19" x14ac:dyDescent="0.25">
      <c r="A404" t="s">
        <v>4119</v>
      </c>
      <c r="B404" t="s">
        <v>4120</v>
      </c>
      <c r="C404" t="s">
        <v>240</v>
      </c>
      <c r="D404">
        <v>41214</v>
      </c>
      <c r="E404">
        <v>54.05</v>
      </c>
      <c r="F404">
        <v>53.3</v>
      </c>
      <c r="G404">
        <v>1.0140712945590995</v>
      </c>
      <c r="H404">
        <v>117</v>
      </c>
      <c r="I404">
        <v>184</v>
      </c>
      <c r="J404">
        <v>0.63586956521739135</v>
      </c>
      <c r="K404">
        <v>301.5</v>
      </c>
      <c r="L404">
        <v>0.61028192371475953</v>
      </c>
      <c r="M404" t="e">
        <v>#DIV/0!</v>
      </c>
      <c r="O404">
        <v>23</v>
      </c>
      <c r="P404">
        <v>26</v>
      </c>
      <c r="Q404">
        <v>0.88461538461538458</v>
      </c>
      <c r="R404">
        <v>1</v>
      </c>
    </row>
    <row r="405" spans="1:19" x14ac:dyDescent="0.25">
      <c r="A405" t="s">
        <v>4121</v>
      </c>
      <c r="B405" t="s">
        <v>4122</v>
      </c>
      <c r="C405" t="s">
        <v>203</v>
      </c>
      <c r="D405">
        <v>41214</v>
      </c>
      <c r="E405">
        <v>6</v>
      </c>
      <c r="F405">
        <v>4</v>
      </c>
      <c r="G405">
        <v>1.5</v>
      </c>
      <c r="H405">
        <v>5</v>
      </c>
      <c r="I405">
        <v>0</v>
      </c>
      <c r="J405" t="e">
        <v>#DIV/0!</v>
      </c>
      <c r="K405">
        <v>20</v>
      </c>
      <c r="L405">
        <v>0</v>
      </c>
      <c r="M405">
        <v>0</v>
      </c>
      <c r="O405">
        <v>2</v>
      </c>
      <c r="P405">
        <v>2</v>
      </c>
      <c r="Q405">
        <v>1</v>
      </c>
      <c r="R405">
        <v>0</v>
      </c>
    </row>
    <row r="406" spans="1:19" x14ac:dyDescent="0.25">
      <c r="A406" t="s">
        <v>4123</v>
      </c>
      <c r="B406" t="s">
        <v>4124</v>
      </c>
      <c r="C406" t="s">
        <v>205</v>
      </c>
      <c r="D406">
        <v>41214</v>
      </c>
      <c r="G406" t="e">
        <v>#DIV/0!</v>
      </c>
      <c r="H406">
        <v>5</v>
      </c>
      <c r="K406">
        <v>0</v>
      </c>
      <c r="L406" t="e">
        <v>#DIV/0!</v>
      </c>
      <c r="O406">
        <v>2</v>
      </c>
      <c r="P406">
        <v>2</v>
      </c>
      <c r="Q406">
        <v>1</v>
      </c>
      <c r="S406">
        <v>0</v>
      </c>
    </row>
    <row r="407" spans="1:19" x14ac:dyDescent="0.25">
      <c r="A407" t="s">
        <v>4125</v>
      </c>
      <c r="B407" t="s">
        <v>4126</v>
      </c>
      <c r="C407" t="s">
        <v>204</v>
      </c>
      <c r="D407">
        <v>41214</v>
      </c>
      <c r="E407">
        <v>6</v>
      </c>
      <c r="F407">
        <v>4</v>
      </c>
      <c r="G407">
        <v>1.5</v>
      </c>
      <c r="J407" t="e">
        <v>#DIV/0!</v>
      </c>
      <c r="K407">
        <v>20</v>
      </c>
      <c r="L407">
        <v>0</v>
      </c>
      <c r="Q407" t="e">
        <v>#DIV/0!</v>
      </c>
    </row>
    <row r="408" spans="1:19" x14ac:dyDescent="0.25">
      <c r="A408" t="s">
        <v>4127</v>
      </c>
      <c r="B408" t="s">
        <v>4128</v>
      </c>
      <c r="C408" t="s">
        <v>206</v>
      </c>
      <c r="D408">
        <v>41214</v>
      </c>
      <c r="G408" t="e">
        <v>#DIV/0!</v>
      </c>
      <c r="L408" t="e">
        <v>#DIV/0!</v>
      </c>
      <c r="Q408" t="e">
        <v>#DIV/0!</v>
      </c>
    </row>
    <row r="409" spans="1:19" x14ac:dyDescent="0.25">
      <c r="A409" t="s">
        <v>4129</v>
      </c>
      <c r="B409" t="s">
        <v>4130</v>
      </c>
      <c r="C409" t="s">
        <v>233</v>
      </c>
      <c r="D409">
        <v>41214</v>
      </c>
      <c r="G409" t="e">
        <v>#DIV/0!</v>
      </c>
      <c r="J409" t="e">
        <v>#DIV/0!</v>
      </c>
      <c r="L409" t="e">
        <v>#DIV/0!</v>
      </c>
      <c r="Q409" t="e">
        <v>#DIV/0!</v>
      </c>
    </row>
    <row r="410" spans="1:19" x14ac:dyDescent="0.25">
      <c r="A410" t="s">
        <v>4131</v>
      </c>
      <c r="B410" t="s">
        <v>4132</v>
      </c>
      <c r="C410" t="s">
        <v>232</v>
      </c>
      <c r="D410">
        <v>41214</v>
      </c>
      <c r="G410" t="e">
        <v>#DIV/0!</v>
      </c>
      <c r="J410" t="e">
        <v>#DIV/0!</v>
      </c>
      <c r="L410" t="e">
        <v>#DIV/0!</v>
      </c>
      <c r="Q410" t="e">
        <v>#DIV/0!</v>
      </c>
    </row>
    <row r="411" spans="1:19" x14ac:dyDescent="0.25">
      <c r="A411" t="s">
        <v>4133</v>
      </c>
      <c r="B411" t="s">
        <v>4134</v>
      </c>
      <c r="C411" t="s">
        <v>207</v>
      </c>
      <c r="D411">
        <v>41214</v>
      </c>
      <c r="E411">
        <v>10</v>
      </c>
      <c r="F411">
        <v>9</v>
      </c>
      <c r="G411">
        <v>1.1111111111111112</v>
      </c>
      <c r="H411">
        <v>16</v>
      </c>
      <c r="I411">
        <v>24</v>
      </c>
      <c r="J411">
        <v>0.66666666666666663</v>
      </c>
      <c r="K411">
        <v>51.5</v>
      </c>
      <c r="L411">
        <v>0.46601941747572817</v>
      </c>
      <c r="O411">
        <v>7</v>
      </c>
      <c r="P411">
        <v>7</v>
      </c>
      <c r="Q411">
        <v>1</v>
      </c>
    </row>
    <row r="412" spans="1:19" x14ac:dyDescent="0.25">
      <c r="A412" t="s">
        <v>4135</v>
      </c>
      <c r="B412" t="s">
        <v>4136</v>
      </c>
      <c r="C412" t="s">
        <v>209</v>
      </c>
      <c r="D412">
        <v>41214</v>
      </c>
      <c r="E412">
        <v>4</v>
      </c>
      <c r="F412">
        <v>5</v>
      </c>
      <c r="G412">
        <v>0.8</v>
      </c>
      <c r="H412">
        <v>16</v>
      </c>
      <c r="I412">
        <v>24</v>
      </c>
      <c r="J412">
        <v>0.66666666666666663</v>
      </c>
      <c r="K412">
        <v>24</v>
      </c>
      <c r="L412">
        <v>1</v>
      </c>
      <c r="O412">
        <v>7</v>
      </c>
      <c r="P412">
        <v>7</v>
      </c>
      <c r="Q412">
        <v>1</v>
      </c>
    </row>
    <row r="413" spans="1:19" x14ac:dyDescent="0.25">
      <c r="A413" t="s">
        <v>4137</v>
      </c>
      <c r="B413" t="s">
        <v>4138</v>
      </c>
      <c r="C413" t="s">
        <v>208</v>
      </c>
      <c r="D413">
        <v>41214</v>
      </c>
      <c r="E413">
        <v>6</v>
      </c>
      <c r="F413">
        <v>4</v>
      </c>
      <c r="G413">
        <v>1.5</v>
      </c>
      <c r="J413" t="e">
        <v>#DIV/0!</v>
      </c>
      <c r="K413">
        <v>27.5</v>
      </c>
      <c r="L413">
        <v>0</v>
      </c>
      <c r="Q413" t="e">
        <v>#DIV/0!</v>
      </c>
    </row>
    <row r="414" spans="1:19" x14ac:dyDescent="0.25">
      <c r="A414" t="s">
        <v>4139</v>
      </c>
      <c r="B414" t="s">
        <v>4140</v>
      </c>
      <c r="C414" t="s">
        <v>210</v>
      </c>
      <c r="D414">
        <v>41214</v>
      </c>
      <c r="G414" t="e">
        <v>#DIV/0!</v>
      </c>
      <c r="J414" t="e">
        <v>#DIV/0!</v>
      </c>
      <c r="L414" t="e">
        <v>#DIV/0!</v>
      </c>
      <c r="Q414" t="e">
        <v>#DIV/0!</v>
      </c>
    </row>
    <row r="415" spans="1:19" x14ac:dyDescent="0.25">
      <c r="A415" t="s">
        <v>4141</v>
      </c>
      <c r="B415" t="s">
        <v>4142</v>
      </c>
      <c r="C415" t="s">
        <v>228</v>
      </c>
      <c r="D415">
        <v>41214</v>
      </c>
      <c r="G415" t="e">
        <v>#DIV/0!</v>
      </c>
      <c r="J415" t="e">
        <v>#DIV/0!</v>
      </c>
      <c r="L415" t="e">
        <v>#DIV/0!</v>
      </c>
      <c r="Q415" t="e">
        <v>#DIV/0!</v>
      </c>
    </row>
    <row r="416" spans="1:19" x14ac:dyDescent="0.25">
      <c r="A416" t="s">
        <v>4143</v>
      </c>
      <c r="B416" t="s">
        <v>4144</v>
      </c>
      <c r="C416" t="s">
        <v>229</v>
      </c>
      <c r="D416">
        <v>41214</v>
      </c>
      <c r="G416" t="e">
        <v>#DIV/0!</v>
      </c>
      <c r="J416" t="e">
        <v>#DIV/0!</v>
      </c>
      <c r="L416" t="e">
        <v>#DIV/0!</v>
      </c>
      <c r="Q416" t="e">
        <v>#DIV/0!</v>
      </c>
    </row>
    <row r="417" spans="1:18" x14ac:dyDescent="0.25">
      <c r="A417" t="s">
        <v>4145</v>
      </c>
      <c r="B417" t="s">
        <v>4146</v>
      </c>
      <c r="C417" t="s">
        <v>215</v>
      </c>
      <c r="D417">
        <v>41214</v>
      </c>
      <c r="G417" t="e">
        <v>#DIV/0!</v>
      </c>
      <c r="J417" t="e">
        <v>#DIV/0!</v>
      </c>
      <c r="L417" t="e">
        <v>#DIV/0!</v>
      </c>
      <c r="Q417" t="e">
        <v>#DIV/0!</v>
      </c>
    </row>
    <row r="418" spans="1:18" x14ac:dyDescent="0.25">
      <c r="A418" t="s">
        <v>4147</v>
      </c>
      <c r="B418" t="s">
        <v>4148</v>
      </c>
      <c r="C418" t="s">
        <v>211</v>
      </c>
      <c r="D418">
        <v>41214</v>
      </c>
      <c r="E418">
        <v>7</v>
      </c>
      <c r="F418">
        <v>7</v>
      </c>
      <c r="G418">
        <v>1</v>
      </c>
      <c r="H418">
        <v>27</v>
      </c>
      <c r="I418">
        <v>52</v>
      </c>
      <c r="J418">
        <v>0.51923076923076927</v>
      </c>
      <c r="K418">
        <v>72</v>
      </c>
      <c r="L418">
        <v>0.72222222222222221</v>
      </c>
      <c r="M418">
        <v>0</v>
      </c>
      <c r="O418">
        <v>7</v>
      </c>
      <c r="P418">
        <v>7</v>
      </c>
      <c r="Q418">
        <v>1</v>
      </c>
      <c r="R418">
        <v>0</v>
      </c>
    </row>
    <row r="419" spans="1:18" x14ac:dyDescent="0.25">
      <c r="A419" t="s">
        <v>4149</v>
      </c>
      <c r="B419" t="s">
        <v>4150</v>
      </c>
      <c r="C419" t="s">
        <v>3526</v>
      </c>
      <c r="D419">
        <v>41214</v>
      </c>
      <c r="G419" t="e">
        <v>#DIV/0!</v>
      </c>
      <c r="J419" t="e">
        <v>#DIV/0!</v>
      </c>
      <c r="L419" t="e">
        <v>#DIV/0!</v>
      </c>
      <c r="Q419" t="e">
        <v>#DIV/0!</v>
      </c>
    </row>
    <row r="420" spans="1:18" x14ac:dyDescent="0.25">
      <c r="A420" t="s">
        <v>4151</v>
      </c>
      <c r="B420" t="s">
        <v>4152</v>
      </c>
      <c r="C420" t="s">
        <v>214</v>
      </c>
      <c r="D420">
        <v>41214</v>
      </c>
      <c r="E420">
        <v>4</v>
      </c>
      <c r="F420">
        <v>4</v>
      </c>
      <c r="G420">
        <v>1</v>
      </c>
      <c r="H420">
        <v>27</v>
      </c>
      <c r="I420">
        <v>35</v>
      </c>
      <c r="J420">
        <v>0.77142857142857146</v>
      </c>
      <c r="K420">
        <v>45</v>
      </c>
      <c r="L420">
        <v>0.77777777777777779</v>
      </c>
      <c r="O420">
        <v>7</v>
      </c>
      <c r="P420">
        <v>7</v>
      </c>
      <c r="Q420">
        <v>1</v>
      </c>
    </row>
    <row r="421" spans="1:18" x14ac:dyDescent="0.25">
      <c r="A421" t="s">
        <v>4153</v>
      </c>
      <c r="B421" t="s">
        <v>4154</v>
      </c>
      <c r="C421" t="s">
        <v>212</v>
      </c>
      <c r="D421">
        <v>41214</v>
      </c>
      <c r="E421">
        <v>3</v>
      </c>
      <c r="F421">
        <v>3</v>
      </c>
      <c r="G421">
        <v>1</v>
      </c>
      <c r="I421">
        <v>17</v>
      </c>
      <c r="J421">
        <v>0</v>
      </c>
      <c r="K421">
        <v>27</v>
      </c>
      <c r="L421">
        <v>0.62962962962962965</v>
      </c>
      <c r="Q421" t="e">
        <v>#DIV/0!</v>
      </c>
    </row>
    <row r="422" spans="1:18" x14ac:dyDescent="0.25">
      <c r="A422" t="s">
        <v>4155</v>
      </c>
      <c r="B422" t="s">
        <v>4156</v>
      </c>
      <c r="C422" t="s">
        <v>218</v>
      </c>
      <c r="D422">
        <v>41214</v>
      </c>
      <c r="G422" t="e">
        <v>#DIV/0!</v>
      </c>
      <c r="J422" t="e">
        <v>#DIV/0!</v>
      </c>
      <c r="L422" t="e">
        <v>#DIV/0!</v>
      </c>
      <c r="Q422" t="e">
        <v>#DIV/0!</v>
      </c>
    </row>
    <row r="423" spans="1:18" x14ac:dyDescent="0.25">
      <c r="A423" t="s">
        <v>4157</v>
      </c>
      <c r="B423" t="s">
        <v>4158</v>
      </c>
      <c r="C423" t="s">
        <v>216</v>
      </c>
      <c r="D423">
        <v>41214</v>
      </c>
      <c r="E423">
        <v>1.5</v>
      </c>
      <c r="F423">
        <v>1.5</v>
      </c>
      <c r="G423">
        <v>1</v>
      </c>
      <c r="H423">
        <v>2</v>
      </c>
      <c r="I423">
        <v>0</v>
      </c>
      <c r="J423" t="e">
        <v>#DIV/0!</v>
      </c>
      <c r="K423">
        <v>14.5</v>
      </c>
      <c r="L423">
        <v>0</v>
      </c>
      <c r="M423">
        <v>0</v>
      </c>
      <c r="O423">
        <v>0</v>
      </c>
      <c r="P423">
        <v>0</v>
      </c>
      <c r="Q423" t="e">
        <v>#DIV/0!</v>
      </c>
      <c r="R423">
        <v>0</v>
      </c>
    </row>
    <row r="424" spans="1:18" x14ac:dyDescent="0.25">
      <c r="A424" t="s">
        <v>4159</v>
      </c>
      <c r="B424" t="s">
        <v>4160</v>
      </c>
      <c r="C424" t="s">
        <v>217</v>
      </c>
      <c r="D424">
        <v>41214</v>
      </c>
      <c r="E424">
        <v>1.5</v>
      </c>
      <c r="F424">
        <v>1.5</v>
      </c>
      <c r="G424">
        <v>1</v>
      </c>
      <c r="H424">
        <v>2</v>
      </c>
      <c r="J424" t="e">
        <v>#DIV/0!</v>
      </c>
      <c r="K424">
        <v>14.5</v>
      </c>
      <c r="L424">
        <v>0</v>
      </c>
      <c r="Q424" t="e">
        <v>#DIV/0!</v>
      </c>
    </row>
    <row r="425" spans="1:18" x14ac:dyDescent="0.25">
      <c r="A425" t="s">
        <v>4161</v>
      </c>
      <c r="B425" t="s">
        <v>4162</v>
      </c>
      <c r="C425" t="s">
        <v>230</v>
      </c>
      <c r="D425">
        <v>41214</v>
      </c>
      <c r="G425" t="e">
        <v>#DIV/0!</v>
      </c>
      <c r="J425" t="e">
        <v>#DIV/0!</v>
      </c>
      <c r="L425" t="e">
        <v>#DIV/0!</v>
      </c>
      <c r="Q425" t="e">
        <v>#DIV/0!</v>
      </c>
    </row>
    <row r="426" spans="1:18" x14ac:dyDescent="0.25">
      <c r="A426" t="s">
        <v>4163</v>
      </c>
      <c r="B426" t="s">
        <v>4164</v>
      </c>
      <c r="C426" t="s">
        <v>231</v>
      </c>
      <c r="D426">
        <v>41214</v>
      </c>
      <c r="G426" t="e">
        <v>#DIV/0!</v>
      </c>
      <c r="J426" t="e">
        <v>#DIV/0!</v>
      </c>
      <c r="L426" t="e">
        <v>#DIV/0!</v>
      </c>
      <c r="Q426" t="e">
        <v>#DIV/0!</v>
      </c>
    </row>
    <row r="427" spans="1:18" x14ac:dyDescent="0.25">
      <c r="A427" t="s">
        <v>9538</v>
      </c>
      <c r="B427" t="s">
        <v>9539</v>
      </c>
      <c r="C427" t="s">
        <v>9523</v>
      </c>
      <c r="D427">
        <v>41214</v>
      </c>
      <c r="E427">
        <v>5</v>
      </c>
      <c r="F427">
        <v>4</v>
      </c>
      <c r="G427">
        <v>1.25</v>
      </c>
      <c r="H427">
        <v>2</v>
      </c>
      <c r="J427" t="e">
        <v>#DIV/0!</v>
      </c>
      <c r="K427">
        <v>27</v>
      </c>
      <c r="L427">
        <v>0</v>
      </c>
      <c r="M427">
        <v>1</v>
      </c>
      <c r="O427">
        <v>0</v>
      </c>
      <c r="P427">
        <v>1</v>
      </c>
      <c r="Q427">
        <v>0</v>
      </c>
      <c r="R427">
        <v>1</v>
      </c>
    </row>
    <row r="428" spans="1:18" x14ac:dyDescent="0.25">
      <c r="A428" t="s">
        <v>8909</v>
      </c>
      <c r="B428" t="s">
        <v>8910</v>
      </c>
      <c r="C428" t="s">
        <v>2810</v>
      </c>
      <c r="D428">
        <v>41214</v>
      </c>
      <c r="E428">
        <v>5</v>
      </c>
      <c r="F428">
        <v>4</v>
      </c>
      <c r="G428">
        <v>1.25</v>
      </c>
      <c r="H428">
        <v>2</v>
      </c>
      <c r="J428" t="e">
        <v>#DIV/0!</v>
      </c>
      <c r="K428">
        <v>27</v>
      </c>
      <c r="L428">
        <v>0</v>
      </c>
      <c r="M428">
        <v>1</v>
      </c>
      <c r="O428">
        <v>0</v>
      </c>
      <c r="P428">
        <v>1</v>
      </c>
      <c r="Q428">
        <v>0</v>
      </c>
      <c r="R428">
        <v>1</v>
      </c>
    </row>
    <row r="429" spans="1:18" x14ac:dyDescent="0.25">
      <c r="A429" t="s">
        <v>4165</v>
      </c>
      <c r="B429" t="s">
        <v>4166</v>
      </c>
      <c r="C429" t="s">
        <v>237</v>
      </c>
      <c r="D429">
        <v>41214</v>
      </c>
      <c r="G429" t="e">
        <v>#DIV/0!</v>
      </c>
      <c r="J429" t="e">
        <v>#DIV/0!</v>
      </c>
      <c r="L429" t="e">
        <v>#DIV/0!</v>
      </c>
      <c r="Q429" t="e">
        <v>#DIV/0!</v>
      </c>
    </row>
    <row r="430" spans="1:18" x14ac:dyDescent="0.25">
      <c r="A430" t="s">
        <v>4167</v>
      </c>
      <c r="B430" t="s">
        <v>4168</v>
      </c>
      <c r="C430" t="s">
        <v>236</v>
      </c>
      <c r="D430">
        <v>41214</v>
      </c>
      <c r="G430" t="e">
        <v>#DIV/0!</v>
      </c>
      <c r="J430" t="e">
        <v>#DIV/0!</v>
      </c>
      <c r="L430" t="e">
        <v>#DIV/0!</v>
      </c>
      <c r="Q430" t="e">
        <v>#DIV/0!</v>
      </c>
    </row>
    <row r="431" spans="1:18" x14ac:dyDescent="0.25">
      <c r="A431" t="s">
        <v>4169</v>
      </c>
      <c r="B431" t="s">
        <v>4170</v>
      </c>
      <c r="C431" t="s">
        <v>364</v>
      </c>
      <c r="D431">
        <v>41214</v>
      </c>
      <c r="E431">
        <v>3</v>
      </c>
      <c r="F431">
        <v>3</v>
      </c>
      <c r="G431">
        <v>1</v>
      </c>
      <c r="J431" t="e">
        <v>#DIV/0!</v>
      </c>
      <c r="L431" t="e">
        <v>#DIV/0!</v>
      </c>
      <c r="Q431" t="e">
        <v>#DIV/0!</v>
      </c>
    </row>
    <row r="432" spans="1:18" x14ac:dyDescent="0.25">
      <c r="A432" t="s">
        <v>4171</v>
      </c>
      <c r="B432" t="s">
        <v>4172</v>
      </c>
      <c r="C432" t="s">
        <v>363</v>
      </c>
      <c r="D432">
        <v>41214</v>
      </c>
      <c r="E432">
        <v>3</v>
      </c>
      <c r="F432">
        <v>3</v>
      </c>
      <c r="G432">
        <v>1</v>
      </c>
      <c r="J432" t="e">
        <v>#DIV/0!</v>
      </c>
      <c r="L432" t="e">
        <v>#DIV/0!</v>
      </c>
      <c r="Q432" t="e">
        <v>#DIV/0!</v>
      </c>
    </row>
    <row r="433" spans="1:19" x14ac:dyDescent="0.25">
      <c r="A433" t="s">
        <v>4173</v>
      </c>
      <c r="B433" t="s">
        <v>4174</v>
      </c>
      <c r="C433" t="s">
        <v>219</v>
      </c>
      <c r="D433">
        <v>41214</v>
      </c>
      <c r="E433">
        <v>5</v>
      </c>
      <c r="F433">
        <v>5</v>
      </c>
      <c r="G433">
        <v>1</v>
      </c>
      <c r="H433">
        <v>17</v>
      </c>
      <c r="I433">
        <v>29</v>
      </c>
      <c r="J433">
        <v>0.58620689655172409</v>
      </c>
      <c r="K433">
        <v>25</v>
      </c>
      <c r="L433">
        <v>1.1599999999999999</v>
      </c>
      <c r="O433">
        <v>0</v>
      </c>
      <c r="P433">
        <v>0</v>
      </c>
      <c r="Q433" t="e">
        <v>#DIV/0!</v>
      </c>
    </row>
    <row r="434" spans="1:19" x14ac:dyDescent="0.25">
      <c r="A434" t="s">
        <v>4175</v>
      </c>
      <c r="B434" t="s">
        <v>4176</v>
      </c>
      <c r="C434" t="s">
        <v>220</v>
      </c>
      <c r="D434">
        <v>41214</v>
      </c>
      <c r="E434">
        <v>5</v>
      </c>
      <c r="F434">
        <v>5</v>
      </c>
      <c r="G434">
        <v>1</v>
      </c>
      <c r="H434">
        <v>17</v>
      </c>
      <c r="I434">
        <v>29</v>
      </c>
      <c r="J434">
        <v>0.58620689655172409</v>
      </c>
      <c r="K434">
        <v>25</v>
      </c>
      <c r="L434">
        <v>1.1599999999999999</v>
      </c>
      <c r="O434">
        <v>0</v>
      </c>
      <c r="P434">
        <v>0</v>
      </c>
      <c r="Q434" t="e">
        <v>#DIV/0!</v>
      </c>
    </row>
    <row r="435" spans="1:19" x14ac:dyDescent="0.25">
      <c r="A435" t="s">
        <v>4177</v>
      </c>
      <c r="B435" t="s">
        <v>4178</v>
      </c>
      <c r="C435" t="s">
        <v>221</v>
      </c>
      <c r="D435">
        <v>41214</v>
      </c>
      <c r="G435" t="e">
        <v>#DIV/0!</v>
      </c>
      <c r="J435" t="e">
        <v>#DIV/0!</v>
      </c>
      <c r="L435" t="e">
        <v>#DIV/0!</v>
      </c>
      <c r="Q435" t="e">
        <v>#DIV/0!</v>
      </c>
      <c r="S435">
        <v>0.85019999999999996</v>
      </c>
    </row>
    <row r="436" spans="1:19" x14ac:dyDescent="0.25">
      <c r="A436" t="s">
        <v>9163</v>
      </c>
      <c r="B436" t="s">
        <v>9164</v>
      </c>
      <c r="C436" t="s">
        <v>3018</v>
      </c>
      <c r="D436">
        <v>41214</v>
      </c>
      <c r="E436">
        <v>3.3</v>
      </c>
      <c r="F436">
        <v>3.3</v>
      </c>
      <c r="G436">
        <v>1</v>
      </c>
      <c r="H436">
        <v>10</v>
      </c>
      <c r="I436">
        <v>0</v>
      </c>
      <c r="K436">
        <v>23</v>
      </c>
      <c r="L436">
        <v>0</v>
      </c>
      <c r="O436">
        <v>0</v>
      </c>
      <c r="P436">
        <v>0</v>
      </c>
      <c r="Q436" t="e">
        <v>#DIV/0!</v>
      </c>
      <c r="S436">
        <v>0.84399999999999997</v>
      </c>
    </row>
    <row r="437" spans="1:19" x14ac:dyDescent="0.25">
      <c r="A437" t="s">
        <v>8800</v>
      </c>
      <c r="B437" t="s">
        <v>8801</v>
      </c>
      <c r="C437" t="s">
        <v>2638</v>
      </c>
      <c r="D437">
        <v>41214</v>
      </c>
      <c r="G437" t="e">
        <v>#DIV/0!</v>
      </c>
      <c r="J437" t="e">
        <v>#DIV/0!</v>
      </c>
      <c r="L437" t="e">
        <v>#DIV/0!</v>
      </c>
      <c r="Q437" t="e">
        <v>#DIV/0!</v>
      </c>
      <c r="S437">
        <v>0.96399999999999997</v>
      </c>
    </row>
    <row r="438" spans="1:19" x14ac:dyDescent="0.25">
      <c r="A438" t="s">
        <v>9018</v>
      </c>
      <c r="B438" t="s">
        <v>9019</v>
      </c>
      <c r="C438" t="s">
        <v>2811</v>
      </c>
      <c r="D438">
        <v>41214</v>
      </c>
      <c r="E438">
        <v>3.3</v>
      </c>
      <c r="F438">
        <v>3.3</v>
      </c>
      <c r="G438">
        <v>1</v>
      </c>
      <c r="H438">
        <v>10</v>
      </c>
      <c r="J438" t="e">
        <v>#DIV/0!</v>
      </c>
      <c r="K438">
        <v>23</v>
      </c>
      <c r="L438">
        <v>0</v>
      </c>
      <c r="O438">
        <v>0</v>
      </c>
      <c r="P438">
        <v>0</v>
      </c>
      <c r="Q438" t="e">
        <v>#DIV/0!</v>
      </c>
    </row>
    <row r="439" spans="1:19" x14ac:dyDescent="0.25">
      <c r="A439" t="s">
        <v>4179</v>
      </c>
      <c r="B439" t="s">
        <v>4180</v>
      </c>
      <c r="C439" t="s">
        <v>234</v>
      </c>
      <c r="D439">
        <v>41214</v>
      </c>
      <c r="G439" t="e">
        <v>#DIV/0!</v>
      </c>
      <c r="J439" t="e">
        <v>#DIV/0!</v>
      </c>
      <c r="L439" t="e">
        <v>#DIV/0!</v>
      </c>
      <c r="Q439" t="e">
        <v>#DIV/0!</v>
      </c>
    </row>
    <row r="440" spans="1:19" x14ac:dyDescent="0.25">
      <c r="A440" t="s">
        <v>4181</v>
      </c>
      <c r="B440" t="s">
        <v>4182</v>
      </c>
      <c r="C440" t="s">
        <v>235</v>
      </c>
      <c r="D440">
        <v>41214</v>
      </c>
      <c r="G440" t="e">
        <v>#DIV/0!</v>
      </c>
      <c r="J440" t="e">
        <v>#DIV/0!</v>
      </c>
      <c r="L440" t="e">
        <v>#DIV/0!</v>
      </c>
      <c r="Q440" t="e">
        <v>#DIV/0!</v>
      </c>
      <c r="S440">
        <v>0</v>
      </c>
    </row>
    <row r="441" spans="1:19" x14ac:dyDescent="0.25">
      <c r="A441" t="s">
        <v>4183</v>
      </c>
      <c r="B441" t="s">
        <v>4184</v>
      </c>
      <c r="C441" t="s">
        <v>239</v>
      </c>
      <c r="D441">
        <v>41214</v>
      </c>
      <c r="G441" t="e">
        <v>#DIV/0!</v>
      </c>
      <c r="J441" t="e">
        <v>#DIV/0!</v>
      </c>
      <c r="L441" t="e">
        <v>#DIV/0!</v>
      </c>
      <c r="Q441" t="e">
        <v>#DIV/0!</v>
      </c>
      <c r="S441">
        <v>0</v>
      </c>
    </row>
    <row r="442" spans="1:19" x14ac:dyDescent="0.25">
      <c r="A442" t="s">
        <v>4185</v>
      </c>
      <c r="B442" t="s">
        <v>4186</v>
      </c>
      <c r="C442" t="s">
        <v>238</v>
      </c>
      <c r="D442">
        <v>41214</v>
      </c>
      <c r="G442" t="e">
        <v>#DIV/0!</v>
      </c>
      <c r="J442" t="e">
        <v>#DIV/0!</v>
      </c>
      <c r="L442" t="e">
        <v>#DIV/0!</v>
      </c>
      <c r="Q442" t="e">
        <v>#DIV/0!</v>
      </c>
      <c r="S442">
        <v>0</v>
      </c>
    </row>
    <row r="443" spans="1:19" x14ac:dyDescent="0.25">
      <c r="A443" t="s">
        <v>4187</v>
      </c>
      <c r="B443" t="s">
        <v>4188</v>
      </c>
      <c r="C443" t="s">
        <v>222</v>
      </c>
      <c r="D443">
        <v>41214</v>
      </c>
      <c r="E443">
        <v>1</v>
      </c>
      <c r="F443">
        <v>1</v>
      </c>
      <c r="G443">
        <v>1</v>
      </c>
      <c r="H443">
        <v>0</v>
      </c>
      <c r="K443">
        <v>0</v>
      </c>
      <c r="L443" t="e">
        <v>#DIV/0!</v>
      </c>
      <c r="Q443" t="e">
        <v>#DIV/0!</v>
      </c>
      <c r="S443">
        <v>0.84399999999999997</v>
      </c>
    </row>
    <row r="444" spans="1:19" x14ac:dyDescent="0.25">
      <c r="A444" t="s">
        <v>4189</v>
      </c>
      <c r="B444" t="s">
        <v>4190</v>
      </c>
      <c r="C444" t="s">
        <v>3567</v>
      </c>
      <c r="D444">
        <v>41214</v>
      </c>
      <c r="G444" t="e">
        <v>#DIV/0!</v>
      </c>
      <c r="J444" t="e">
        <v>#DIV/0!</v>
      </c>
      <c r="L444" t="e">
        <v>#DIV/0!</v>
      </c>
      <c r="Q444" t="e">
        <v>#DIV/0!</v>
      </c>
      <c r="S444">
        <v>0.96399999999999997</v>
      </c>
    </row>
    <row r="445" spans="1:19" x14ac:dyDescent="0.25">
      <c r="A445" t="s">
        <v>4191</v>
      </c>
      <c r="B445" t="s">
        <v>4192</v>
      </c>
      <c r="C445" t="s">
        <v>223</v>
      </c>
      <c r="D445">
        <v>41214</v>
      </c>
      <c r="E445">
        <v>1</v>
      </c>
      <c r="F445">
        <v>1</v>
      </c>
      <c r="G445">
        <v>1</v>
      </c>
      <c r="J445" t="e">
        <v>#DIV/0!</v>
      </c>
      <c r="L445" t="e">
        <v>#DIV/0!</v>
      </c>
      <c r="Q445" t="e">
        <v>#DIV/0!</v>
      </c>
      <c r="S445">
        <v>0</v>
      </c>
    </row>
    <row r="446" spans="1:19" x14ac:dyDescent="0.25">
      <c r="A446" t="s">
        <v>4193</v>
      </c>
      <c r="B446" t="s">
        <v>4194</v>
      </c>
      <c r="C446" t="s">
        <v>224</v>
      </c>
      <c r="D446">
        <v>41214</v>
      </c>
      <c r="G446" t="e">
        <v>#DIV/0!</v>
      </c>
      <c r="J446" t="e">
        <v>#DIV/0!</v>
      </c>
      <c r="L446" t="e">
        <v>#DIV/0!</v>
      </c>
      <c r="Q446" t="e">
        <v>#DIV/0!</v>
      </c>
      <c r="S446">
        <v>0</v>
      </c>
    </row>
    <row r="447" spans="1:19" x14ac:dyDescent="0.25">
      <c r="A447" t="s">
        <v>4195</v>
      </c>
      <c r="B447" t="s">
        <v>4196</v>
      </c>
      <c r="C447" t="s">
        <v>225</v>
      </c>
      <c r="D447">
        <v>41214</v>
      </c>
      <c r="E447">
        <v>8.25</v>
      </c>
      <c r="F447">
        <v>13</v>
      </c>
      <c r="G447">
        <v>0.63461538461538458</v>
      </c>
      <c r="H447">
        <v>38</v>
      </c>
      <c r="J447" t="e">
        <v>#DIV/0!</v>
      </c>
      <c r="K447">
        <v>54</v>
      </c>
      <c r="L447">
        <v>0</v>
      </c>
      <c r="O447">
        <v>7</v>
      </c>
      <c r="P447">
        <v>9</v>
      </c>
      <c r="Q447">
        <v>0.77777777777777779</v>
      </c>
      <c r="S447">
        <v>0</v>
      </c>
    </row>
    <row r="448" spans="1:19" x14ac:dyDescent="0.25">
      <c r="A448" t="s">
        <v>4197</v>
      </c>
      <c r="B448" t="s">
        <v>4198</v>
      </c>
      <c r="C448" t="s">
        <v>226</v>
      </c>
      <c r="D448">
        <v>41214</v>
      </c>
      <c r="E448">
        <v>7.25</v>
      </c>
      <c r="F448">
        <v>8</v>
      </c>
      <c r="G448">
        <v>0.90625</v>
      </c>
      <c r="H448">
        <v>33</v>
      </c>
      <c r="J448" t="e">
        <v>#DIV/0!</v>
      </c>
      <c r="K448">
        <v>45</v>
      </c>
      <c r="L448">
        <v>0</v>
      </c>
      <c r="N448">
        <v>0.84399999999999997</v>
      </c>
      <c r="O448">
        <v>5</v>
      </c>
      <c r="P448">
        <v>7</v>
      </c>
      <c r="Q448">
        <v>0.7142857142857143</v>
      </c>
      <c r="S448">
        <v>0.90400000000000003</v>
      </c>
    </row>
    <row r="449" spans="1:19" x14ac:dyDescent="0.25">
      <c r="A449" t="s">
        <v>4199</v>
      </c>
      <c r="B449" t="s">
        <v>4200</v>
      </c>
      <c r="C449" t="s">
        <v>227</v>
      </c>
      <c r="D449">
        <v>41214</v>
      </c>
      <c r="E449">
        <v>1</v>
      </c>
      <c r="F449">
        <v>5</v>
      </c>
      <c r="G449">
        <v>0.2</v>
      </c>
      <c r="H449">
        <v>5</v>
      </c>
      <c r="K449">
        <v>9</v>
      </c>
      <c r="L449">
        <v>0</v>
      </c>
      <c r="N449">
        <v>0.96399999999999997</v>
      </c>
      <c r="O449">
        <v>2</v>
      </c>
      <c r="P449">
        <v>2</v>
      </c>
      <c r="Q449">
        <v>1</v>
      </c>
      <c r="S449">
        <v>0</v>
      </c>
    </row>
    <row r="450" spans="1:19" x14ac:dyDescent="0.25">
      <c r="A450" t="s">
        <v>4201</v>
      </c>
      <c r="B450" t="s">
        <v>4202</v>
      </c>
      <c r="C450" t="s">
        <v>202</v>
      </c>
      <c r="D450">
        <v>41244</v>
      </c>
      <c r="E450">
        <v>4</v>
      </c>
      <c r="F450">
        <v>2.5</v>
      </c>
      <c r="G450">
        <v>1.6</v>
      </c>
      <c r="J450" t="e">
        <v>#DIV/0!</v>
      </c>
      <c r="K450">
        <v>14.5</v>
      </c>
      <c r="L450">
        <v>0</v>
      </c>
      <c r="Q450" t="e">
        <v>#DIV/0!</v>
      </c>
    </row>
    <row r="451" spans="1:19" x14ac:dyDescent="0.25">
      <c r="A451" t="s">
        <v>8693</v>
      </c>
      <c r="B451" t="s">
        <v>8694</v>
      </c>
      <c r="C451" t="s">
        <v>2636</v>
      </c>
      <c r="D451">
        <v>41244</v>
      </c>
      <c r="E451">
        <v>4</v>
      </c>
      <c r="F451">
        <v>2.5</v>
      </c>
      <c r="G451">
        <v>1.6</v>
      </c>
      <c r="J451" t="e">
        <v>#DIV/0!</v>
      </c>
      <c r="K451">
        <v>14.5</v>
      </c>
      <c r="L451">
        <v>0</v>
      </c>
      <c r="Q451" t="e">
        <v>#DIV/0!</v>
      </c>
    </row>
    <row r="452" spans="1:19" x14ac:dyDescent="0.25">
      <c r="A452" t="s">
        <v>4203</v>
      </c>
      <c r="B452" t="s">
        <v>4204</v>
      </c>
      <c r="C452" t="s">
        <v>247</v>
      </c>
      <c r="D452">
        <v>41244</v>
      </c>
      <c r="E452">
        <v>0</v>
      </c>
      <c r="F452">
        <v>0</v>
      </c>
      <c r="G452" t="e">
        <v>#DIV/0!</v>
      </c>
      <c r="H452">
        <v>0</v>
      </c>
      <c r="I452">
        <v>0</v>
      </c>
      <c r="J452" t="e">
        <v>#DIV/0!</v>
      </c>
      <c r="K452">
        <v>0</v>
      </c>
      <c r="L452" t="e">
        <v>#DIV/0!</v>
      </c>
      <c r="M452">
        <v>0</v>
      </c>
      <c r="O452">
        <v>0</v>
      </c>
      <c r="P452">
        <v>0</v>
      </c>
      <c r="Q452" t="e">
        <v>#DIV/0!</v>
      </c>
      <c r="R452">
        <v>0</v>
      </c>
    </row>
    <row r="453" spans="1:19" x14ac:dyDescent="0.25">
      <c r="A453" t="s">
        <v>9310</v>
      </c>
      <c r="B453" t="s">
        <v>9311</v>
      </c>
      <c r="C453" t="s">
        <v>2637</v>
      </c>
      <c r="D453">
        <v>41244</v>
      </c>
      <c r="E453">
        <v>5.5</v>
      </c>
      <c r="F453">
        <v>4</v>
      </c>
      <c r="G453">
        <v>1.375</v>
      </c>
      <c r="H453">
        <v>2</v>
      </c>
      <c r="I453">
        <v>29</v>
      </c>
      <c r="J453">
        <v>6.8965517241379309E-2</v>
      </c>
      <c r="K453">
        <v>29</v>
      </c>
      <c r="L453">
        <v>1</v>
      </c>
      <c r="M453">
        <v>0</v>
      </c>
      <c r="O453">
        <v>0</v>
      </c>
      <c r="P453">
        <v>0</v>
      </c>
      <c r="Q453" t="e">
        <v>#DIV/0!</v>
      </c>
      <c r="R453">
        <v>0</v>
      </c>
    </row>
    <row r="454" spans="1:19" x14ac:dyDescent="0.25">
      <c r="A454" t="s">
        <v>4205</v>
      </c>
      <c r="B454" t="s">
        <v>4206</v>
      </c>
      <c r="C454" t="s">
        <v>242</v>
      </c>
      <c r="D454">
        <v>41244</v>
      </c>
      <c r="E454">
        <v>12</v>
      </c>
      <c r="F454">
        <v>14</v>
      </c>
      <c r="G454">
        <v>0.8571428571428571</v>
      </c>
      <c r="H454">
        <v>70</v>
      </c>
      <c r="I454">
        <v>88</v>
      </c>
      <c r="J454">
        <v>0.79545454545454541</v>
      </c>
      <c r="K454">
        <v>95</v>
      </c>
      <c r="L454">
        <v>0.9263157894736842</v>
      </c>
      <c r="M454">
        <v>0</v>
      </c>
      <c r="N454">
        <v>0</v>
      </c>
      <c r="O454">
        <v>12</v>
      </c>
      <c r="P454">
        <v>15</v>
      </c>
      <c r="Q454">
        <v>0.8</v>
      </c>
      <c r="R454">
        <v>0</v>
      </c>
    </row>
    <row r="455" spans="1:19" x14ac:dyDescent="0.25">
      <c r="A455" t="s">
        <v>4207</v>
      </c>
      <c r="B455" t="s">
        <v>4208</v>
      </c>
      <c r="C455" t="s">
        <v>243</v>
      </c>
      <c r="D455">
        <v>41244</v>
      </c>
      <c r="E455">
        <v>7.4824999999999999</v>
      </c>
      <c r="F455">
        <v>8</v>
      </c>
      <c r="G455">
        <v>0.93531249999999999</v>
      </c>
      <c r="H455">
        <v>33</v>
      </c>
      <c r="I455">
        <v>0</v>
      </c>
      <c r="K455">
        <v>45</v>
      </c>
      <c r="L455">
        <v>0</v>
      </c>
      <c r="M455">
        <v>0</v>
      </c>
      <c r="N455">
        <v>0.84399999999999997</v>
      </c>
      <c r="O455">
        <v>8</v>
      </c>
      <c r="P455">
        <v>12</v>
      </c>
      <c r="Q455">
        <v>0.66666666666666663</v>
      </c>
      <c r="R455">
        <v>0</v>
      </c>
      <c r="S455">
        <v>0</v>
      </c>
    </row>
    <row r="456" spans="1:19" x14ac:dyDescent="0.25">
      <c r="A456" t="s">
        <v>4209</v>
      </c>
      <c r="B456" t="s">
        <v>4210</v>
      </c>
      <c r="C456" t="s">
        <v>244</v>
      </c>
      <c r="D456">
        <v>41244</v>
      </c>
      <c r="E456">
        <v>0.51749999999999996</v>
      </c>
      <c r="F456">
        <v>5</v>
      </c>
      <c r="G456">
        <v>0.10349999999999999</v>
      </c>
      <c r="H456">
        <v>5</v>
      </c>
      <c r="I456">
        <v>0</v>
      </c>
      <c r="J456" t="e">
        <v>#DIV/0!</v>
      </c>
      <c r="K456">
        <v>9</v>
      </c>
      <c r="L456">
        <v>0</v>
      </c>
      <c r="M456">
        <v>0</v>
      </c>
      <c r="N456">
        <v>0.96399999999999997</v>
      </c>
      <c r="O456">
        <v>0</v>
      </c>
      <c r="P456">
        <v>0</v>
      </c>
      <c r="Q456" t="e">
        <v>#DIV/0!</v>
      </c>
      <c r="R456">
        <v>0</v>
      </c>
    </row>
    <row r="457" spans="1:19" x14ac:dyDescent="0.25">
      <c r="A457" t="s">
        <v>9419</v>
      </c>
      <c r="B457" t="s">
        <v>9420</v>
      </c>
      <c r="C457" t="s">
        <v>2809</v>
      </c>
      <c r="D457">
        <v>41244</v>
      </c>
      <c r="E457">
        <v>7.3</v>
      </c>
      <c r="F457">
        <v>7.3</v>
      </c>
      <c r="G457">
        <v>1</v>
      </c>
      <c r="H457">
        <v>19</v>
      </c>
      <c r="I457">
        <v>47</v>
      </c>
      <c r="K457">
        <v>47</v>
      </c>
      <c r="L457">
        <v>1</v>
      </c>
      <c r="M457">
        <v>0</v>
      </c>
      <c r="O457">
        <v>0</v>
      </c>
      <c r="P457">
        <v>2</v>
      </c>
      <c r="Q457">
        <v>0</v>
      </c>
      <c r="R457">
        <v>5</v>
      </c>
    </row>
    <row r="458" spans="1:19" x14ac:dyDescent="0.25">
      <c r="A458" t="s">
        <v>4211</v>
      </c>
      <c r="B458" t="s">
        <v>4212</v>
      </c>
      <c r="C458" t="s">
        <v>245</v>
      </c>
      <c r="D458">
        <v>41244</v>
      </c>
      <c r="E458">
        <v>19</v>
      </c>
      <c r="F458">
        <v>15</v>
      </c>
      <c r="G458">
        <v>1.2666666666666666</v>
      </c>
      <c r="H458">
        <v>18</v>
      </c>
      <c r="I458">
        <v>17</v>
      </c>
      <c r="J458">
        <v>1.0588235294117647</v>
      </c>
      <c r="K458">
        <v>74.5</v>
      </c>
      <c r="L458">
        <v>0.22818791946308725</v>
      </c>
      <c r="M458">
        <v>0</v>
      </c>
      <c r="O458">
        <v>0</v>
      </c>
      <c r="P458">
        <v>0</v>
      </c>
      <c r="Q458" t="e">
        <v>#DIV/0!</v>
      </c>
      <c r="R458">
        <v>0</v>
      </c>
    </row>
    <row r="459" spans="1:19" x14ac:dyDescent="0.25">
      <c r="A459" t="s">
        <v>4213</v>
      </c>
      <c r="B459" t="s">
        <v>4214</v>
      </c>
      <c r="C459" t="s">
        <v>246</v>
      </c>
      <c r="D459">
        <v>41244</v>
      </c>
      <c r="E459">
        <v>0</v>
      </c>
      <c r="F459">
        <v>0</v>
      </c>
      <c r="G459" t="e">
        <v>#DIV/0!</v>
      </c>
      <c r="H459">
        <v>0</v>
      </c>
      <c r="I459">
        <v>0</v>
      </c>
      <c r="K459">
        <v>0</v>
      </c>
      <c r="L459" t="e">
        <v>#DIV/0!</v>
      </c>
      <c r="M459">
        <v>0</v>
      </c>
      <c r="O459">
        <v>0</v>
      </c>
      <c r="P459">
        <v>0</v>
      </c>
      <c r="Q459" t="e">
        <v>#DIV/0!</v>
      </c>
    </row>
    <row r="460" spans="1:19" x14ac:dyDescent="0.25">
      <c r="A460" t="s">
        <v>4215</v>
      </c>
      <c r="B460" t="s">
        <v>4216</v>
      </c>
      <c r="C460" t="s">
        <v>240</v>
      </c>
      <c r="D460">
        <v>41244</v>
      </c>
      <c r="E460">
        <v>51.8</v>
      </c>
      <c r="F460">
        <v>53.3</v>
      </c>
      <c r="G460">
        <v>0.97185741088180111</v>
      </c>
      <c r="H460">
        <v>147</v>
      </c>
      <c r="I460">
        <v>181</v>
      </c>
      <c r="J460">
        <v>0.81215469613259672</v>
      </c>
      <c r="K460">
        <v>299.5</v>
      </c>
      <c r="L460">
        <v>0.60434056761268784</v>
      </c>
      <c r="M460">
        <v>0</v>
      </c>
      <c r="O460">
        <v>20</v>
      </c>
      <c r="P460">
        <v>29</v>
      </c>
      <c r="Q460">
        <v>0.68965517241379315</v>
      </c>
      <c r="R460">
        <v>5</v>
      </c>
    </row>
    <row r="461" spans="1:19" x14ac:dyDescent="0.25">
      <c r="A461" t="s">
        <v>4217</v>
      </c>
      <c r="B461" t="s">
        <v>4218</v>
      </c>
      <c r="C461" t="s">
        <v>203</v>
      </c>
      <c r="D461">
        <v>41244</v>
      </c>
      <c r="E461">
        <v>6</v>
      </c>
      <c r="F461">
        <v>4</v>
      </c>
      <c r="G461">
        <v>1.5</v>
      </c>
      <c r="H461">
        <v>5</v>
      </c>
      <c r="I461">
        <v>0</v>
      </c>
      <c r="J461" t="e">
        <v>#DIV/0!</v>
      </c>
      <c r="K461">
        <v>20</v>
      </c>
      <c r="L461">
        <v>0</v>
      </c>
      <c r="M461">
        <v>0</v>
      </c>
      <c r="O461">
        <v>0</v>
      </c>
      <c r="P461">
        <v>0</v>
      </c>
      <c r="Q461" t="e">
        <v>#DIV/0!</v>
      </c>
      <c r="R461">
        <v>0</v>
      </c>
    </row>
    <row r="462" spans="1:19" x14ac:dyDescent="0.25">
      <c r="A462" t="s">
        <v>4219</v>
      </c>
      <c r="B462" t="s">
        <v>4220</v>
      </c>
      <c r="C462" t="s">
        <v>205</v>
      </c>
      <c r="D462">
        <v>41244</v>
      </c>
      <c r="G462" t="e">
        <v>#DIV/0!</v>
      </c>
      <c r="H462">
        <v>5</v>
      </c>
      <c r="K462">
        <v>0</v>
      </c>
      <c r="L462" t="e">
        <v>#DIV/0!</v>
      </c>
      <c r="Q462" t="e">
        <v>#DIV/0!</v>
      </c>
      <c r="S462">
        <v>0</v>
      </c>
    </row>
    <row r="463" spans="1:19" x14ac:dyDescent="0.25">
      <c r="A463" t="s">
        <v>4221</v>
      </c>
      <c r="B463" t="s">
        <v>4222</v>
      </c>
      <c r="C463" t="s">
        <v>204</v>
      </c>
      <c r="D463">
        <v>41244</v>
      </c>
      <c r="E463">
        <v>6</v>
      </c>
      <c r="F463">
        <v>4</v>
      </c>
      <c r="G463">
        <v>1.5</v>
      </c>
      <c r="J463" t="e">
        <v>#DIV/0!</v>
      </c>
      <c r="K463">
        <v>20</v>
      </c>
      <c r="L463">
        <v>0</v>
      </c>
      <c r="Q463" t="e">
        <v>#DIV/0!</v>
      </c>
    </row>
    <row r="464" spans="1:19" x14ac:dyDescent="0.25">
      <c r="A464" t="s">
        <v>4223</v>
      </c>
      <c r="B464" t="s">
        <v>4224</v>
      </c>
      <c r="C464" t="s">
        <v>206</v>
      </c>
      <c r="D464">
        <v>41244</v>
      </c>
      <c r="G464" t="e">
        <v>#DIV/0!</v>
      </c>
      <c r="L464" t="e">
        <v>#DIV/0!</v>
      </c>
      <c r="Q464" t="e">
        <v>#DIV/0!</v>
      </c>
    </row>
    <row r="465" spans="1:18" x14ac:dyDescent="0.25">
      <c r="A465" t="s">
        <v>4225</v>
      </c>
      <c r="B465" t="s">
        <v>4226</v>
      </c>
      <c r="C465" t="s">
        <v>233</v>
      </c>
      <c r="D465">
        <v>41244</v>
      </c>
      <c r="G465" t="e">
        <v>#DIV/0!</v>
      </c>
      <c r="J465" t="e">
        <v>#DIV/0!</v>
      </c>
      <c r="L465" t="e">
        <v>#DIV/0!</v>
      </c>
      <c r="Q465" t="e">
        <v>#DIV/0!</v>
      </c>
    </row>
    <row r="466" spans="1:18" x14ac:dyDescent="0.25">
      <c r="A466" t="s">
        <v>4227</v>
      </c>
      <c r="B466" t="s">
        <v>4228</v>
      </c>
      <c r="C466" t="s">
        <v>232</v>
      </c>
      <c r="D466">
        <v>41244</v>
      </c>
      <c r="G466" t="e">
        <v>#DIV/0!</v>
      </c>
      <c r="J466" t="e">
        <v>#DIV/0!</v>
      </c>
      <c r="L466" t="e">
        <v>#DIV/0!</v>
      </c>
      <c r="Q466" t="e">
        <v>#DIV/0!</v>
      </c>
    </row>
    <row r="467" spans="1:18" x14ac:dyDescent="0.25">
      <c r="A467" t="s">
        <v>4229</v>
      </c>
      <c r="B467" t="s">
        <v>4230</v>
      </c>
      <c r="C467" t="s">
        <v>207</v>
      </c>
      <c r="D467">
        <v>41244</v>
      </c>
      <c r="E467">
        <v>9</v>
      </c>
      <c r="F467">
        <v>9</v>
      </c>
      <c r="G467">
        <v>1</v>
      </c>
      <c r="H467">
        <v>42</v>
      </c>
      <c r="I467">
        <v>24</v>
      </c>
      <c r="J467">
        <v>1.75</v>
      </c>
      <c r="K467">
        <v>51.5</v>
      </c>
      <c r="L467">
        <v>0.46601941747572817</v>
      </c>
      <c r="O467">
        <v>6</v>
      </c>
      <c r="P467">
        <v>7</v>
      </c>
      <c r="Q467">
        <v>0.8571428571428571</v>
      </c>
    </row>
    <row r="468" spans="1:18" x14ac:dyDescent="0.25">
      <c r="A468" t="s">
        <v>4231</v>
      </c>
      <c r="B468" t="s">
        <v>4232</v>
      </c>
      <c r="C468" t="s">
        <v>209</v>
      </c>
      <c r="D468">
        <v>41244</v>
      </c>
      <c r="E468">
        <v>3</v>
      </c>
      <c r="F468">
        <v>5</v>
      </c>
      <c r="G468">
        <v>0.6</v>
      </c>
      <c r="H468">
        <v>24</v>
      </c>
      <c r="I468">
        <v>24</v>
      </c>
      <c r="J468">
        <v>1</v>
      </c>
      <c r="K468">
        <v>24</v>
      </c>
      <c r="L468">
        <v>1</v>
      </c>
      <c r="O468">
        <v>6</v>
      </c>
      <c r="P468">
        <v>7</v>
      </c>
      <c r="Q468">
        <v>0.8571428571428571</v>
      </c>
    </row>
    <row r="469" spans="1:18" x14ac:dyDescent="0.25">
      <c r="A469" t="s">
        <v>4233</v>
      </c>
      <c r="B469" t="s">
        <v>4234</v>
      </c>
      <c r="C469" t="s">
        <v>208</v>
      </c>
      <c r="D469">
        <v>41244</v>
      </c>
      <c r="E469">
        <v>6</v>
      </c>
      <c r="F469">
        <v>4</v>
      </c>
      <c r="G469">
        <v>1.5</v>
      </c>
      <c r="H469">
        <v>18</v>
      </c>
      <c r="J469" t="e">
        <v>#DIV/0!</v>
      </c>
      <c r="K469">
        <v>27.5</v>
      </c>
      <c r="L469">
        <v>0</v>
      </c>
      <c r="Q469" t="e">
        <v>#DIV/0!</v>
      </c>
    </row>
    <row r="470" spans="1:18" x14ac:dyDescent="0.25">
      <c r="A470" t="s">
        <v>4235</v>
      </c>
      <c r="B470" t="s">
        <v>4236</v>
      </c>
      <c r="C470" t="s">
        <v>210</v>
      </c>
      <c r="D470">
        <v>41244</v>
      </c>
      <c r="G470" t="e">
        <v>#DIV/0!</v>
      </c>
      <c r="J470" t="e">
        <v>#DIV/0!</v>
      </c>
      <c r="L470" t="e">
        <v>#DIV/0!</v>
      </c>
      <c r="Q470" t="e">
        <v>#DIV/0!</v>
      </c>
    </row>
    <row r="471" spans="1:18" x14ac:dyDescent="0.25">
      <c r="A471" t="s">
        <v>4237</v>
      </c>
      <c r="B471" t="s">
        <v>4238</v>
      </c>
      <c r="C471" t="s">
        <v>228</v>
      </c>
      <c r="D471">
        <v>41244</v>
      </c>
      <c r="G471" t="e">
        <v>#DIV/0!</v>
      </c>
      <c r="J471" t="e">
        <v>#DIV/0!</v>
      </c>
      <c r="L471" t="e">
        <v>#DIV/0!</v>
      </c>
      <c r="Q471" t="e">
        <v>#DIV/0!</v>
      </c>
    </row>
    <row r="472" spans="1:18" x14ac:dyDescent="0.25">
      <c r="A472" t="s">
        <v>4239</v>
      </c>
      <c r="B472" t="s">
        <v>4240</v>
      </c>
      <c r="C472" t="s">
        <v>229</v>
      </c>
      <c r="D472">
        <v>41244</v>
      </c>
      <c r="G472" t="e">
        <v>#DIV/0!</v>
      </c>
      <c r="J472" t="e">
        <v>#DIV/0!</v>
      </c>
      <c r="L472" t="e">
        <v>#DIV/0!</v>
      </c>
      <c r="Q472" t="e">
        <v>#DIV/0!</v>
      </c>
    </row>
    <row r="473" spans="1:18" x14ac:dyDescent="0.25">
      <c r="A473" t="s">
        <v>4241</v>
      </c>
      <c r="B473" t="s">
        <v>4242</v>
      </c>
      <c r="C473" t="s">
        <v>215</v>
      </c>
      <c r="D473">
        <v>41244</v>
      </c>
      <c r="G473" t="e">
        <v>#DIV/0!</v>
      </c>
      <c r="J473" t="e">
        <v>#DIV/0!</v>
      </c>
      <c r="L473" t="e">
        <v>#DIV/0!</v>
      </c>
      <c r="Q473" t="e">
        <v>#DIV/0!</v>
      </c>
    </row>
    <row r="474" spans="1:18" x14ac:dyDescent="0.25">
      <c r="A474" t="s">
        <v>4243</v>
      </c>
      <c r="B474" t="s">
        <v>4244</v>
      </c>
      <c r="C474" t="s">
        <v>211</v>
      </c>
      <c r="D474">
        <v>41244</v>
      </c>
      <c r="E474">
        <v>7</v>
      </c>
      <c r="F474">
        <v>7</v>
      </c>
      <c r="G474">
        <v>1</v>
      </c>
      <c r="H474">
        <v>23</v>
      </c>
      <c r="I474">
        <v>52</v>
      </c>
      <c r="J474">
        <v>0.44230769230769229</v>
      </c>
      <c r="K474">
        <v>73</v>
      </c>
      <c r="L474">
        <v>0.71232876712328763</v>
      </c>
      <c r="M474">
        <v>0</v>
      </c>
      <c r="O474">
        <v>6</v>
      </c>
      <c r="P474">
        <v>7</v>
      </c>
      <c r="Q474">
        <v>0.8571428571428571</v>
      </c>
      <c r="R474">
        <v>0</v>
      </c>
    </row>
    <row r="475" spans="1:18" x14ac:dyDescent="0.25">
      <c r="A475" t="s">
        <v>4245</v>
      </c>
      <c r="B475" t="s">
        <v>4246</v>
      </c>
      <c r="C475" t="s">
        <v>3526</v>
      </c>
      <c r="D475">
        <v>41244</v>
      </c>
      <c r="G475" t="e">
        <v>#DIV/0!</v>
      </c>
      <c r="J475" t="e">
        <v>#DIV/0!</v>
      </c>
      <c r="L475" t="e">
        <v>#DIV/0!</v>
      </c>
      <c r="Q475" t="e">
        <v>#DIV/0!</v>
      </c>
    </row>
    <row r="476" spans="1:18" x14ac:dyDescent="0.25">
      <c r="A476" t="s">
        <v>4247</v>
      </c>
      <c r="B476" t="s">
        <v>4248</v>
      </c>
      <c r="C476" t="s">
        <v>214</v>
      </c>
      <c r="D476">
        <v>41244</v>
      </c>
      <c r="E476">
        <v>4</v>
      </c>
      <c r="F476">
        <v>4</v>
      </c>
      <c r="G476">
        <v>1</v>
      </c>
      <c r="H476">
        <v>23</v>
      </c>
      <c r="I476">
        <v>35</v>
      </c>
      <c r="J476">
        <v>0.65714285714285714</v>
      </c>
      <c r="K476">
        <v>46</v>
      </c>
      <c r="L476">
        <v>0.76086956521739135</v>
      </c>
      <c r="O476">
        <v>6</v>
      </c>
      <c r="P476">
        <v>7</v>
      </c>
      <c r="Q476">
        <v>0.8571428571428571</v>
      </c>
    </row>
    <row r="477" spans="1:18" x14ac:dyDescent="0.25">
      <c r="A477" t="s">
        <v>4249</v>
      </c>
      <c r="B477" t="s">
        <v>4250</v>
      </c>
      <c r="C477" t="s">
        <v>212</v>
      </c>
      <c r="D477">
        <v>41244</v>
      </c>
      <c r="E477">
        <v>3</v>
      </c>
      <c r="F477">
        <v>3</v>
      </c>
      <c r="G477">
        <v>1</v>
      </c>
      <c r="I477">
        <v>17</v>
      </c>
      <c r="J477">
        <v>0</v>
      </c>
      <c r="K477">
        <v>27</v>
      </c>
      <c r="L477">
        <v>0.62962962962962965</v>
      </c>
      <c r="Q477" t="e">
        <v>#DIV/0!</v>
      </c>
    </row>
    <row r="478" spans="1:18" x14ac:dyDescent="0.25">
      <c r="A478" t="s">
        <v>4251</v>
      </c>
      <c r="B478" t="s">
        <v>4252</v>
      </c>
      <c r="C478" t="s">
        <v>218</v>
      </c>
      <c r="D478">
        <v>41244</v>
      </c>
      <c r="G478" t="e">
        <v>#DIV/0!</v>
      </c>
      <c r="J478" t="e">
        <v>#DIV/0!</v>
      </c>
      <c r="L478" t="e">
        <v>#DIV/0!</v>
      </c>
      <c r="Q478" t="e">
        <v>#DIV/0!</v>
      </c>
    </row>
    <row r="479" spans="1:18" x14ac:dyDescent="0.25">
      <c r="A479" t="s">
        <v>4253</v>
      </c>
      <c r="B479" t="s">
        <v>4254</v>
      </c>
      <c r="C479" t="s">
        <v>216</v>
      </c>
      <c r="D479">
        <v>41244</v>
      </c>
      <c r="E479">
        <v>1.5</v>
      </c>
      <c r="F479">
        <v>1.5</v>
      </c>
      <c r="G479">
        <v>1</v>
      </c>
      <c r="H479">
        <v>2</v>
      </c>
      <c r="I479">
        <v>0</v>
      </c>
      <c r="J479" t="e">
        <v>#DIV/0!</v>
      </c>
      <c r="K479">
        <v>14.5</v>
      </c>
      <c r="L479">
        <v>0</v>
      </c>
      <c r="M479">
        <v>0</v>
      </c>
      <c r="O479">
        <v>0</v>
      </c>
      <c r="P479">
        <v>0</v>
      </c>
      <c r="Q479" t="e">
        <v>#DIV/0!</v>
      </c>
      <c r="R479">
        <v>0</v>
      </c>
    </row>
    <row r="480" spans="1:18" x14ac:dyDescent="0.25">
      <c r="A480" t="s">
        <v>4255</v>
      </c>
      <c r="B480" t="s">
        <v>4256</v>
      </c>
      <c r="C480" t="s">
        <v>217</v>
      </c>
      <c r="D480">
        <v>41244</v>
      </c>
      <c r="E480">
        <v>1.5</v>
      </c>
      <c r="F480">
        <v>1.5</v>
      </c>
      <c r="G480">
        <v>1</v>
      </c>
      <c r="H480">
        <v>2</v>
      </c>
      <c r="J480" t="e">
        <v>#DIV/0!</v>
      </c>
      <c r="K480">
        <v>14.5</v>
      </c>
      <c r="L480">
        <v>0</v>
      </c>
      <c r="Q480" t="e">
        <v>#DIV/0!</v>
      </c>
    </row>
    <row r="481" spans="1:19" x14ac:dyDescent="0.25">
      <c r="A481" t="s">
        <v>4257</v>
      </c>
      <c r="B481" t="s">
        <v>4258</v>
      </c>
      <c r="C481" t="s">
        <v>230</v>
      </c>
      <c r="D481">
        <v>41244</v>
      </c>
      <c r="G481" t="e">
        <v>#DIV/0!</v>
      </c>
      <c r="J481" t="e">
        <v>#DIV/0!</v>
      </c>
      <c r="L481" t="e">
        <v>#DIV/0!</v>
      </c>
      <c r="Q481" t="e">
        <v>#DIV/0!</v>
      </c>
    </row>
    <row r="482" spans="1:19" x14ac:dyDescent="0.25">
      <c r="A482" t="s">
        <v>4259</v>
      </c>
      <c r="B482" t="s">
        <v>4260</v>
      </c>
      <c r="C482" t="s">
        <v>231</v>
      </c>
      <c r="D482">
        <v>41244</v>
      </c>
      <c r="G482" t="e">
        <v>#DIV/0!</v>
      </c>
      <c r="J482" t="e">
        <v>#DIV/0!</v>
      </c>
      <c r="L482" t="e">
        <v>#DIV/0!</v>
      </c>
      <c r="Q482" t="e">
        <v>#DIV/0!</v>
      </c>
    </row>
    <row r="483" spans="1:19" x14ac:dyDescent="0.25">
      <c r="A483" t="s">
        <v>9540</v>
      </c>
      <c r="B483" t="s">
        <v>9541</v>
      </c>
      <c r="C483" t="s">
        <v>9523</v>
      </c>
      <c r="D483">
        <v>41244</v>
      </c>
      <c r="E483">
        <v>4</v>
      </c>
      <c r="F483">
        <v>4</v>
      </c>
      <c r="G483">
        <v>1</v>
      </c>
      <c r="H483">
        <v>5</v>
      </c>
      <c r="J483" t="e">
        <v>#DIV/0!</v>
      </c>
      <c r="K483">
        <v>24</v>
      </c>
      <c r="L483">
        <v>0</v>
      </c>
      <c r="M483">
        <v>0</v>
      </c>
      <c r="O483">
        <v>0</v>
      </c>
      <c r="P483">
        <v>2</v>
      </c>
      <c r="Q483">
        <v>0</v>
      </c>
      <c r="R483">
        <v>5</v>
      </c>
    </row>
    <row r="484" spans="1:19" x14ac:dyDescent="0.25">
      <c r="A484" t="s">
        <v>8911</v>
      </c>
      <c r="B484" t="s">
        <v>8912</v>
      </c>
      <c r="C484" t="s">
        <v>2810</v>
      </c>
      <c r="D484">
        <v>41244</v>
      </c>
      <c r="E484">
        <v>4</v>
      </c>
      <c r="F484">
        <v>4</v>
      </c>
      <c r="G484">
        <v>1</v>
      </c>
      <c r="H484">
        <v>5</v>
      </c>
      <c r="J484" t="e">
        <v>#DIV/0!</v>
      </c>
      <c r="K484">
        <v>24</v>
      </c>
      <c r="L484">
        <v>0</v>
      </c>
      <c r="M484">
        <v>0</v>
      </c>
      <c r="O484">
        <v>0</v>
      </c>
      <c r="P484">
        <v>2</v>
      </c>
      <c r="Q484">
        <v>0</v>
      </c>
      <c r="R484">
        <v>5</v>
      </c>
    </row>
    <row r="485" spans="1:19" x14ac:dyDescent="0.25">
      <c r="A485" t="s">
        <v>4261</v>
      </c>
      <c r="B485" t="s">
        <v>4262</v>
      </c>
      <c r="C485" t="s">
        <v>237</v>
      </c>
      <c r="D485">
        <v>41244</v>
      </c>
      <c r="G485" t="e">
        <v>#DIV/0!</v>
      </c>
      <c r="J485" t="e">
        <v>#DIV/0!</v>
      </c>
      <c r="L485" t="e">
        <v>#DIV/0!</v>
      </c>
      <c r="Q485" t="e">
        <v>#DIV/0!</v>
      </c>
    </row>
    <row r="486" spans="1:19" x14ac:dyDescent="0.25">
      <c r="A486" t="s">
        <v>4263</v>
      </c>
      <c r="B486" t="s">
        <v>4264</v>
      </c>
      <c r="C486" t="s">
        <v>236</v>
      </c>
      <c r="D486">
        <v>41244</v>
      </c>
      <c r="G486" t="e">
        <v>#DIV/0!</v>
      </c>
      <c r="J486" t="e">
        <v>#DIV/0!</v>
      </c>
      <c r="L486" t="e">
        <v>#DIV/0!</v>
      </c>
      <c r="Q486" t="e">
        <v>#DIV/0!</v>
      </c>
    </row>
    <row r="487" spans="1:19" x14ac:dyDescent="0.25">
      <c r="A487" t="s">
        <v>4265</v>
      </c>
      <c r="B487" t="s">
        <v>4266</v>
      </c>
      <c r="C487" t="s">
        <v>364</v>
      </c>
      <c r="D487">
        <v>41244</v>
      </c>
      <c r="E487">
        <v>3</v>
      </c>
      <c r="F487">
        <v>3</v>
      </c>
      <c r="G487">
        <v>1</v>
      </c>
      <c r="J487" t="e">
        <v>#DIV/0!</v>
      </c>
      <c r="L487" t="e">
        <v>#DIV/0!</v>
      </c>
      <c r="Q487" t="e">
        <v>#DIV/0!</v>
      </c>
    </row>
    <row r="488" spans="1:19" x14ac:dyDescent="0.25">
      <c r="A488" t="s">
        <v>4267</v>
      </c>
      <c r="B488" t="s">
        <v>4268</v>
      </c>
      <c r="C488" t="s">
        <v>363</v>
      </c>
      <c r="D488">
        <v>41244</v>
      </c>
      <c r="E488">
        <v>3</v>
      </c>
      <c r="F488">
        <v>3</v>
      </c>
      <c r="G488">
        <v>1</v>
      </c>
      <c r="J488" t="e">
        <v>#DIV/0!</v>
      </c>
      <c r="L488" t="e">
        <v>#DIV/0!</v>
      </c>
      <c r="Q488" t="e">
        <v>#DIV/0!</v>
      </c>
    </row>
    <row r="489" spans="1:19" x14ac:dyDescent="0.25">
      <c r="A489" t="s">
        <v>4269</v>
      </c>
      <c r="B489" t="s">
        <v>4270</v>
      </c>
      <c r="C489" t="s">
        <v>219</v>
      </c>
      <c r="D489">
        <v>41244</v>
      </c>
      <c r="E489">
        <v>5</v>
      </c>
      <c r="F489">
        <v>5</v>
      </c>
      <c r="G489">
        <v>1</v>
      </c>
      <c r="H489">
        <v>18</v>
      </c>
      <c r="I489">
        <v>29</v>
      </c>
      <c r="J489">
        <v>0.62068965517241381</v>
      </c>
      <c r="K489">
        <v>25</v>
      </c>
      <c r="L489">
        <v>1.1599999999999999</v>
      </c>
      <c r="O489">
        <v>0</v>
      </c>
      <c r="P489">
        <v>1</v>
      </c>
      <c r="Q489">
        <v>0</v>
      </c>
    </row>
    <row r="490" spans="1:19" x14ac:dyDescent="0.25">
      <c r="A490" t="s">
        <v>4271</v>
      </c>
      <c r="B490" t="s">
        <v>4272</v>
      </c>
      <c r="C490" t="s">
        <v>220</v>
      </c>
      <c r="D490">
        <v>41244</v>
      </c>
      <c r="E490">
        <v>5</v>
      </c>
      <c r="F490">
        <v>5</v>
      </c>
      <c r="G490">
        <v>1</v>
      </c>
      <c r="H490">
        <v>18</v>
      </c>
      <c r="I490">
        <v>29</v>
      </c>
      <c r="J490">
        <v>0.62068965517241381</v>
      </c>
      <c r="K490">
        <v>25</v>
      </c>
      <c r="L490">
        <v>1.1599999999999999</v>
      </c>
      <c r="O490">
        <v>0</v>
      </c>
      <c r="P490">
        <v>1</v>
      </c>
      <c r="Q490">
        <v>0</v>
      </c>
    </row>
    <row r="491" spans="1:19" x14ac:dyDescent="0.25">
      <c r="A491" t="s">
        <v>4273</v>
      </c>
      <c r="B491" t="s">
        <v>4274</v>
      </c>
      <c r="C491" t="s">
        <v>221</v>
      </c>
      <c r="D491">
        <v>41244</v>
      </c>
      <c r="G491" t="e">
        <v>#DIV/0!</v>
      </c>
      <c r="J491" t="e">
        <v>#DIV/0!</v>
      </c>
      <c r="L491" t="e">
        <v>#DIV/0!</v>
      </c>
      <c r="Q491" t="e">
        <v>#DIV/0!</v>
      </c>
      <c r="S491">
        <v>0.85019999999999996</v>
      </c>
    </row>
    <row r="492" spans="1:19" x14ac:dyDescent="0.25">
      <c r="A492" t="s">
        <v>9165</v>
      </c>
      <c r="B492" t="s">
        <v>9166</v>
      </c>
      <c r="C492" t="s">
        <v>3018</v>
      </c>
      <c r="D492">
        <v>41244</v>
      </c>
      <c r="E492">
        <v>3.3</v>
      </c>
      <c r="F492">
        <v>3.3</v>
      </c>
      <c r="G492">
        <v>1</v>
      </c>
      <c r="H492">
        <v>14</v>
      </c>
      <c r="I492">
        <v>0</v>
      </c>
      <c r="K492">
        <v>23</v>
      </c>
      <c r="L492">
        <v>0</v>
      </c>
      <c r="O492">
        <v>0</v>
      </c>
      <c r="P492">
        <v>0</v>
      </c>
      <c r="Q492" t="e">
        <v>#DIV/0!</v>
      </c>
      <c r="S492">
        <v>0.84399999999999997</v>
      </c>
    </row>
    <row r="493" spans="1:19" x14ac:dyDescent="0.25">
      <c r="A493" t="s">
        <v>8802</v>
      </c>
      <c r="B493" t="s">
        <v>8803</v>
      </c>
      <c r="C493" t="s">
        <v>2638</v>
      </c>
      <c r="D493">
        <v>41244</v>
      </c>
      <c r="G493" t="e">
        <v>#DIV/0!</v>
      </c>
      <c r="J493" t="e">
        <v>#DIV/0!</v>
      </c>
      <c r="L493" t="e">
        <v>#DIV/0!</v>
      </c>
      <c r="Q493" t="e">
        <v>#DIV/0!</v>
      </c>
      <c r="S493">
        <v>0.96399999999999997</v>
      </c>
    </row>
    <row r="494" spans="1:19" x14ac:dyDescent="0.25">
      <c r="A494" t="s">
        <v>9020</v>
      </c>
      <c r="B494" t="s">
        <v>9021</v>
      </c>
      <c r="C494" t="s">
        <v>2811</v>
      </c>
      <c r="D494">
        <v>41244</v>
      </c>
      <c r="E494">
        <v>3.3</v>
      </c>
      <c r="F494">
        <v>3.3</v>
      </c>
      <c r="G494">
        <v>1</v>
      </c>
      <c r="H494">
        <v>14</v>
      </c>
      <c r="J494" t="e">
        <v>#DIV/0!</v>
      </c>
      <c r="K494">
        <v>23</v>
      </c>
      <c r="L494">
        <v>0</v>
      </c>
      <c r="O494">
        <v>0</v>
      </c>
      <c r="P494">
        <v>0</v>
      </c>
      <c r="Q494" t="e">
        <v>#DIV/0!</v>
      </c>
    </row>
    <row r="495" spans="1:19" x14ac:dyDescent="0.25">
      <c r="A495" t="s">
        <v>4275</v>
      </c>
      <c r="B495" t="s">
        <v>4276</v>
      </c>
      <c r="C495" t="s">
        <v>234</v>
      </c>
      <c r="D495">
        <v>41244</v>
      </c>
      <c r="G495" t="e">
        <v>#DIV/0!</v>
      </c>
      <c r="J495" t="e">
        <v>#DIV/0!</v>
      </c>
      <c r="L495" t="e">
        <v>#DIV/0!</v>
      </c>
      <c r="Q495" t="e">
        <v>#DIV/0!</v>
      </c>
    </row>
    <row r="496" spans="1:19" x14ac:dyDescent="0.25">
      <c r="A496" t="s">
        <v>4277</v>
      </c>
      <c r="B496" t="s">
        <v>4278</v>
      </c>
      <c r="C496" t="s">
        <v>235</v>
      </c>
      <c r="D496">
        <v>41244</v>
      </c>
      <c r="G496" t="e">
        <v>#DIV/0!</v>
      </c>
      <c r="J496" t="e">
        <v>#DIV/0!</v>
      </c>
      <c r="L496" t="e">
        <v>#DIV/0!</v>
      </c>
      <c r="Q496" t="e">
        <v>#DIV/0!</v>
      </c>
      <c r="S496">
        <v>0</v>
      </c>
    </row>
    <row r="497" spans="1:19" x14ac:dyDescent="0.25">
      <c r="A497" t="s">
        <v>4279</v>
      </c>
      <c r="B497" t="s">
        <v>4280</v>
      </c>
      <c r="C497" t="s">
        <v>239</v>
      </c>
      <c r="D497">
        <v>41244</v>
      </c>
      <c r="G497" t="e">
        <v>#DIV/0!</v>
      </c>
      <c r="J497" t="e">
        <v>#DIV/0!</v>
      </c>
      <c r="L497" t="e">
        <v>#DIV/0!</v>
      </c>
      <c r="Q497" t="e">
        <v>#DIV/0!</v>
      </c>
      <c r="S497">
        <v>0</v>
      </c>
    </row>
    <row r="498" spans="1:19" x14ac:dyDescent="0.25">
      <c r="A498" t="s">
        <v>4281</v>
      </c>
      <c r="B498" t="s">
        <v>4282</v>
      </c>
      <c r="C498" t="s">
        <v>238</v>
      </c>
      <c r="D498">
        <v>41244</v>
      </c>
      <c r="G498" t="e">
        <v>#DIV/0!</v>
      </c>
      <c r="J498" t="e">
        <v>#DIV/0!</v>
      </c>
      <c r="L498" t="e">
        <v>#DIV/0!</v>
      </c>
      <c r="Q498" t="e">
        <v>#DIV/0!</v>
      </c>
      <c r="S498">
        <v>0</v>
      </c>
    </row>
    <row r="499" spans="1:19" x14ac:dyDescent="0.25">
      <c r="A499" t="s">
        <v>4283</v>
      </c>
      <c r="B499" t="s">
        <v>4284</v>
      </c>
      <c r="C499" t="s">
        <v>222</v>
      </c>
      <c r="D499">
        <v>41244</v>
      </c>
      <c r="E499">
        <v>1</v>
      </c>
      <c r="F499">
        <v>1</v>
      </c>
      <c r="G499">
        <v>1</v>
      </c>
      <c r="H499">
        <v>0</v>
      </c>
      <c r="K499">
        <v>0</v>
      </c>
      <c r="L499" t="e">
        <v>#DIV/0!</v>
      </c>
      <c r="Q499" t="e">
        <v>#DIV/0!</v>
      </c>
      <c r="S499">
        <v>0</v>
      </c>
    </row>
    <row r="500" spans="1:19" x14ac:dyDescent="0.25">
      <c r="A500" t="s">
        <v>4285</v>
      </c>
      <c r="B500" t="s">
        <v>4286</v>
      </c>
      <c r="C500" t="s">
        <v>3567</v>
      </c>
      <c r="D500">
        <v>41244</v>
      </c>
      <c r="G500" t="e">
        <v>#DIV/0!</v>
      </c>
      <c r="J500" t="e">
        <v>#DIV/0!</v>
      </c>
      <c r="L500" t="e">
        <v>#DIV/0!</v>
      </c>
      <c r="Q500" t="e">
        <v>#DIV/0!</v>
      </c>
      <c r="S500">
        <v>0</v>
      </c>
    </row>
    <row r="501" spans="1:19" x14ac:dyDescent="0.25">
      <c r="A501" t="s">
        <v>4287</v>
      </c>
      <c r="B501" t="s">
        <v>4288</v>
      </c>
      <c r="C501" t="s">
        <v>223</v>
      </c>
      <c r="D501">
        <v>41244</v>
      </c>
      <c r="E501">
        <v>1</v>
      </c>
      <c r="F501">
        <v>1</v>
      </c>
      <c r="G501">
        <v>1</v>
      </c>
      <c r="J501" t="e">
        <v>#DIV/0!</v>
      </c>
      <c r="L501" t="e">
        <v>#DIV/0!</v>
      </c>
      <c r="Q501" t="e">
        <v>#DIV/0!</v>
      </c>
      <c r="S501">
        <v>0</v>
      </c>
    </row>
    <row r="502" spans="1:19" x14ac:dyDescent="0.25">
      <c r="A502" t="s">
        <v>4289</v>
      </c>
      <c r="B502" t="s">
        <v>4290</v>
      </c>
      <c r="C502" t="s">
        <v>224</v>
      </c>
      <c r="D502">
        <v>41244</v>
      </c>
      <c r="G502" t="e">
        <v>#DIV/0!</v>
      </c>
      <c r="J502" t="e">
        <v>#DIV/0!</v>
      </c>
      <c r="L502" t="e">
        <v>#DIV/0!</v>
      </c>
      <c r="Q502" t="e">
        <v>#DIV/0!</v>
      </c>
      <c r="S502">
        <v>0</v>
      </c>
    </row>
    <row r="503" spans="1:19" x14ac:dyDescent="0.25">
      <c r="A503" t="s">
        <v>4291</v>
      </c>
      <c r="B503" t="s">
        <v>4292</v>
      </c>
      <c r="C503" t="s">
        <v>225</v>
      </c>
      <c r="D503">
        <v>41244</v>
      </c>
      <c r="E503">
        <v>8</v>
      </c>
      <c r="F503">
        <v>13</v>
      </c>
      <c r="G503">
        <v>0.61538461538461542</v>
      </c>
      <c r="H503">
        <v>38</v>
      </c>
      <c r="J503" t="e">
        <v>#DIV/0!</v>
      </c>
      <c r="K503">
        <v>54</v>
      </c>
      <c r="L503">
        <v>0</v>
      </c>
      <c r="O503">
        <v>8</v>
      </c>
      <c r="P503">
        <v>12</v>
      </c>
      <c r="Q503">
        <v>0.66666666666666663</v>
      </c>
      <c r="S503">
        <v>0</v>
      </c>
    </row>
    <row r="504" spans="1:19" x14ac:dyDescent="0.25">
      <c r="A504" t="s">
        <v>4293</v>
      </c>
      <c r="B504" t="s">
        <v>4294</v>
      </c>
      <c r="C504" t="s">
        <v>226</v>
      </c>
      <c r="D504">
        <v>41244</v>
      </c>
      <c r="E504">
        <v>7.4824999999999999</v>
      </c>
      <c r="F504">
        <v>8</v>
      </c>
      <c r="G504">
        <v>0.93531249999999999</v>
      </c>
      <c r="H504">
        <v>33</v>
      </c>
      <c r="J504" t="e">
        <v>#DIV/0!</v>
      </c>
      <c r="K504">
        <v>45</v>
      </c>
      <c r="L504">
        <v>0</v>
      </c>
      <c r="N504">
        <v>0.84399999999999997</v>
      </c>
      <c r="O504">
        <v>8</v>
      </c>
      <c r="P504">
        <v>12</v>
      </c>
      <c r="Q504">
        <v>0.66666666666666663</v>
      </c>
      <c r="S504" t="e">
        <v>#DIV/0!</v>
      </c>
    </row>
    <row r="505" spans="1:19" x14ac:dyDescent="0.25">
      <c r="A505" t="s">
        <v>4295</v>
      </c>
      <c r="B505" t="s">
        <v>4296</v>
      </c>
      <c r="C505" t="s">
        <v>227</v>
      </c>
      <c r="D505">
        <v>41244</v>
      </c>
      <c r="E505">
        <v>0.51749999999999996</v>
      </c>
      <c r="F505">
        <v>5</v>
      </c>
      <c r="G505">
        <v>0.10349999999999999</v>
      </c>
      <c r="H505">
        <v>5</v>
      </c>
      <c r="K505">
        <v>9</v>
      </c>
      <c r="L505">
        <v>0</v>
      </c>
      <c r="N505">
        <v>0.96399999999999997</v>
      </c>
      <c r="Q505" t="e">
        <v>#DIV/0!</v>
      </c>
      <c r="S505">
        <v>0</v>
      </c>
    </row>
    <row r="506" spans="1:19" x14ac:dyDescent="0.25">
      <c r="A506" t="s">
        <v>4297</v>
      </c>
      <c r="B506" t="s">
        <v>4298</v>
      </c>
      <c r="C506" t="s">
        <v>202</v>
      </c>
      <c r="D506">
        <v>41275</v>
      </c>
      <c r="E506">
        <v>4</v>
      </c>
      <c r="F506">
        <v>2.5</v>
      </c>
      <c r="G506">
        <v>1.6</v>
      </c>
      <c r="J506" t="e">
        <v>#DIV/0!</v>
      </c>
      <c r="K506">
        <v>14.5</v>
      </c>
      <c r="L506">
        <v>0</v>
      </c>
      <c r="Q506" t="e">
        <v>#DIV/0!</v>
      </c>
    </row>
    <row r="507" spans="1:19" x14ac:dyDescent="0.25">
      <c r="A507" t="s">
        <v>8695</v>
      </c>
      <c r="B507" t="s">
        <v>8696</v>
      </c>
      <c r="C507" t="s">
        <v>2636</v>
      </c>
      <c r="D507">
        <v>41275</v>
      </c>
      <c r="E507">
        <v>4</v>
      </c>
      <c r="F507">
        <v>2.5</v>
      </c>
      <c r="G507">
        <v>1.6</v>
      </c>
      <c r="J507" t="e">
        <v>#DIV/0!</v>
      </c>
      <c r="K507">
        <v>14.5</v>
      </c>
      <c r="L507">
        <v>0</v>
      </c>
      <c r="Q507" t="e">
        <v>#DIV/0!</v>
      </c>
    </row>
    <row r="508" spans="1:19" x14ac:dyDescent="0.25">
      <c r="A508" t="s">
        <v>4299</v>
      </c>
      <c r="B508" t="s">
        <v>4300</v>
      </c>
      <c r="C508" t="s">
        <v>247</v>
      </c>
      <c r="D508">
        <v>41275</v>
      </c>
      <c r="E508">
        <v>0</v>
      </c>
      <c r="F508">
        <v>0</v>
      </c>
      <c r="G508" t="e">
        <v>#DIV/0!</v>
      </c>
      <c r="H508">
        <v>0</v>
      </c>
      <c r="I508">
        <v>0</v>
      </c>
      <c r="K508">
        <v>0</v>
      </c>
      <c r="L508" t="e">
        <v>#DIV/0!</v>
      </c>
      <c r="M508">
        <v>0</v>
      </c>
      <c r="O508">
        <v>0</v>
      </c>
      <c r="P508">
        <v>0</v>
      </c>
      <c r="Q508" t="e">
        <v>#DIV/0!</v>
      </c>
      <c r="R508">
        <v>0</v>
      </c>
    </row>
    <row r="509" spans="1:19" x14ac:dyDescent="0.25">
      <c r="A509" t="s">
        <v>9312</v>
      </c>
      <c r="B509" t="s">
        <v>9313</v>
      </c>
      <c r="C509" t="s">
        <v>2637</v>
      </c>
      <c r="D509">
        <v>41275</v>
      </c>
      <c r="E509">
        <v>5.5</v>
      </c>
      <c r="F509">
        <v>4</v>
      </c>
      <c r="G509">
        <v>1.375</v>
      </c>
      <c r="H509">
        <v>2</v>
      </c>
      <c r="I509">
        <v>29</v>
      </c>
      <c r="J509">
        <v>6.8965517241379309E-2</v>
      </c>
      <c r="K509">
        <v>29</v>
      </c>
      <c r="L509">
        <v>1</v>
      </c>
      <c r="M509">
        <v>0</v>
      </c>
      <c r="O509">
        <v>0</v>
      </c>
      <c r="P509">
        <v>0</v>
      </c>
      <c r="Q509" t="e">
        <v>#DIV/0!</v>
      </c>
      <c r="R509">
        <v>0</v>
      </c>
    </row>
    <row r="510" spans="1:19" x14ac:dyDescent="0.25">
      <c r="A510" t="s">
        <v>4301</v>
      </c>
      <c r="B510" t="s">
        <v>4302</v>
      </c>
      <c r="C510" t="s">
        <v>242</v>
      </c>
      <c r="D510">
        <v>41275</v>
      </c>
      <c r="E510">
        <v>16</v>
      </c>
      <c r="F510">
        <v>18</v>
      </c>
      <c r="G510">
        <v>0.88888888888888884</v>
      </c>
      <c r="H510">
        <v>85</v>
      </c>
      <c r="I510">
        <v>108</v>
      </c>
      <c r="J510">
        <v>0.78703703703703709</v>
      </c>
      <c r="K510">
        <v>115</v>
      </c>
      <c r="L510">
        <v>0.93913043478260871</v>
      </c>
      <c r="M510">
        <v>0</v>
      </c>
      <c r="N510">
        <v>0</v>
      </c>
      <c r="O510">
        <v>5</v>
      </c>
      <c r="P510">
        <v>13</v>
      </c>
      <c r="Q510">
        <v>0.38461538461538464</v>
      </c>
      <c r="R510">
        <v>0</v>
      </c>
    </row>
    <row r="511" spans="1:19" x14ac:dyDescent="0.25">
      <c r="A511" t="s">
        <v>4303</v>
      </c>
      <c r="B511" t="s">
        <v>4304</v>
      </c>
      <c r="C511" t="s">
        <v>243</v>
      </c>
      <c r="D511">
        <v>41275</v>
      </c>
      <c r="E511">
        <v>6.5</v>
      </c>
      <c r="F511">
        <v>8</v>
      </c>
      <c r="G511">
        <v>0.8125</v>
      </c>
      <c r="H511">
        <v>29</v>
      </c>
      <c r="I511">
        <v>0</v>
      </c>
      <c r="K511">
        <v>45</v>
      </c>
      <c r="L511">
        <v>0</v>
      </c>
      <c r="M511">
        <v>0</v>
      </c>
      <c r="N511">
        <v>0.84399999999999997</v>
      </c>
      <c r="O511">
        <v>3</v>
      </c>
      <c r="P511">
        <v>5</v>
      </c>
      <c r="Q511">
        <v>0.6</v>
      </c>
      <c r="R511">
        <v>0</v>
      </c>
      <c r="S511">
        <v>0</v>
      </c>
    </row>
    <row r="512" spans="1:19" x14ac:dyDescent="0.25">
      <c r="A512" t="s">
        <v>4305</v>
      </c>
      <c r="B512" t="s">
        <v>4306</v>
      </c>
      <c r="C512" t="s">
        <v>244</v>
      </c>
      <c r="D512">
        <v>41275</v>
      </c>
      <c r="E512">
        <v>0.75</v>
      </c>
      <c r="F512">
        <v>5</v>
      </c>
      <c r="G512">
        <v>0.15</v>
      </c>
      <c r="H512">
        <v>5</v>
      </c>
      <c r="I512">
        <v>0</v>
      </c>
      <c r="J512" t="e">
        <v>#DIV/0!</v>
      </c>
      <c r="K512">
        <v>9</v>
      </c>
      <c r="L512">
        <v>0</v>
      </c>
      <c r="M512">
        <v>0</v>
      </c>
      <c r="N512">
        <v>0.96399999999999997</v>
      </c>
      <c r="O512">
        <v>0</v>
      </c>
      <c r="P512">
        <v>0</v>
      </c>
      <c r="Q512" t="e">
        <v>#DIV/0!</v>
      </c>
      <c r="R512">
        <v>0</v>
      </c>
    </row>
    <row r="513" spans="1:19" x14ac:dyDescent="0.25">
      <c r="A513" t="s">
        <v>9421</v>
      </c>
      <c r="B513" t="s">
        <v>9422</v>
      </c>
      <c r="C513" t="s">
        <v>2809</v>
      </c>
      <c r="D513">
        <v>41275</v>
      </c>
      <c r="E513">
        <v>7.3</v>
      </c>
      <c r="F513">
        <v>7.3</v>
      </c>
      <c r="G513">
        <v>1</v>
      </c>
      <c r="H513">
        <v>24</v>
      </c>
      <c r="I513">
        <v>47</v>
      </c>
      <c r="K513">
        <v>47</v>
      </c>
      <c r="L513">
        <v>1</v>
      </c>
      <c r="M513">
        <v>4</v>
      </c>
      <c r="O513">
        <v>0</v>
      </c>
      <c r="P513">
        <v>4</v>
      </c>
      <c r="Q513">
        <v>0</v>
      </c>
      <c r="R513">
        <v>3</v>
      </c>
    </row>
    <row r="514" spans="1:19" x14ac:dyDescent="0.25">
      <c r="A514" t="s">
        <v>4307</v>
      </c>
      <c r="B514" t="s">
        <v>4308</v>
      </c>
      <c r="C514" t="s">
        <v>245</v>
      </c>
      <c r="D514">
        <v>41275</v>
      </c>
      <c r="E514">
        <v>19</v>
      </c>
      <c r="F514">
        <v>15</v>
      </c>
      <c r="G514">
        <v>1.2666666666666666</v>
      </c>
      <c r="H514">
        <v>0</v>
      </c>
      <c r="I514">
        <v>17</v>
      </c>
      <c r="K514">
        <v>74.5</v>
      </c>
      <c r="L514">
        <v>0.22818791946308725</v>
      </c>
      <c r="M514">
        <v>0</v>
      </c>
      <c r="O514">
        <v>0</v>
      </c>
      <c r="P514">
        <v>0</v>
      </c>
      <c r="Q514" t="e">
        <v>#DIV/0!</v>
      </c>
      <c r="R514">
        <v>0</v>
      </c>
    </row>
    <row r="515" spans="1:19" x14ac:dyDescent="0.25">
      <c r="A515" t="s">
        <v>4309</v>
      </c>
      <c r="B515" t="s">
        <v>4310</v>
      </c>
      <c r="C515" t="s">
        <v>246</v>
      </c>
      <c r="D515">
        <v>41275</v>
      </c>
      <c r="E515">
        <v>0</v>
      </c>
      <c r="F515">
        <v>0</v>
      </c>
      <c r="G515" t="e">
        <v>#DIV/0!</v>
      </c>
      <c r="H515">
        <v>0</v>
      </c>
      <c r="I515">
        <v>0</v>
      </c>
      <c r="K515">
        <v>0</v>
      </c>
      <c r="L515" t="e">
        <v>#DIV/0!</v>
      </c>
      <c r="M515">
        <v>0</v>
      </c>
      <c r="O515">
        <v>0</v>
      </c>
      <c r="P515">
        <v>0</v>
      </c>
      <c r="Q515" t="e">
        <v>#DIV/0!</v>
      </c>
    </row>
    <row r="516" spans="1:19" x14ac:dyDescent="0.25">
      <c r="A516" t="s">
        <v>4311</v>
      </c>
      <c r="B516" t="s">
        <v>4312</v>
      </c>
      <c r="C516" t="s">
        <v>240</v>
      </c>
      <c r="D516">
        <v>41275</v>
      </c>
      <c r="E516">
        <v>55.05</v>
      </c>
      <c r="F516">
        <v>57.3</v>
      </c>
      <c r="G516">
        <v>0.96073298429319376</v>
      </c>
      <c r="H516">
        <v>145</v>
      </c>
      <c r="I516">
        <v>201</v>
      </c>
      <c r="J516">
        <v>0.72139303482587069</v>
      </c>
      <c r="K516">
        <v>319.5</v>
      </c>
      <c r="L516">
        <v>0.62910798122065725</v>
      </c>
      <c r="M516">
        <v>4</v>
      </c>
      <c r="O516">
        <v>8</v>
      </c>
      <c r="P516">
        <v>22</v>
      </c>
      <c r="Q516">
        <v>0.36363636363636365</v>
      </c>
      <c r="R516">
        <v>3</v>
      </c>
    </row>
    <row r="517" spans="1:19" x14ac:dyDescent="0.25">
      <c r="A517" t="s">
        <v>4313</v>
      </c>
      <c r="B517" t="s">
        <v>4314</v>
      </c>
      <c r="C517" t="s">
        <v>203</v>
      </c>
      <c r="D517">
        <v>41275</v>
      </c>
      <c r="E517">
        <v>10</v>
      </c>
      <c r="F517">
        <v>8</v>
      </c>
      <c r="G517">
        <v>1.25</v>
      </c>
      <c r="H517">
        <v>11</v>
      </c>
      <c r="I517">
        <v>20</v>
      </c>
      <c r="J517">
        <v>0.55000000000000004</v>
      </c>
      <c r="K517">
        <v>40</v>
      </c>
      <c r="L517">
        <v>0.5</v>
      </c>
      <c r="M517">
        <v>0</v>
      </c>
      <c r="O517">
        <v>1</v>
      </c>
      <c r="P517">
        <v>2</v>
      </c>
      <c r="Q517">
        <v>0.5</v>
      </c>
      <c r="R517">
        <v>0</v>
      </c>
    </row>
    <row r="518" spans="1:19" x14ac:dyDescent="0.25">
      <c r="A518" t="s">
        <v>4315</v>
      </c>
      <c r="B518" t="s">
        <v>4316</v>
      </c>
      <c r="C518" t="s">
        <v>205</v>
      </c>
      <c r="D518">
        <v>41275</v>
      </c>
      <c r="E518">
        <v>4</v>
      </c>
      <c r="F518">
        <v>4</v>
      </c>
      <c r="G518">
        <v>1</v>
      </c>
      <c r="H518">
        <v>11</v>
      </c>
      <c r="I518">
        <v>20</v>
      </c>
      <c r="J518">
        <v>0.55000000000000004</v>
      </c>
      <c r="K518">
        <v>20</v>
      </c>
      <c r="L518">
        <v>1</v>
      </c>
      <c r="O518">
        <v>1</v>
      </c>
      <c r="P518">
        <v>2</v>
      </c>
      <c r="Q518">
        <v>0.5</v>
      </c>
      <c r="S518">
        <v>0</v>
      </c>
    </row>
    <row r="519" spans="1:19" x14ac:dyDescent="0.25">
      <c r="A519" t="s">
        <v>4317</v>
      </c>
      <c r="B519" t="s">
        <v>4318</v>
      </c>
      <c r="C519" t="s">
        <v>204</v>
      </c>
      <c r="D519">
        <v>41275</v>
      </c>
      <c r="E519">
        <v>6</v>
      </c>
      <c r="F519">
        <v>4</v>
      </c>
      <c r="G519">
        <v>1.5</v>
      </c>
      <c r="J519" t="e">
        <v>#DIV/0!</v>
      </c>
      <c r="K519">
        <v>20</v>
      </c>
      <c r="L519">
        <v>0</v>
      </c>
      <c r="Q519">
        <v>0</v>
      </c>
    </row>
    <row r="520" spans="1:19" x14ac:dyDescent="0.25">
      <c r="A520" t="s">
        <v>4319</v>
      </c>
      <c r="B520" t="s">
        <v>4320</v>
      </c>
      <c r="C520" t="s">
        <v>206</v>
      </c>
      <c r="D520">
        <v>41275</v>
      </c>
      <c r="G520" t="e">
        <v>#DIV/0!</v>
      </c>
      <c r="J520" t="e">
        <v>#DIV/0!</v>
      </c>
      <c r="L520" t="e">
        <v>#DIV/0!</v>
      </c>
      <c r="Q520" t="e">
        <v>#DIV/0!</v>
      </c>
    </row>
    <row r="521" spans="1:19" x14ac:dyDescent="0.25">
      <c r="A521" t="s">
        <v>4321</v>
      </c>
      <c r="B521" t="s">
        <v>4322</v>
      </c>
      <c r="C521" t="s">
        <v>233</v>
      </c>
      <c r="D521">
        <v>41275</v>
      </c>
      <c r="G521" t="e">
        <v>#DIV/0!</v>
      </c>
      <c r="J521" t="e">
        <v>#DIV/0!</v>
      </c>
      <c r="L521" t="e">
        <v>#DIV/0!</v>
      </c>
      <c r="Q521" t="e">
        <v>#DIV/0!</v>
      </c>
    </row>
    <row r="522" spans="1:19" x14ac:dyDescent="0.25">
      <c r="A522" t="s">
        <v>4323</v>
      </c>
      <c r="B522" t="s">
        <v>4324</v>
      </c>
      <c r="C522" t="s">
        <v>232</v>
      </c>
      <c r="D522">
        <v>41275</v>
      </c>
      <c r="G522" t="e">
        <v>#DIV/0!</v>
      </c>
      <c r="J522" t="e">
        <v>#DIV/0!</v>
      </c>
      <c r="L522" t="e">
        <v>#DIV/0!</v>
      </c>
      <c r="Q522" t="e">
        <v>#DIV/0!</v>
      </c>
    </row>
    <row r="523" spans="1:19" x14ac:dyDescent="0.25">
      <c r="A523" t="s">
        <v>4325</v>
      </c>
      <c r="B523" t="s">
        <v>4326</v>
      </c>
      <c r="C523" t="s">
        <v>207</v>
      </c>
      <c r="D523">
        <v>41275</v>
      </c>
      <c r="E523">
        <v>9</v>
      </c>
      <c r="F523">
        <v>9</v>
      </c>
      <c r="G523">
        <v>1</v>
      </c>
      <c r="H523">
        <v>27</v>
      </c>
      <c r="I523">
        <v>24</v>
      </c>
      <c r="J523">
        <v>1.125</v>
      </c>
      <c r="K523">
        <v>51.5</v>
      </c>
      <c r="L523">
        <v>0.46601941747572817</v>
      </c>
      <c r="O523">
        <v>1</v>
      </c>
      <c r="P523">
        <v>2</v>
      </c>
      <c r="Q523">
        <v>0.5</v>
      </c>
    </row>
    <row r="524" spans="1:19" x14ac:dyDescent="0.25">
      <c r="A524" t="s">
        <v>4327</v>
      </c>
      <c r="B524" t="s">
        <v>4328</v>
      </c>
      <c r="C524" t="s">
        <v>209</v>
      </c>
      <c r="D524">
        <v>41275</v>
      </c>
      <c r="E524">
        <v>3</v>
      </c>
      <c r="F524">
        <v>5</v>
      </c>
      <c r="G524">
        <v>0.6</v>
      </c>
      <c r="H524">
        <v>27</v>
      </c>
      <c r="I524">
        <v>24</v>
      </c>
      <c r="J524">
        <v>1.125</v>
      </c>
      <c r="K524">
        <v>24</v>
      </c>
      <c r="L524">
        <v>1</v>
      </c>
      <c r="O524">
        <v>1</v>
      </c>
      <c r="P524">
        <v>2</v>
      </c>
      <c r="Q524">
        <v>0.5</v>
      </c>
    </row>
    <row r="525" spans="1:19" x14ac:dyDescent="0.25">
      <c r="A525" t="s">
        <v>4329</v>
      </c>
      <c r="B525" t="s">
        <v>4330</v>
      </c>
      <c r="C525" t="s">
        <v>208</v>
      </c>
      <c r="D525">
        <v>41275</v>
      </c>
      <c r="E525">
        <v>6</v>
      </c>
      <c r="F525">
        <v>4</v>
      </c>
      <c r="G525">
        <v>1.5</v>
      </c>
      <c r="J525" t="e">
        <v>#DIV/0!</v>
      </c>
      <c r="K525">
        <v>27.5</v>
      </c>
      <c r="L525">
        <v>0</v>
      </c>
      <c r="P525">
        <v>0</v>
      </c>
      <c r="Q525" t="e">
        <v>#DIV/0!</v>
      </c>
    </row>
    <row r="526" spans="1:19" x14ac:dyDescent="0.25">
      <c r="A526" t="s">
        <v>4331</v>
      </c>
      <c r="B526" t="s">
        <v>4332</v>
      </c>
      <c r="C526" t="s">
        <v>210</v>
      </c>
      <c r="D526">
        <v>41275</v>
      </c>
      <c r="G526" t="e">
        <v>#DIV/0!</v>
      </c>
      <c r="J526" t="e">
        <v>#DIV/0!</v>
      </c>
      <c r="L526" t="e">
        <v>#DIV/0!</v>
      </c>
      <c r="Q526" t="e">
        <v>#DIV/0!</v>
      </c>
    </row>
    <row r="527" spans="1:19" x14ac:dyDescent="0.25">
      <c r="A527" t="s">
        <v>4333</v>
      </c>
      <c r="B527" t="s">
        <v>4334</v>
      </c>
      <c r="C527" t="s">
        <v>228</v>
      </c>
      <c r="D527">
        <v>41275</v>
      </c>
      <c r="G527" t="e">
        <v>#DIV/0!</v>
      </c>
      <c r="J527" t="e">
        <v>#DIV/0!</v>
      </c>
      <c r="L527" t="e">
        <v>#DIV/0!</v>
      </c>
      <c r="Q527" t="e">
        <v>#DIV/0!</v>
      </c>
    </row>
    <row r="528" spans="1:19" x14ac:dyDescent="0.25">
      <c r="A528" t="s">
        <v>4335</v>
      </c>
      <c r="B528" t="s">
        <v>4336</v>
      </c>
      <c r="C528" t="s">
        <v>229</v>
      </c>
      <c r="D528">
        <v>41275</v>
      </c>
      <c r="G528" t="e">
        <v>#DIV/0!</v>
      </c>
      <c r="J528" t="e">
        <v>#DIV/0!</v>
      </c>
      <c r="L528" t="e">
        <v>#DIV/0!</v>
      </c>
      <c r="Q528" t="e">
        <v>#DIV/0!</v>
      </c>
    </row>
    <row r="529" spans="1:18" x14ac:dyDescent="0.25">
      <c r="A529" t="s">
        <v>4337</v>
      </c>
      <c r="B529" t="s">
        <v>4338</v>
      </c>
      <c r="C529" t="s">
        <v>215</v>
      </c>
      <c r="D529">
        <v>41275</v>
      </c>
      <c r="G529" t="e">
        <v>#DIV/0!</v>
      </c>
      <c r="J529" t="e">
        <v>#DIV/0!</v>
      </c>
      <c r="L529" t="e">
        <v>#DIV/0!</v>
      </c>
      <c r="Q529" t="e">
        <v>#DIV/0!</v>
      </c>
    </row>
    <row r="530" spans="1:18" x14ac:dyDescent="0.25">
      <c r="A530" t="s">
        <v>4339</v>
      </c>
      <c r="B530" t="s">
        <v>4340</v>
      </c>
      <c r="C530" t="s">
        <v>211</v>
      </c>
      <c r="D530">
        <v>41275</v>
      </c>
      <c r="E530">
        <v>7</v>
      </c>
      <c r="F530">
        <v>7</v>
      </c>
      <c r="G530">
        <v>1</v>
      </c>
      <c r="H530">
        <v>26</v>
      </c>
      <c r="I530">
        <v>52</v>
      </c>
      <c r="J530">
        <v>0.5</v>
      </c>
      <c r="K530">
        <v>73</v>
      </c>
      <c r="L530">
        <v>0.71232876712328763</v>
      </c>
      <c r="M530">
        <v>0</v>
      </c>
      <c r="O530">
        <v>2</v>
      </c>
      <c r="P530">
        <v>4</v>
      </c>
      <c r="Q530">
        <v>0.5</v>
      </c>
      <c r="R530">
        <v>0</v>
      </c>
    </row>
    <row r="531" spans="1:18" x14ac:dyDescent="0.25">
      <c r="A531" t="s">
        <v>4341</v>
      </c>
      <c r="B531" t="s">
        <v>4342</v>
      </c>
      <c r="C531" t="s">
        <v>3526</v>
      </c>
      <c r="D531">
        <v>41275</v>
      </c>
      <c r="G531" t="e">
        <v>#DIV/0!</v>
      </c>
      <c r="J531" t="e">
        <v>#DIV/0!</v>
      </c>
      <c r="L531" t="e">
        <v>#DIV/0!</v>
      </c>
      <c r="Q531" t="e">
        <v>#DIV/0!</v>
      </c>
    </row>
    <row r="532" spans="1:18" x14ac:dyDescent="0.25">
      <c r="A532" t="s">
        <v>4343</v>
      </c>
      <c r="B532" t="s">
        <v>4344</v>
      </c>
      <c r="C532" t="s">
        <v>214</v>
      </c>
      <c r="D532">
        <v>41275</v>
      </c>
      <c r="E532">
        <v>4</v>
      </c>
      <c r="F532">
        <v>4</v>
      </c>
      <c r="G532">
        <v>1</v>
      </c>
      <c r="H532">
        <v>26</v>
      </c>
      <c r="I532">
        <v>35</v>
      </c>
      <c r="J532">
        <v>0.74285714285714288</v>
      </c>
      <c r="K532">
        <v>46</v>
      </c>
      <c r="L532">
        <v>0.76086956521739135</v>
      </c>
      <c r="O532">
        <v>2</v>
      </c>
      <c r="P532">
        <v>4</v>
      </c>
      <c r="Q532">
        <v>0.5</v>
      </c>
    </row>
    <row r="533" spans="1:18" x14ac:dyDescent="0.25">
      <c r="A533" t="s">
        <v>4345</v>
      </c>
      <c r="B533" t="s">
        <v>4346</v>
      </c>
      <c r="C533" t="s">
        <v>212</v>
      </c>
      <c r="D533">
        <v>41275</v>
      </c>
      <c r="E533">
        <v>3</v>
      </c>
      <c r="F533">
        <v>3</v>
      </c>
      <c r="G533">
        <v>1</v>
      </c>
      <c r="I533">
        <v>17</v>
      </c>
      <c r="J533">
        <v>0</v>
      </c>
      <c r="K533">
        <v>27</v>
      </c>
      <c r="L533">
        <v>0.62962962962962965</v>
      </c>
      <c r="Q533" t="e">
        <v>#DIV/0!</v>
      </c>
    </row>
    <row r="534" spans="1:18" x14ac:dyDescent="0.25">
      <c r="A534" t="s">
        <v>4347</v>
      </c>
      <c r="B534" t="s">
        <v>4348</v>
      </c>
      <c r="C534" t="s">
        <v>218</v>
      </c>
      <c r="D534">
        <v>41275</v>
      </c>
      <c r="G534" t="e">
        <v>#DIV/0!</v>
      </c>
      <c r="J534" t="e">
        <v>#DIV/0!</v>
      </c>
      <c r="L534" t="e">
        <v>#DIV/0!</v>
      </c>
      <c r="Q534" t="e">
        <v>#DIV/0!</v>
      </c>
    </row>
    <row r="535" spans="1:18" x14ac:dyDescent="0.25">
      <c r="A535" t="s">
        <v>4349</v>
      </c>
      <c r="B535" t="s">
        <v>4350</v>
      </c>
      <c r="C535" t="s">
        <v>216</v>
      </c>
      <c r="D535">
        <v>41275</v>
      </c>
      <c r="E535">
        <v>1.5</v>
      </c>
      <c r="F535">
        <v>1.5</v>
      </c>
      <c r="G535">
        <v>1</v>
      </c>
      <c r="H535">
        <v>2</v>
      </c>
      <c r="I535">
        <v>0</v>
      </c>
      <c r="J535" t="e">
        <v>#DIV/0!</v>
      </c>
      <c r="K535">
        <v>14.5</v>
      </c>
      <c r="L535">
        <v>0</v>
      </c>
      <c r="M535">
        <v>0</v>
      </c>
      <c r="O535">
        <v>0</v>
      </c>
      <c r="P535">
        <v>0</v>
      </c>
      <c r="Q535" t="e">
        <v>#DIV/0!</v>
      </c>
      <c r="R535">
        <v>0</v>
      </c>
    </row>
    <row r="536" spans="1:18" x14ac:dyDescent="0.25">
      <c r="A536" t="s">
        <v>4351</v>
      </c>
      <c r="B536" t="s">
        <v>4352</v>
      </c>
      <c r="C536" t="s">
        <v>217</v>
      </c>
      <c r="D536">
        <v>41275</v>
      </c>
      <c r="E536">
        <v>1.5</v>
      </c>
      <c r="F536">
        <v>1.5</v>
      </c>
      <c r="G536">
        <v>1</v>
      </c>
      <c r="H536">
        <v>2</v>
      </c>
      <c r="J536" t="e">
        <v>#DIV/0!</v>
      </c>
      <c r="K536">
        <v>14.5</v>
      </c>
      <c r="L536">
        <v>0</v>
      </c>
      <c r="Q536" t="e">
        <v>#DIV/0!</v>
      </c>
    </row>
    <row r="537" spans="1:18" x14ac:dyDescent="0.25">
      <c r="A537" t="s">
        <v>4353</v>
      </c>
      <c r="B537" t="s">
        <v>4354</v>
      </c>
      <c r="C537" t="s">
        <v>230</v>
      </c>
      <c r="D537">
        <v>41275</v>
      </c>
      <c r="G537" t="e">
        <v>#DIV/0!</v>
      </c>
      <c r="J537" t="e">
        <v>#DIV/0!</v>
      </c>
      <c r="L537" t="e">
        <v>#DIV/0!</v>
      </c>
      <c r="Q537" t="e">
        <v>#DIV/0!</v>
      </c>
    </row>
    <row r="538" spans="1:18" x14ac:dyDescent="0.25">
      <c r="A538" t="s">
        <v>4355</v>
      </c>
      <c r="B538" t="s">
        <v>4356</v>
      </c>
      <c r="C538" t="s">
        <v>231</v>
      </c>
      <c r="D538">
        <v>41275</v>
      </c>
      <c r="G538" t="e">
        <v>#DIV/0!</v>
      </c>
      <c r="J538" t="e">
        <v>#DIV/0!</v>
      </c>
      <c r="L538" t="e">
        <v>#DIV/0!</v>
      </c>
      <c r="Q538" t="e">
        <v>#DIV/0!</v>
      </c>
    </row>
    <row r="539" spans="1:18" x14ac:dyDescent="0.25">
      <c r="A539" t="s">
        <v>9542</v>
      </c>
      <c r="B539" t="s">
        <v>9543</v>
      </c>
      <c r="C539" t="s">
        <v>9523</v>
      </c>
      <c r="D539">
        <v>41275</v>
      </c>
      <c r="E539">
        <v>4</v>
      </c>
      <c r="F539">
        <v>4</v>
      </c>
      <c r="G539">
        <v>1</v>
      </c>
      <c r="H539">
        <v>7</v>
      </c>
      <c r="J539" t="e">
        <v>#DIV/0!</v>
      </c>
      <c r="K539">
        <v>24</v>
      </c>
      <c r="L539">
        <v>0</v>
      </c>
      <c r="M539">
        <v>4</v>
      </c>
      <c r="O539">
        <v>0</v>
      </c>
      <c r="P539">
        <v>1</v>
      </c>
      <c r="Q539">
        <v>0</v>
      </c>
      <c r="R539">
        <v>3</v>
      </c>
    </row>
    <row r="540" spans="1:18" x14ac:dyDescent="0.25">
      <c r="A540" t="s">
        <v>8913</v>
      </c>
      <c r="B540" t="s">
        <v>8914</v>
      </c>
      <c r="C540" t="s">
        <v>2810</v>
      </c>
      <c r="D540">
        <v>41275</v>
      </c>
      <c r="E540">
        <v>4</v>
      </c>
      <c r="F540">
        <v>4</v>
      </c>
      <c r="G540">
        <v>1</v>
      </c>
      <c r="H540">
        <v>7</v>
      </c>
      <c r="J540" t="e">
        <v>#DIV/0!</v>
      </c>
      <c r="K540">
        <v>24</v>
      </c>
      <c r="L540">
        <v>0</v>
      </c>
      <c r="M540">
        <v>4</v>
      </c>
      <c r="O540">
        <v>0</v>
      </c>
      <c r="P540">
        <v>1</v>
      </c>
      <c r="Q540">
        <v>0</v>
      </c>
      <c r="R540">
        <v>3</v>
      </c>
    </row>
    <row r="541" spans="1:18" x14ac:dyDescent="0.25">
      <c r="A541" t="s">
        <v>4357</v>
      </c>
      <c r="B541" t="s">
        <v>4358</v>
      </c>
      <c r="C541" t="s">
        <v>237</v>
      </c>
      <c r="D541">
        <v>41275</v>
      </c>
      <c r="G541" t="e">
        <v>#DIV/0!</v>
      </c>
      <c r="J541" t="e">
        <v>#DIV/0!</v>
      </c>
      <c r="L541" t="e">
        <v>#DIV/0!</v>
      </c>
      <c r="Q541" t="e">
        <v>#DIV/0!</v>
      </c>
    </row>
    <row r="542" spans="1:18" x14ac:dyDescent="0.25">
      <c r="A542" t="s">
        <v>4359</v>
      </c>
      <c r="B542" t="s">
        <v>4360</v>
      </c>
      <c r="C542" t="s">
        <v>236</v>
      </c>
      <c r="D542">
        <v>41275</v>
      </c>
      <c r="G542" t="e">
        <v>#DIV/0!</v>
      </c>
      <c r="J542" t="e">
        <v>#DIV/0!</v>
      </c>
      <c r="L542" t="e">
        <v>#DIV/0!</v>
      </c>
      <c r="Q542" t="e">
        <v>#DIV/0!</v>
      </c>
    </row>
    <row r="543" spans="1:18" x14ac:dyDescent="0.25">
      <c r="A543" t="s">
        <v>4361</v>
      </c>
      <c r="B543" t="s">
        <v>4362</v>
      </c>
      <c r="C543" t="s">
        <v>364</v>
      </c>
      <c r="D543">
        <v>41275</v>
      </c>
      <c r="E543">
        <v>3</v>
      </c>
      <c r="F543">
        <v>3</v>
      </c>
      <c r="G543">
        <v>1</v>
      </c>
      <c r="J543" t="e">
        <v>#DIV/0!</v>
      </c>
      <c r="L543" t="e">
        <v>#DIV/0!</v>
      </c>
      <c r="Q543" t="e">
        <v>#DIV/0!</v>
      </c>
    </row>
    <row r="544" spans="1:18" x14ac:dyDescent="0.25">
      <c r="A544" t="s">
        <v>4363</v>
      </c>
      <c r="B544" t="s">
        <v>4364</v>
      </c>
      <c r="C544" t="s">
        <v>363</v>
      </c>
      <c r="D544">
        <v>41275</v>
      </c>
      <c r="E544">
        <v>3</v>
      </c>
      <c r="F544">
        <v>3</v>
      </c>
      <c r="G544">
        <v>1</v>
      </c>
      <c r="J544" t="e">
        <v>#DIV/0!</v>
      </c>
      <c r="L544" t="e">
        <v>#DIV/0!</v>
      </c>
      <c r="Q544" t="e">
        <v>#DIV/0!</v>
      </c>
    </row>
    <row r="545" spans="1:19" x14ac:dyDescent="0.25">
      <c r="A545" t="s">
        <v>4365</v>
      </c>
      <c r="B545" t="s">
        <v>4366</v>
      </c>
      <c r="C545" t="s">
        <v>219</v>
      </c>
      <c r="D545">
        <v>41275</v>
      </c>
      <c r="E545">
        <v>5</v>
      </c>
      <c r="F545">
        <v>5</v>
      </c>
      <c r="G545">
        <v>1</v>
      </c>
      <c r="H545">
        <v>21</v>
      </c>
      <c r="I545">
        <v>29</v>
      </c>
      <c r="J545">
        <v>0.72413793103448276</v>
      </c>
      <c r="K545">
        <v>25</v>
      </c>
      <c r="L545">
        <v>1.1599999999999999</v>
      </c>
      <c r="O545">
        <v>1</v>
      </c>
      <c r="P545">
        <v>5</v>
      </c>
      <c r="Q545">
        <v>0.2</v>
      </c>
    </row>
    <row r="546" spans="1:19" x14ac:dyDescent="0.25">
      <c r="A546" t="s">
        <v>4367</v>
      </c>
      <c r="B546" t="s">
        <v>4368</v>
      </c>
      <c r="C546" t="s">
        <v>220</v>
      </c>
      <c r="D546">
        <v>41275</v>
      </c>
      <c r="E546">
        <v>5</v>
      </c>
      <c r="F546">
        <v>5</v>
      </c>
      <c r="G546">
        <v>1</v>
      </c>
      <c r="H546">
        <v>21</v>
      </c>
      <c r="I546">
        <v>29</v>
      </c>
      <c r="J546">
        <v>0.72413793103448276</v>
      </c>
      <c r="K546">
        <v>25</v>
      </c>
      <c r="L546">
        <v>1.1599999999999999</v>
      </c>
      <c r="O546">
        <v>1</v>
      </c>
      <c r="P546">
        <v>5</v>
      </c>
      <c r="Q546">
        <v>0.2</v>
      </c>
    </row>
    <row r="547" spans="1:19" x14ac:dyDescent="0.25">
      <c r="A547" t="s">
        <v>4369</v>
      </c>
      <c r="B547" t="s">
        <v>4370</v>
      </c>
      <c r="C547" t="s">
        <v>221</v>
      </c>
      <c r="D547">
        <v>41275</v>
      </c>
      <c r="G547" t="e">
        <v>#DIV/0!</v>
      </c>
      <c r="J547" t="e">
        <v>#DIV/0!</v>
      </c>
      <c r="L547" t="e">
        <v>#DIV/0!</v>
      </c>
      <c r="Q547" t="e">
        <v>#DIV/0!</v>
      </c>
    </row>
    <row r="548" spans="1:19" x14ac:dyDescent="0.25">
      <c r="A548" t="s">
        <v>9167</v>
      </c>
      <c r="B548" t="s">
        <v>9168</v>
      </c>
      <c r="C548" t="s">
        <v>3018</v>
      </c>
      <c r="D548">
        <v>41275</v>
      </c>
      <c r="E548">
        <v>3.3</v>
      </c>
      <c r="F548">
        <v>3.3</v>
      </c>
      <c r="G548">
        <v>1</v>
      </c>
      <c r="H548">
        <v>17</v>
      </c>
      <c r="I548">
        <v>0</v>
      </c>
      <c r="K548">
        <v>23</v>
      </c>
      <c r="L548">
        <v>0</v>
      </c>
      <c r="O548">
        <v>0</v>
      </c>
      <c r="P548">
        <v>3</v>
      </c>
      <c r="Q548">
        <v>0</v>
      </c>
    </row>
    <row r="549" spans="1:19" x14ac:dyDescent="0.25">
      <c r="A549" t="s">
        <v>8804</v>
      </c>
      <c r="B549" t="s">
        <v>8805</v>
      </c>
      <c r="C549" t="s">
        <v>2638</v>
      </c>
      <c r="D549">
        <v>41275</v>
      </c>
      <c r="G549" t="e">
        <v>#DIV/0!</v>
      </c>
      <c r="J549" t="e">
        <v>#DIV/0!</v>
      </c>
      <c r="L549" t="e">
        <v>#DIV/0!</v>
      </c>
      <c r="Q549" t="e">
        <v>#DIV/0!</v>
      </c>
    </row>
    <row r="550" spans="1:19" x14ac:dyDescent="0.25">
      <c r="A550" t="s">
        <v>9022</v>
      </c>
      <c r="B550" t="s">
        <v>9023</v>
      </c>
      <c r="C550" t="s">
        <v>2811</v>
      </c>
      <c r="D550">
        <v>41275</v>
      </c>
      <c r="E550">
        <v>3.3</v>
      </c>
      <c r="F550">
        <v>3.3</v>
      </c>
      <c r="G550">
        <v>1</v>
      </c>
      <c r="H550">
        <v>17</v>
      </c>
      <c r="J550" t="e">
        <v>#DIV/0!</v>
      </c>
      <c r="K550">
        <v>23</v>
      </c>
      <c r="L550">
        <v>0</v>
      </c>
      <c r="O550">
        <v>0</v>
      </c>
      <c r="P550">
        <v>3</v>
      </c>
      <c r="Q550">
        <v>0</v>
      </c>
    </row>
    <row r="551" spans="1:19" x14ac:dyDescent="0.25">
      <c r="A551" t="s">
        <v>4371</v>
      </c>
      <c r="B551" t="s">
        <v>4372</v>
      </c>
      <c r="C551" t="s">
        <v>234</v>
      </c>
      <c r="D551">
        <v>41275</v>
      </c>
      <c r="G551" t="e">
        <v>#DIV/0!</v>
      </c>
      <c r="J551" t="e">
        <v>#DIV/0!</v>
      </c>
      <c r="L551" t="e">
        <v>#DIV/0!</v>
      </c>
      <c r="Q551" t="e">
        <v>#DIV/0!</v>
      </c>
    </row>
    <row r="552" spans="1:19" x14ac:dyDescent="0.25">
      <c r="A552" t="s">
        <v>4373</v>
      </c>
      <c r="B552" t="s">
        <v>4374</v>
      </c>
      <c r="C552" t="s">
        <v>235</v>
      </c>
      <c r="D552">
        <v>41275</v>
      </c>
      <c r="G552" t="e">
        <v>#DIV/0!</v>
      </c>
      <c r="J552" t="e">
        <v>#DIV/0!</v>
      </c>
      <c r="L552" t="e">
        <v>#DIV/0!</v>
      </c>
      <c r="Q552" t="e">
        <v>#DIV/0!</v>
      </c>
      <c r="S552">
        <v>0</v>
      </c>
    </row>
    <row r="553" spans="1:19" x14ac:dyDescent="0.25">
      <c r="A553" t="s">
        <v>4375</v>
      </c>
      <c r="B553" t="s">
        <v>4376</v>
      </c>
      <c r="C553" t="s">
        <v>239</v>
      </c>
      <c r="D553">
        <v>41275</v>
      </c>
      <c r="G553" t="e">
        <v>#DIV/0!</v>
      </c>
      <c r="J553" t="e">
        <v>#DIV/0!</v>
      </c>
      <c r="L553" t="e">
        <v>#DIV/0!</v>
      </c>
      <c r="Q553" t="e">
        <v>#DIV/0!</v>
      </c>
      <c r="S553">
        <v>0</v>
      </c>
    </row>
    <row r="554" spans="1:19" x14ac:dyDescent="0.25">
      <c r="A554" t="s">
        <v>4377</v>
      </c>
      <c r="B554" t="s">
        <v>4378</v>
      </c>
      <c r="C554" t="s">
        <v>238</v>
      </c>
      <c r="D554">
        <v>41275</v>
      </c>
      <c r="G554" t="e">
        <v>#DIV/0!</v>
      </c>
      <c r="J554" t="e">
        <v>#DIV/0!</v>
      </c>
      <c r="L554" t="e">
        <v>#DIV/0!</v>
      </c>
      <c r="Q554" t="e">
        <v>#DIV/0!</v>
      </c>
      <c r="S554">
        <v>0.93125000000000002</v>
      </c>
    </row>
    <row r="555" spans="1:19" x14ac:dyDescent="0.25">
      <c r="A555" t="s">
        <v>4379</v>
      </c>
      <c r="B555" t="s">
        <v>4380</v>
      </c>
      <c r="C555" t="s">
        <v>222</v>
      </c>
      <c r="D555">
        <v>41275</v>
      </c>
      <c r="E555">
        <v>1</v>
      </c>
      <c r="F555">
        <v>1</v>
      </c>
      <c r="G555">
        <v>1</v>
      </c>
      <c r="H555">
        <v>0</v>
      </c>
      <c r="K555">
        <v>0</v>
      </c>
      <c r="L555" t="e">
        <v>#DIV/0!</v>
      </c>
      <c r="Q555" t="e">
        <v>#DIV/0!</v>
      </c>
      <c r="S555">
        <v>0.75</v>
      </c>
    </row>
    <row r="556" spans="1:19" x14ac:dyDescent="0.25">
      <c r="A556" t="s">
        <v>4381</v>
      </c>
      <c r="B556" t="s">
        <v>4382</v>
      </c>
      <c r="C556" t="s">
        <v>3567</v>
      </c>
      <c r="D556">
        <v>41275</v>
      </c>
      <c r="G556" t="e">
        <v>#DIV/0!</v>
      </c>
      <c r="J556" t="e">
        <v>#DIV/0!</v>
      </c>
      <c r="L556" t="e">
        <v>#DIV/0!</v>
      </c>
      <c r="Q556" t="e">
        <v>#DIV/0!</v>
      </c>
      <c r="S556">
        <v>1</v>
      </c>
    </row>
    <row r="557" spans="1:19" x14ac:dyDescent="0.25">
      <c r="A557" t="s">
        <v>4383</v>
      </c>
      <c r="B557" t="s">
        <v>4384</v>
      </c>
      <c r="C557" t="s">
        <v>223</v>
      </c>
      <c r="D557">
        <v>41275</v>
      </c>
      <c r="E557">
        <v>1</v>
      </c>
      <c r="F557">
        <v>1</v>
      </c>
      <c r="G557">
        <v>1</v>
      </c>
      <c r="J557" t="e">
        <v>#DIV/0!</v>
      </c>
      <c r="L557" t="e">
        <v>#DIV/0!</v>
      </c>
      <c r="Q557" t="e">
        <v>#DIV/0!</v>
      </c>
      <c r="S557">
        <v>0</v>
      </c>
    </row>
    <row r="558" spans="1:19" x14ac:dyDescent="0.25">
      <c r="A558" t="s">
        <v>4385</v>
      </c>
      <c r="B558" t="s">
        <v>4386</v>
      </c>
      <c r="C558" t="s">
        <v>224</v>
      </c>
      <c r="D558">
        <v>41275</v>
      </c>
      <c r="G558" t="e">
        <v>#DIV/0!</v>
      </c>
      <c r="J558" t="e">
        <v>#DIV/0!</v>
      </c>
      <c r="L558" t="e">
        <v>#DIV/0!</v>
      </c>
      <c r="Q558" t="e">
        <v>#DIV/0!</v>
      </c>
      <c r="S558">
        <v>0</v>
      </c>
    </row>
    <row r="559" spans="1:19" x14ac:dyDescent="0.25">
      <c r="A559" t="s">
        <v>4387</v>
      </c>
      <c r="B559" t="s">
        <v>4388</v>
      </c>
      <c r="C559" t="s">
        <v>225</v>
      </c>
      <c r="D559">
        <v>41275</v>
      </c>
      <c r="E559">
        <v>7.25</v>
      </c>
      <c r="F559">
        <v>13</v>
      </c>
      <c r="G559">
        <v>0.55769230769230771</v>
      </c>
      <c r="H559">
        <v>34</v>
      </c>
      <c r="J559" t="e">
        <v>#DIV/0!</v>
      </c>
      <c r="K559">
        <v>54</v>
      </c>
      <c r="L559">
        <v>0</v>
      </c>
      <c r="O559">
        <v>3</v>
      </c>
      <c r="P559">
        <v>5</v>
      </c>
      <c r="Q559">
        <v>0.6</v>
      </c>
      <c r="S559">
        <v>0</v>
      </c>
    </row>
    <row r="560" spans="1:19" x14ac:dyDescent="0.25">
      <c r="A560" t="s">
        <v>4389</v>
      </c>
      <c r="B560" t="s">
        <v>4390</v>
      </c>
      <c r="C560" t="s">
        <v>226</v>
      </c>
      <c r="D560">
        <v>41275</v>
      </c>
      <c r="E560">
        <v>6.5</v>
      </c>
      <c r="F560">
        <v>8</v>
      </c>
      <c r="G560">
        <v>0.8125</v>
      </c>
      <c r="H560">
        <v>29</v>
      </c>
      <c r="J560" t="e">
        <v>#DIV/0!</v>
      </c>
      <c r="K560">
        <v>45</v>
      </c>
      <c r="L560">
        <v>0</v>
      </c>
      <c r="O560">
        <v>3</v>
      </c>
      <c r="P560">
        <v>5</v>
      </c>
      <c r="Q560">
        <v>0.6</v>
      </c>
      <c r="S560">
        <v>0.99722222222222223</v>
      </c>
    </row>
    <row r="561" spans="1:19" x14ac:dyDescent="0.25">
      <c r="A561" t="s">
        <v>4391</v>
      </c>
      <c r="B561" t="s">
        <v>4392</v>
      </c>
      <c r="C561" t="s">
        <v>227</v>
      </c>
      <c r="D561">
        <v>41275</v>
      </c>
      <c r="E561">
        <v>0.75</v>
      </c>
      <c r="F561">
        <v>5</v>
      </c>
      <c r="G561">
        <v>0.15</v>
      </c>
      <c r="H561">
        <v>5</v>
      </c>
      <c r="K561">
        <v>9</v>
      </c>
      <c r="L561">
        <v>0</v>
      </c>
      <c r="Q561" t="e">
        <v>#DIV/0!</v>
      </c>
      <c r="S561">
        <v>0.5</v>
      </c>
    </row>
    <row r="562" spans="1:19" x14ac:dyDescent="0.25">
      <c r="A562" t="s">
        <v>4393</v>
      </c>
      <c r="B562" t="s">
        <v>4394</v>
      </c>
      <c r="C562" t="s">
        <v>202</v>
      </c>
      <c r="D562">
        <v>41306</v>
      </c>
      <c r="E562">
        <v>4</v>
      </c>
      <c r="F562">
        <v>2.5</v>
      </c>
      <c r="G562">
        <v>1.6</v>
      </c>
      <c r="H562">
        <v>14</v>
      </c>
      <c r="J562" t="e">
        <v>#DIV/0!</v>
      </c>
      <c r="K562">
        <v>14.5</v>
      </c>
      <c r="L562">
        <v>0</v>
      </c>
      <c r="Q562" t="e">
        <v>#DIV/0!</v>
      </c>
      <c r="S562">
        <v>0.9375</v>
      </c>
    </row>
    <row r="563" spans="1:19" x14ac:dyDescent="0.25">
      <c r="A563" t="s">
        <v>8697</v>
      </c>
      <c r="B563" t="s">
        <v>8698</v>
      </c>
      <c r="C563" t="s">
        <v>2636</v>
      </c>
      <c r="D563">
        <v>41306</v>
      </c>
      <c r="E563">
        <v>4</v>
      </c>
      <c r="F563">
        <v>2.5</v>
      </c>
      <c r="G563">
        <v>1.6</v>
      </c>
      <c r="H563">
        <v>14</v>
      </c>
      <c r="J563" t="e">
        <v>#DIV/0!</v>
      </c>
      <c r="K563">
        <v>14.5</v>
      </c>
      <c r="L563">
        <v>0</v>
      </c>
      <c r="Q563" t="e">
        <v>#DIV/0!</v>
      </c>
    </row>
    <row r="564" spans="1:19" x14ac:dyDescent="0.25">
      <c r="A564" t="s">
        <v>4395</v>
      </c>
      <c r="B564" t="s">
        <v>4396</v>
      </c>
      <c r="C564" t="s">
        <v>247</v>
      </c>
      <c r="D564">
        <v>41306</v>
      </c>
      <c r="E564">
        <v>0</v>
      </c>
      <c r="F564">
        <v>0</v>
      </c>
      <c r="G564" t="e">
        <v>#DIV/0!</v>
      </c>
      <c r="H564">
        <v>0</v>
      </c>
      <c r="I564">
        <v>0</v>
      </c>
      <c r="K564">
        <v>0</v>
      </c>
      <c r="L564" t="e">
        <v>#DIV/0!</v>
      </c>
      <c r="M564">
        <v>0</v>
      </c>
      <c r="O564">
        <v>0</v>
      </c>
      <c r="P564">
        <v>0</v>
      </c>
      <c r="Q564" t="e">
        <v>#DIV/0!</v>
      </c>
      <c r="R564">
        <v>0</v>
      </c>
    </row>
    <row r="565" spans="1:19" x14ac:dyDescent="0.25">
      <c r="A565" t="s">
        <v>9314</v>
      </c>
      <c r="B565" t="s">
        <v>9315</v>
      </c>
      <c r="C565" t="s">
        <v>2637</v>
      </c>
      <c r="D565">
        <v>41306</v>
      </c>
      <c r="E565">
        <v>5.5</v>
      </c>
      <c r="F565">
        <v>4</v>
      </c>
      <c r="G565">
        <v>1.375</v>
      </c>
      <c r="H565">
        <v>16</v>
      </c>
      <c r="I565">
        <v>29</v>
      </c>
      <c r="J565">
        <v>0.55172413793103448</v>
      </c>
      <c r="K565">
        <v>29</v>
      </c>
      <c r="L565">
        <v>1</v>
      </c>
      <c r="M565">
        <v>0</v>
      </c>
      <c r="O565">
        <v>0</v>
      </c>
      <c r="P565">
        <v>0</v>
      </c>
      <c r="Q565" t="e">
        <v>#DIV/0!</v>
      </c>
      <c r="R565">
        <v>0</v>
      </c>
    </row>
    <row r="566" spans="1:19" x14ac:dyDescent="0.25">
      <c r="A566" t="s">
        <v>4397</v>
      </c>
      <c r="B566" t="s">
        <v>4398</v>
      </c>
      <c r="C566" t="s">
        <v>242</v>
      </c>
      <c r="D566">
        <v>41306</v>
      </c>
      <c r="E566">
        <v>17</v>
      </c>
      <c r="F566">
        <v>18</v>
      </c>
      <c r="G566">
        <v>0.94444444444444442</v>
      </c>
      <c r="H566">
        <v>96</v>
      </c>
      <c r="I566">
        <v>139</v>
      </c>
      <c r="J566">
        <v>0.69064748201438853</v>
      </c>
      <c r="K566">
        <v>154</v>
      </c>
      <c r="L566">
        <v>0.90259740259740262</v>
      </c>
      <c r="M566">
        <v>63</v>
      </c>
      <c r="N566">
        <v>0.93125000000000002</v>
      </c>
      <c r="O566">
        <v>9</v>
      </c>
      <c r="P566">
        <v>12</v>
      </c>
      <c r="Q566">
        <v>0.75</v>
      </c>
      <c r="R566">
        <v>33</v>
      </c>
    </row>
    <row r="567" spans="1:19" x14ac:dyDescent="0.25">
      <c r="A567" t="s">
        <v>4399</v>
      </c>
      <c r="B567" t="s">
        <v>4400</v>
      </c>
      <c r="C567" t="s">
        <v>243</v>
      </c>
      <c r="D567">
        <v>41306</v>
      </c>
      <c r="E567">
        <v>7.4</v>
      </c>
      <c r="F567">
        <v>8</v>
      </c>
      <c r="G567">
        <v>0.92500000000000004</v>
      </c>
      <c r="H567">
        <v>31</v>
      </c>
      <c r="I567">
        <v>25</v>
      </c>
      <c r="J567">
        <v>1.24</v>
      </c>
      <c r="K567">
        <v>45</v>
      </c>
      <c r="L567">
        <v>0.55555555555555558</v>
      </c>
      <c r="M567">
        <v>0</v>
      </c>
      <c r="N567">
        <v>0.75</v>
      </c>
      <c r="O567">
        <v>5</v>
      </c>
      <c r="P567">
        <v>5</v>
      </c>
      <c r="Q567">
        <v>1</v>
      </c>
      <c r="R567">
        <v>0</v>
      </c>
      <c r="S567">
        <v>0.52</v>
      </c>
    </row>
    <row r="568" spans="1:19" x14ac:dyDescent="0.25">
      <c r="A568" t="s">
        <v>4401</v>
      </c>
      <c r="B568" t="s">
        <v>4402</v>
      </c>
      <c r="C568" t="s">
        <v>244</v>
      </c>
      <c r="D568">
        <v>41306</v>
      </c>
      <c r="E568">
        <v>0.85</v>
      </c>
      <c r="F568">
        <v>5</v>
      </c>
      <c r="G568">
        <v>0.16999999999999998</v>
      </c>
      <c r="H568">
        <v>3</v>
      </c>
      <c r="I568">
        <v>4.6363636363636367</v>
      </c>
      <c r="J568">
        <v>0.64705882352941169</v>
      </c>
      <c r="K568">
        <v>9</v>
      </c>
      <c r="L568">
        <v>0.51515151515151514</v>
      </c>
      <c r="M568">
        <v>0</v>
      </c>
      <c r="N568">
        <v>1</v>
      </c>
      <c r="O568">
        <v>1</v>
      </c>
      <c r="P568">
        <v>1</v>
      </c>
      <c r="Q568">
        <v>1</v>
      </c>
      <c r="R568">
        <v>0</v>
      </c>
      <c r="S568">
        <v>0.97500000000000009</v>
      </c>
    </row>
    <row r="569" spans="1:19" x14ac:dyDescent="0.25">
      <c r="A569" t="s">
        <v>9423</v>
      </c>
      <c r="B569" t="s">
        <v>9424</v>
      </c>
      <c r="C569" t="s">
        <v>2809</v>
      </c>
      <c r="D569">
        <v>41306</v>
      </c>
      <c r="E569">
        <v>7.3</v>
      </c>
      <c r="F569">
        <v>7.3</v>
      </c>
      <c r="G569">
        <v>1</v>
      </c>
      <c r="H569">
        <v>20</v>
      </c>
      <c r="I569">
        <v>47</v>
      </c>
      <c r="K569">
        <v>47</v>
      </c>
      <c r="L569">
        <v>1</v>
      </c>
      <c r="M569">
        <v>5</v>
      </c>
      <c r="O569">
        <v>0</v>
      </c>
      <c r="P569">
        <v>8</v>
      </c>
      <c r="Q569">
        <v>0</v>
      </c>
      <c r="R569">
        <v>2</v>
      </c>
    </row>
    <row r="570" spans="1:19" x14ac:dyDescent="0.25">
      <c r="A570" t="s">
        <v>4403</v>
      </c>
      <c r="B570" t="s">
        <v>4404</v>
      </c>
      <c r="C570" t="s">
        <v>245</v>
      </c>
      <c r="D570">
        <v>41306</v>
      </c>
      <c r="E570">
        <v>19</v>
      </c>
      <c r="F570">
        <v>15</v>
      </c>
      <c r="G570">
        <v>1.2666666666666666</v>
      </c>
      <c r="H570">
        <v>0</v>
      </c>
      <c r="I570">
        <v>17</v>
      </c>
      <c r="K570">
        <v>74.5</v>
      </c>
      <c r="L570">
        <v>0.22818791946308725</v>
      </c>
      <c r="M570">
        <v>0</v>
      </c>
      <c r="O570">
        <v>0</v>
      </c>
      <c r="P570">
        <v>0</v>
      </c>
      <c r="Q570" t="e">
        <v>#DIV/0!</v>
      </c>
      <c r="R570">
        <v>0</v>
      </c>
    </row>
    <row r="571" spans="1:19" x14ac:dyDescent="0.25">
      <c r="A571" t="s">
        <v>4405</v>
      </c>
      <c r="B571" t="s">
        <v>4406</v>
      </c>
      <c r="C571" t="s">
        <v>246</v>
      </c>
      <c r="D571">
        <v>41306</v>
      </c>
      <c r="E571">
        <v>0</v>
      </c>
      <c r="F571">
        <v>0</v>
      </c>
      <c r="G571" t="e">
        <v>#DIV/0!</v>
      </c>
      <c r="H571">
        <v>0</v>
      </c>
      <c r="I571">
        <v>0</v>
      </c>
      <c r="K571">
        <v>0</v>
      </c>
      <c r="L571" t="e">
        <v>#DIV/0!</v>
      </c>
      <c r="O571">
        <v>0</v>
      </c>
      <c r="P571">
        <v>0</v>
      </c>
      <c r="Q571" t="e">
        <v>#DIV/0!</v>
      </c>
    </row>
    <row r="572" spans="1:19" x14ac:dyDescent="0.25">
      <c r="A572" t="s">
        <v>4407</v>
      </c>
      <c r="B572" t="s">
        <v>4408</v>
      </c>
      <c r="C572" t="s">
        <v>240</v>
      </c>
      <c r="D572">
        <v>41306</v>
      </c>
      <c r="E572">
        <v>57.05</v>
      </c>
      <c r="F572">
        <v>57.3</v>
      </c>
      <c r="G572">
        <v>0.99563699825479934</v>
      </c>
      <c r="H572">
        <v>166</v>
      </c>
      <c r="I572">
        <v>261.63636363636363</v>
      </c>
      <c r="J572">
        <v>0.63446838082001389</v>
      </c>
      <c r="K572">
        <v>358.5</v>
      </c>
      <c r="L572">
        <v>0.72980854570812725</v>
      </c>
      <c r="M572">
        <v>68</v>
      </c>
      <c r="O572">
        <v>15</v>
      </c>
      <c r="P572">
        <v>26</v>
      </c>
      <c r="Q572">
        <v>0.57692307692307687</v>
      </c>
      <c r="R572">
        <v>35</v>
      </c>
    </row>
    <row r="573" spans="1:19" x14ac:dyDescent="0.25">
      <c r="A573" t="s">
        <v>4409</v>
      </c>
      <c r="B573" t="s">
        <v>4410</v>
      </c>
      <c r="C573" t="s">
        <v>203</v>
      </c>
      <c r="D573">
        <v>41306</v>
      </c>
      <c r="E573">
        <v>10</v>
      </c>
      <c r="F573">
        <v>8</v>
      </c>
      <c r="G573">
        <v>1.25</v>
      </c>
      <c r="H573">
        <v>9</v>
      </c>
      <c r="I573">
        <v>40</v>
      </c>
      <c r="J573">
        <v>0.22500000000000001</v>
      </c>
      <c r="K573">
        <v>60</v>
      </c>
      <c r="L573">
        <v>0.66666666666666663</v>
      </c>
      <c r="M573">
        <v>7</v>
      </c>
      <c r="O573">
        <v>0</v>
      </c>
      <c r="P573">
        <v>0</v>
      </c>
      <c r="Q573" t="e">
        <v>#DIV/0!</v>
      </c>
      <c r="R573">
        <v>2</v>
      </c>
    </row>
    <row r="574" spans="1:19" x14ac:dyDescent="0.25">
      <c r="A574" t="s">
        <v>4411</v>
      </c>
      <c r="B574" t="s">
        <v>4412</v>
      </c>
      <c r="C574" t="s">
        <v>205</v>
      </c>
      <c r="D574">
        <v>41306</v>
      </c>
      <c r="E574">
        <v>4</v>
      </c>
      <c r="F574">
        <v>4</v>
      </c>
      <c r="G574">
        <v>1</v>
      </c>
      <c r="H574">
        <v>9</v>
      </c>
      <c r="I574">
        <v>40</v>
      </c>
      <c r="J574">
        <v>0.22500000000000001</v>
      </c>
      <c r="K574">
        <v>40</v>
      </c>
      <c r="L574">
        <v>1</v>
      </c>
      <c r="M574">
        <v>7</v>
      </c>
      <c r="N574">
        <v>0.9375</v>
      </c>
      <c r="Q574" t="e">
        <v>#DIV/0!</v>
      </c>
      <c r="R574">
        <v>2</v>
      </c>
      <c r="S574">
        <v>0.90476190476190477</v>
      </c>
    </row>
    <row r="575" spans="1:19" x14ac:dyDescent="0.25">
      <c r="A575" t="s">
        <v>4413</v>
      </c>
      <c r="B575" t="s">
        <v>4414</v>
      </c>
      <c r="C575" t="s">
        <v>204</v>
      </c>
      <c r="D575">
        <v>41306</v>
      </c>
      <c r="E575">
        <v>6</v>
      </c>
      <c r="F575">
        <v>4</v>
      </c>
      <c r="G575">
        <v>1.5</v>
      </c>
      <c r="J575" t="e">
        <v>#DIV/0!</v>
      </c>
      <c r="K575">
        <v>20</v>
      </c>
      <c r="L575">
        <v>0</v>
      </c>
      <c r="Q575">
        <v>0</v>
      </c>
    </row>
    <row r="576" spans="1:19" x14ac:dyDescent="0.25">
      <c r="A576" t="s">
        <v>4415</v>
      </c>
      <c r="B576" t="s">
        <v>4416</v>
      </c>
      <c r="C576" t="s">
        <v>206</v>
      </c>
      <c r="D576">
        <v>41306</v>
      </c>
      <c r="G576" t="e">
        <v>#DIV/0!</v>
      </c>
      <c r="J576" t="e">
        <v>#DIV/0!</v>
      </c>
      <c r="L576" t="e">
        <v>#DIV/0!</v>
      </c>
      <c r="Q576" t="e">
        <v>#DIV/0!</v>
      </c>
      <c r="S576">
        <v>1.1875</v>
      </c>
    </row>
    <row r="577" spans="1:19" x14ac:dyDescent="0.25">
      <c r="A577" t="s">
        <v>4417</v>
      </c>
      <c r="B577" t="s">
        <v>4418</v>
      </c>
      <c r="C577" t="s">
        <v>233</v>
      </c>
      <c r="D577">
        <v>41306</v>
      </c>
      <c r="G577" t="e">
        <v>#DIV/0!</v>
      </c>
      <c r="J577" t="e">
        <v>#DIV/0!</v>
      </c>
      <c r="L577" t="e">
        <v>#DIV/0!</v>
      </c>
      <c r="Q577" t="e">
        <v>#DIV/0!</v>
      </c>
    </row>
    <row r="578" spans="1:19" x14ac:dyDescent="0.25">
      <c r="A578" t="s">
        <v>4419</v>
      </c>
      <c r="B578" t="s">
        <v>4420</v>
      </c>
      <c r="C578" t="s">
        <v>232</v>
      </c>
      <c r="D578">
        <v>41306</v>
      </c>
      <c r="G578" t="e">
        <v>#DIV/0!</v>
      </c>
      <c r="J578" t="e">
        <v>#DIV/0!</v>
      </c>
      <c r="L578" t="e">
        <v>#DIV/0!</v>
      </c>
      <c r="Q578" t="e">
        <v>#DIV/0!</v>
      </c>
    </row>
    <row r="579" spans="1:19" x14ac:dyDescent="0.25">
      <c r="A579" t="s">
        <v>4421</v>
      </c>
      <c r="B579" t="s">
        <v>4422</v>
      </c>
      <c r="C579" t="s">
        <v>207</v>
      </c>
      <c r="D579">
        <v>41306</v>
      </c>
      <c r="E579">
        <v>10</v>
      </c>
      <c r="F579">
        <v>9</v>
      </c>
      <c r="G579">
        <v>1.1111111111111112</v>
      </c>
      <c r="H579">
        <v>30</v>
      </c>
      <c r="I579">
        <v>35</v>
      </c>
      <c r="J579">
        <v>0.8571428571428571</v>
      </c>
      <c r="K579">
        <v>72.5</v>
      </c>
      <c r="L579">
        <v>0.48275862068965519</v>
      </c>
      <c r="O579">
        <v>3</v>
      </c>
      <c r="P579">
        <v>3</v>
      </c>
      <c r="Q579">
        <v>1</v>
      </c>
    </row>
    <row r="580" spans="1:19" x14ac:dyDescent="0.25">
      <c r="A580" t="s">
        <v>4423</v>
      </c>
      <c r="B580" t="s">
        <v>4424</v>
      </c>
      <c r="C580" t="s">
        <v>209</v>
      </c>
      <c r="D580">
        <v>41306</v>
      </c>
      <c r="E580">
        <v>4</v>
      </c>
      <c r="F580">
        <v>5</v>
      </c>
      <c r="G580">
        <v>0.8</v>
      </c>
      <c r="H580">
        <v>30</v>
      </c>
      <c r="I580">
        <v>35</v>
      </c>
      <c r="J580">
        <v>0.8571428571428571</v>
      </c>
      <c r="K580">
        <v>45</v>
      </c>
      <c r="L580">
        <v>0.77777777777777779</v>
      </c>
      <c r="M580">
        <v>22</v>
      </c>
      <c r="N580">
        <v>0.97500000000000009</v>
      </c>
      <c r="O580">
        <v>3</v>
      </c>
      <c r="P580">
        <v>3</v>
      </c>
      <c r="Q580">
        <v>1</v>
      </c>
      <c r="R580">
        <v>8</v>
      </c>
    </row>
    <row r="581" spans="1:19" x14ac:dyDescent="0.25">
      <c r="A581" t="s">
        <v>4425</v>
      </c>
      <c r="B581" t="s">
        <v>4426</v>
      </c>
      <c r="C581" t="s">
        <v>208</v>
      </c>
      <c r="D581">
        <v>41306</v>
      </c>
      <c r="E581">
        <v>6</v>
      </c>
      <c r="F581">
        <v>4</v>
      </c>
      <c r="G581">
        <v>1.5</v>
      </c>
      <c r="J581" t="e">
        <v>#DIV/0!</v>
      </c>
      <c r="K581">
        <v>27.5</v>
      </c>
      <c r="L581">
        <v>0</v>
      </c>
      <c r="Q581" t="e">
        <v>#DIV/0!</v>
      </c>
    </row>
    <row r="582" spans="1:19" x14ac:dyDescent="0.25">
      <c r="A582" t="s">
        <v>4427</v>
      </c>
      <c r="B582" t="s">
        <v>4428</v>
      </c>
      <c r="C582" t="s">
        <v>210</v>
      </c>
      <c r="D582">
        <v>41306</v>
      </c>
      <c r="G582" t="e">
        <v>#DIV/0!</v>
      </c>
      <c r="J582" t="e">
        <v>#DIV/0!</v>
      </c>
      <c r="L582" t="e">
        <v>#DIV/0!</v>
      </c>
      <c r="Q582" t="e">
        <v>#DIV/0!</v>
      </c>
    </row>
    <row r="583" spans="1:19" x14ac:dyDescent="0.25">
      <c r="A583" t="s">
        <v>4429</v>
      </c>
      <c r="B583" t="s">
        <v>4430</v>
      </c>
      <c r="C583" t="s">
        <v>228</v>
      </c>
      <c r="D583">
        <v>41306</v>
      </c>
      <c r="G583" t="e">
        <v>#DIV/0!</v>
      </c>
      <c r="J583" t="e">
        <v>#DIV/0!</v>
      </c>
      <c r="L583" t="e">
        <v>#DIV/0!</v>
      </c>
      <c r="Q583" t="e">
        <v>#DIV/0!</v>
      </c>
    </row>
    <row r="584" spans="1:19" x14ac:dyDescent="0.25">
      <c r="A584" t="s">
        <v>4431</v>
      </c>
      <c r="B584" t="s">
        <v>4432</v>
      </c>
      <c r="C584" t="s">
        <v>229</v>
      </c>
      <c r="D584">
        <v>41306</v>
      </c>
      <c r="G584" t="e">
        <v>#DIV/0!</v>
      </c>
      <c r="J584" t="e">
        <v>#DIV/0!</v>
      </c>
      <c r="L584" t="e">
        <v>#DIV/0!</v>
      </c>
      <c r="Q584" t="e">
        <v>#DIV/0!</v>
      </c>
    </row>
    <row r="585" spans="1:19" x14ac:dyDescent="0.25">
      <c r="A585" t="s">
        <v>4433</v>
      </c>
      <c r="B585" t="s">
        <v>4434</v>
      </c>
      <c r="C585" t="s">
        <v>215</v>
      </c>
      <c r="D585">
        <v>41306</v>
      </c>
      <c r="G585" t="e">
        <v>#DIV/0!</v>
      </c>
      <c r="J585" t="e">
        <v>#DIV/0!</v>
      </c>
      <c r="L585" t="e">
        <v>#DIV/0!</v>
      </c>
      <c r="M585">
        <v>0</v>
      </c>
      <c r="Q585" t="e">
        <v>#DIV/0!</v>
      </c>
    </row>
    <row r="586" spans="1:19" x14ac:dyDescent="0.25">
      <c r="A586" t="s">
        <v>4435</v>
      </c>
      <c r="B586" t="s">
        <v>4436</v>
      </c>
      <c r="C586" t="s">
        <v>211</v>
      </c>
      <c r="D586">
        <v>41306</v>
      </c>
      <c r="E586">
        <v>7</v>
      </c>
      <c r="F586">
        <v>7</v>
      </c>
      <c r="G586">
        <v>1</v>
      </c>
      <c r="H586">
        <v>27</v>
      </c>
      <c r="I586">
        <v>52</v>
      </c>
      <c r="J586">
        <v>0.51923076923076927</v>
      </c>
      <c r="K586">
        <v>62</v>
      </c>
      <c r="L586">
        <v>0.83870967741935487</v>
      </c>
      <c r="M586">
        <v>20</v>
      </c>
      <c r="O586">
        <v>5</v>
      </c>
      <c r="P586">
        <v>6</v>
      </c>
      <c r="Q586">
        <v>0.83333333333333337</v>
      </c>
      <c r="R586">
        <v>7</v>
      </c>
    </row>
    <row r="587" spans="1:19" x14ac:dyDescent="0.25">
      <c r="A587" t="s">
        <v>4437</v>
      </c>
      <c r="B587" t="s">
        <v>4438</v>
      </c>
      <c r="C587" t="s">
        <v>3526</v>
      </c>
      <c r="D587">
        <v>41306</v>
      </c>
      <c r="G587" t="e">
        <v>#DIV/0!</v>
      </c>
      <c r="J587" t="e">
        <v>#DIV/0!</v>
      </c>
      <c r="L587" t="e">
        <v>#DIV/0!</v>
      </c>
      <c r="Q587" t="e">
        <v>#DIV/0!</v>
      </c>
    </row>
    <row r="588" spans="1:19" x14ac:dyDescent="0.25">
      <c r="A588" t="s">
        <v>4439</v>
      </c>
      <c r="B588" t="s">
        <v>4440</v>
      </c>
      <c r="C588" t="s">
        <v>214</v>
      </c>
      <c r="D588">
        <v>41306</v>
      </c>
      <c r="E588">
        <v>4</v>
      </c>
      <c r="F588">
        <v>4</v>
      </c>
      <c r="G588">
        <v>1</v>
      </c>
      <c r="H588">
        <v>27</v>
      </c>
      <c r="I588">
        <v>35</v>
      </c>
      <c r="J588">
        <v>0.77142857142857146</v>
      </c>
      <c r="K588">
        <v>35</v>
      </c>
      <c r="L588">
        <v>1</v>
      </c>
      <c r="M588">
        <v>20</v>
      </c>
      <c r="N588">
        <v>1.1875</v>
      </c>
      <c r="O588">
        <v>5</v>
      </c>
      <c r="P588">
        <v>6</v>
      </c>
      <c r="Q588">
        <v>0.83333333333333337</v>
      </c>
      <c r="R588">
        <v>7</v>
      </c>
    </row>
    <row r="589" spans="1:19" x14ac:dyDescent="0.25">
      <c r="A589" t="s">
        <v>4441</v>
      </c>
      <c r="B589" t="s">
        <v>4442</v>
      </c>
      <c r="C589" t="s">
        <v>212</v>
      </c>
      <c r="D589">
        <v>41306</v>
      </c>
      <c r="E589">
        <v>3</v>
      </c>
      <c r="F589">
        <v>3</v>
      </c>
      <c r="G589">
        <v>1</v>
      </c>
      <c r="I589">
        <v>17</v>
      </c>
      <c r="J589">
        <v>0</v>
      </c>
      <c r="K589">
        <v>27</v>
      </c>
      <c r="L589">
        <v>0.62962962962962965</v>
      </c>
      <c r="Q589" t="e">
        <v>#DIV/0!</v>
      </c>
      <c r="S589">
        <v>0.83333333333333337</v>
      </c>
    </row>
    <row r="590" spans="1:19" x14ac:dyDescent="0.25">
      <c r="A590" t="s">
        <v>4443</v>
      </c>
      <c r="B590" t="s">
        <v>4444</v>
      </c>
      <c r="C590" t="s">
        <v>218</v>
      </c>
      <c r="D590">
        <v>41306</v>
      </c>
      <c r="G590" t="e">
        <v>#DIV/0!</v>
      </c>
      <c r="J590" t="e">
        <v>#DIV/0!</v>
      </c>
      <c r="L590" t="e">
        <v>#DIV/0!</v>
      </c>
      <c r="Q590" t="e">
        <v>#DIV/0!</v>
      </c>
      <c r="S590">
        <v>0.625</v>
      </c>
    </row>
    <row r="591" spans="1:19" x14ac:dyDescent="0.25">
      <c r="A591" t="s">
        <v>4445</v>
      </c>
      <c r="B591" t="s">
        <v>4446</v>
      </c>
      <c r="C591" t="s">
        <v>216</v>
      </c>
      <c r="D591">
        <v>41306</v>
      </c>
      <c r="E591">
        <v>1.5</v>
      </c>
      <c r="F591">
        <v>1.5</v>
      </c>
      <c r="G591">
        <v>1</v>
      </c>
      <c r="H591">
        <v>2</v>
      </c>
      <c r="I591">
        <v>0</v>
      </c>
      <c r="J591" t="e">
        <v>#DIV/0!</v>
      </c>
      <c r="K591">
        <v>14.5</v>
      </c>
      <c r="L591">
        <v>0</v>
      </c>
      <c r="M591">
        <v>0</v>
      </c>
      <c r="O591">
        <v>0</v>
      </c>
      <c r="P591">
        <v>0</v>
      </c>
      <c r="Q591" t="e">
        <v>#DIV/0!</v>
      </c>
      <c r="R591">
        <v>0</v>
      </c>
    </row>
    <row r="592" spans="1:19" x14ac:dyDescent="0.25">
      <c r="A592" t="s">
        <v>4447</v>
      </c>
      <c r="B592" t="s">
        <v>4448</v>
      </c>
      <c r="C592" t="s">
        <v>217</v>
      </c>
      <c r="D592">
        <v>41306</v>
      </c>
      <c r="E592">
        <v>1.5</v>
      </c>
      <c r="F592">
        <v>1.5</v>
      </c>
      <c r="G592">
        <v>1</v>
      </c>
      <c r="H592">
        <v>2</v>
      </c>
      <c r="J592" t="e">
        <v>#DIV/0!</v>
      </c>
      <c r="K592">
        <v>14.5</v>
      </c>
      <c r="L592">
        <v>0</v>
      </c>
      <c r="Q592" t="e">
        <v>#DIV/0!</v>
      </c>
    </row>
    <row r="593" spans="1:19" x14ac:dyDescent="0.25">
      <c r="A593" t="s">
        <v>4449</v>
      </c>
      <c r="B593" t="s">
        <v>4450</v>
      </c>
      <c r="C593" t="s">
        <v>230</v>
      </c>
      <c r="D593">
        <v>41306</v>
      </c>
      <c r="G593" t="e">
        <v>#DIV/0!</v>
      </c>
      <c r="J593" t="e">
        <v>#DIV/0!</v>
      </c>
      <c r="L593" t="e">
        <v>#DIV/0!</v>
      </c>
      <c r="Q593" t="e">
        <v>#DIV/0!</v>
      </c>
    </row>
    <row r="594" spans="1:19" x14ac:dyDescent="0.25">
      <c r="A594" t="s">
        <v>4451</v>
      </c>
      <c r="B594" t="s">
        <v>4452</v>
      </c>
      <c r="C594" t="s">
        <v>231</v>
      </c>
      <c r="D594">
        <v>41306</v>
      </c>
      <c r="G594" t="e">
        <v>#DIV/0!</v>
      </c>
      <c r="J594" t="e">
        <v>#DIV/0!</v>
      </c>
      <c r="L594" t="e">
        <v>#DIV/0!</v>
      </c>
      <c r="Q594" t="e">
        <v>#DIV/0!</v>
      </c>
    </row>
    <row r="595" spans="1:19" x14ac:dyDescent="0.25">
      <c r="A595" t="s">
        <v>9544</v>
      </c>
      <c r="B595" t="s">
        <v>9545</v>
      </c>
      <c r="C595" t="s">
        <v>9523</v>
      </c>
      <c r="D595">
        <v>41306</v>
      </c>
      <c r="E595">
        <v>4</v>
      </c>
      <c r="F595">
        <v>4</v>
      </c>
      <c r="G595">
        <v>1</v>
      </c>
      <c r="H595">
        <v>7</v>
      </c>
      <c r="J595" t="e">
        <v>#DIV/0!</v>
      </c>
      <c r="K595">
        <v>24</v>
      </c>
      <c r="L595">
        <v>0</v>
      </c>
      <c r="M595">
        <v>5</v>
      </c>
      <c r="O595">
        <v>0</v>
      </c>
      <c r="P595">
        <v>2</v>
      </c>
      <c r="Q595">
        <v>0</v>
      </c>
      <c r="R595">
        <v>2</v>
      </c>
    </row>
    <row r="596" spans="1:19" x14ac:dyDescent="0.25">
      <c r="A596" t="s">
        <v>8915</v>
      </c>
      <c r="B596" t="s">
        <v>8916</v>
      </c>
      <c r="C596" t="s">
        <v>2810</v>
      </c>
      <c r="D596">
        <v>41306</v>
      </c>
      <c r="E596">
        <v>4</v>
      </c>
      <c r="F596">
        <v>4</v>
      </c>
      <c r="G596">
        <v>1</v>
      </c>
      <c r="H596">
        <v>7</v>
      </c>
      <c r="J596" t="e">
        <v>#DIV/0!</v>
      </c>
      <c r="K596">
        <v>24</v>
      </c>
      <c r="L596">
        <v>0</v>
      </c>
      <c r="M596">
        <v>5</v>
      </c>
      <c r="O596">
        <v>0</v>
      </c>
      <c r="P596">
        <v>2</v>
      </c>
      <c r="Q596">
        <v>0</v>
      </c>
      <c r="R596">
        <v>2</v>
      </c>
    </row>
    <row r="597" spans="1:19" x14ac:dyDescent="0.25">
      <c r="A597" t="s">
        <v>4453</v>
      </c>
      <c r="B597" t="s">
        <v>4454</v>
      </c>
      <c r="C597" t="s">
        <v>237</v>
      </c>
      <c r="D597">
        <v>41306</v>
      </c>
      <c r="G597" t="e">
        <v>#DIV/0!</v>
      </c>
      <c r="J597" t="e">
        <v>#DIV/0!</v>
      </c>
      <c r="L597" t="e">
        <v>#DIV/0!</v>
      </c>
      <c r="Q597" t="e">
        <v>#DIV/0!</v>
      </c>
    </row>
    <row r="598" spans="1:19" x14ac:dyDescent="0.25">
      <c r="A598" t="s">
        <v>4455</v>
      </c>
      <c r="B598" t="s">
        <v>4456</v>
      </c>
      <c r="C598" t="s">
        <v>236</v>
      </c>
      <c r="D598">
        <v>41306</v>
      </c>
      <c r="G598" t="e">
        <v>#DIV/0!</v>
      </c>
      <c r="J598" t="e">
        <v>#DIV/0!</v>
      </c>
      <c r="L598" t="e">
        <v>#DIV/0!</v>
      </c>
      <c r="Q598" t="e">
        <v>#DIV/0!</v>
      </c>
    </row>
    <row r="599" spans="1:19" x14ac:dyDescent="0.25">
      <c r="A599" t="s">
        <v>4457</v>
      </c>
      <c r="B599" t="s">
        <v>4458</v>
      </c>
      <c r="C599" t="s">
        <v>364</v>
      </c>
      <c r="D599">
        <v>41306</v>
      </c>
      <c r="E599">
        <v>3</v>
      </c>
      <c r="F599">
        <v>3</v>
      </c>
      <c r="G599">
        <v>1</v>
      </c>
      <c r="J599" t="e">
        <v>#DIV/0!</v>
      </c>
      <c r="L599" t="e">
        <v>#DIV/0!</v>
      </c>
      <c r="Q599" t="e">
        <v>#DIV/0!</v>
      </c>
    </row>
    <row r="600" spans="1:19" x14ac:dyDescent="0.25">
      <c r="A600" t="s">
        <v>4459</v>
      </c>
      <c r="B600" t="s">
        <v>4460</v>
      </c>
      <c r="C600" t="s">
        <v>363</v>
      </c>
      <c r="D600">
        <v>41306</v>
      </c>
      <c r="E600">
        <v>3</v>
      </c>
      <c r="F600">
        <v>3</v>
      </c>
      <c r="G600">
        <v>1</v>
      </c>
      <c r="J600" t="e">
        <v>#DIV/0!</v>
      </c>
      <c r="L600" t="e">
        <v>#DIV/0!</v>
      </c>
      <c r="Q600" t="e">
        <v>#DIV/0!</v>
      </c>
    </row>
    <row r="601" spans="1:19" x14ac:dyDescent="0.25">
      <c r="A601" t="s">
        <v>4461</v>
      </c>
      <c r="B601" t="s">
        <v>4462</v>
      </c>
      <c r="C601" t="s">
        <v>219</v>
      </c>
      <c r="D601">
        <v>41306</v>
      </c>
      <c r="E601">
        <v>5</v>
      </c>
      <c r="F601">
        <v>5</v>
      </c>
      <c r="G601">
        <v>1</v>
      </c>
      <c r="H601">
        <v>30</v>
      </c>
      <c r="I601">
        <v>29</v>
      </c>
      <c r="J601">
        <v>1.0344827586206897</v>
      </c>
      <c r="K601">
        <v>34</v>
      </c>
      <c r="L601">
        <v>0.8529411764705882</v>
      </c>
      <c r="M601">
        <v>14</v>
      </c>
      <c r="O601">
        <v>1</v>
      </c>
      <c r="P601">
        <v>3</v>
      </c>
      <c r="Q601">
        <v>0.33333333333333331</v>
      </c>
      <c r="R601">
        <v>16</v>
      </c>
    </row>
    <row r="602" spans="1:19" x14ac:dyDescent="0.25">
      <c r="A602" t="s">
        <v>4463</v>
      </c>
      <c r="B602" t="s">
        <v>4464</v>
      </c>
      <c r="C602" t="s">
        <v>220</v>
      </c>
      <c r="D602">
        <v>41306</v>
      </c>
      <c r="E602">
        <v>5</v>
      </c>
      <c r="F602">
        <v>5</v>
      </c>
      <c r="G602">
        <v>1</v>
      </c>
      <c r="H602">
        <v>30</v>
      </c>
      <c r="I602">
        <v>29</v>
      </c>
      <c r="J602">
        <v>1.0344827586206897</v>
      </c>
      <c r="K602">
        <v>34</v>
      </c>
      <c r="L602">
        <v>0.8529411764705882</v>
      </c>
      <c r="M602">
        <v>14</v>
      </c>
      <c r="N602">
        <v>0.625</v>
      </c>
      <c r="O602">
        <v>1</v>
      </c>
      <c r="P602">
        <v>3</v>
      </c>
      <c r="Q602">
        <v>0.33333333333333331</v>
      </c>
      <c r="R602">
        <v>16</v>
      </c>
    </row>
    <row r="603" spans="1:19" x14ac:dyDescent="0.25">
      <c r="A603" t="s">
        <v>4465</v>
      </c>
      <c r="B603" t="s">
        <v>4466</v>
      </c>
      <c r="C603" t="s">
        <v>221</v>
      </c>
      <c r="D603">
        <v>41306</v>
      </c>
      <c r="G603" t="e">
        <v>#DIV/0!</v>
      </c>
      <c r="J603" t="e">
        <v>#DIV/0!</v>
      </c>
      <c r="L603" t="e">
        <v>#DIV/0!</v>
      </c>
      <c r="Q603" t="e">
        <v>#DIV/0!</v>
      </c>
      <c r="S603">
        <v>0.77575757575757576</v>
      </c>
    </row>
    <row r="604" spans="1:19" x14ac:dyDescent="0.25">
      <c r="A604" t="s">
        <v>9169</v>
      </c>
      <c r="B604" t="s">
        <v>9170</v>
      </c>
      <c r="C604" t="s">
        <v>3018</v>
      </c>
      <c r="D604">
        <v>41306</v>
      </c>
      <c r="E604">
        <v>3.3</v>
      </c>
      <c r="F604">
        <v>3.3</v>
      </c>
      <c r="G604">
        <v>1</v>
      </c>
      <c r="H604">
        <v>13</v>
      </c>
      <c r="I604">
        <v>0</v>
      </c>
      <c r="K604">
        <v>23</v>
      </c>
      <c r="L604">
        <v>0</v>
      </c>
      <c r="O604">
        <v>0</v>
      </c>
      <c r="P604">
        <v>6</v>
      </c>
      <c r="Q604">
        <v>0</v>
      </c>
      <c r="S604">
        <v>0.75</v>
      </c>
    </row>
    <row r="605" spans="1:19" x14ac:dyDescent="0.25">
      <c r="A605" t="s">
        <v>8806</v>
      </c>
      <c r="B605" t="s">
        <v>8807</v>
      </c>
      <c r="C605" t="s">
        <v>2638</v>
      </c>
      <c r="D605">
        <v>41306</v>
      </c>
      <c r="G605" t="e">
        <v>#DIV/0!</v>
      </c>
      <c r="J605" t="e">
        <v>#DIV/0!</v>
      </c>
      <c r="L605" t="e">
        <v>#DIV/0!</v>
      </c>
      <c r="Q605" t="e">
        <v>#DIV/0!</v>
      </c>
      <c r="S605">
        <v>1</v>
      </c>
    </row>
    <row r="606" spans="1:19" x14ac:dyDescent="0.25">
      <c r="A606" t="s">
        <v>9024</v>
      </c>
      <c r="B606" t="s">
        <v>9025</v>
      </c>
      <c r="C606" t="s">
        <v>2811</v>
      </c>
      <c r="D606">
        <v>41306</v>
      </c>
      <c r="E606">
        <v>3.3</v>
      </c>
      <c r="F606">
        <v>3.3</v>
      </c>
      <c r="G606">
        <v>1</v>
      </c>
      <c r="H606">
        <v>13</v>
      </c>
      <c r="J606" t="e">
        <v>#DIV/0!</v>
      </c>
      <c r="K606">
        <v>23</v>
      </c>
      <c r="L606">
        <v>0</v>
      </c>
      <c r="O606">
        <v>0</v>
      </c>
      <c r="P606">
        <v>6</v>
      </c>
      <c r="Q606">
        <v>0</v>
      </c>
    </row>
    <row r="607" spans="1:19" x14ac:dyDescent="0.25">
      <c r="A607" t="s">
        <v>4467</v>
      </c>
      <c r="B607" t="s">
        <v>4468</v>
      </c>
      <c r="C607" t="s">
        <v>234</v>
      </c>
      <c r="D607">
        <v>41306</v>
      </c>
      <c r="G607" t="e">
        <v>#DIV/0!</v>
      </c>
      <c r="J607" t="e">
        <v>#DIV/0!</v>
      </c>
      <c r="L607" t="e">
        <v>#DIV/0!</v>
      </c>
      <c r="Q607" t="e">
        <v>#DIV/0!</v>
      </c>
    </row>
    <row r="608" spans="1:19" x14ac:dyDescent="0.25">
      <c r="A608" t="s">
        <v>4469</v>
      </c>
      <c r="B608" t="s">
        <v>4470</v>
      </c>
      <c r="C608" t="s">
        <v>235</v>
      </c>
      <c r="D608">
        <v>41306</v>
      </c>
      <c r="G608" t="e">
        <v>#DIV/0!</v>
      </c>
      <c r="J608" t="e">
        <v>#DIV/0!</v>
      </c>
      <c r="L608" t="e">
        <v>#DIV/0!</v>
      </c>
      <c r="Q608" t="e">
        <v>#DIV/0!</v>
      </c>
      <c r="S608">
        <v>0</v>
      </c>
    </row>
    <row r="609" spans="1:19" x14ac:dyDescent="0.25">
      <c r="A609" t="s">
        <v>4471</v>
      </c>
      <c r="B609" t="s">
        <v>4472</v>
      </c>
      <c r="C609" t="s">
        <v>239</v>
      </c>
      <c r="D609">
        <v>41306</v>
      </c>
      <c r="G609" t="e">
        <v>#DIV/0!</v>
      </c>
      <c r="J609" t="e">
        <v>#DIV/0!</v>
      </c>
      <c r="L609" t="e">
        <v>#DIV/0!</v>
      </c>
      <c r="Q609" t="e">
        <v>#DIV/0!</v>
      </c>
      <c r="S609" t="e">
        <v>#DIV/0!</v>
      </c>
    </row>
    <row r="610" spans="1:19" x14ac:dyDescent="0.25">
      <c r="A610" t="s">
        <v>4473</v>
      </c>
      <c r="B610" t="s">
        <v>4474</v>
      </c>
      <c r="C610" t="s">
        <v>238</v>
      </c>
      <c r="D610">
        <v>41306</v>
      </c>
      <c r="G610" t="e">
        <v>#DIV/0!</v>
      </c>
      <c r="J610" t="e">
        <v>#DIV/0!</v>
      </c>
      <c r="L610" t="e">
        <v>#DIV/0!</v>
      </c>
      <c r="Q610" t="e">
        <v>#DIV/0!</v>
      </c>
      <c r="S610">
        <v>0.96562499999999996</v>
      </c>
    </row>
    <row r="611" spans="1:19" x14ac:dyDescent="0.25">
      <c r="A611" t="s">
        <v>4475</v>
      </c>
      <c r="B611" t="s">
        <v>4476</v>
      </c>
      <c r="C611" t="s">
        <v>222</v>
      </c>
      <c r="D611">
        <v>41306</v>
      </c>
      <c r="E611">
        <v>1</v>
      </c>
      <c r="F611">
        <v>1</v>
      </c>
      <c r="G611">
        <v>1</v>
      </c>
      <c r="H611">
        <v>0</v>
      </c>
      <c r="K611">
        <v>0</v>
      </c>
      <c r="L611" t="e">
        <v>#DIV/0!</v>
      </c>
      <c r="Q611" t="e">
        <v>#DIV/0!</v>
      </c>
      <c r="S611">
        <v>0.75</v>
      </c>
    </row>
    <row r="612" spans="1:19" x14ac:dyDescent="0.25">
      <c r="A612" t="s">
        <v>4477</v>
      </c>
      <c r="B612" t="s">
        <v>4478</v>
      </c>
      <c r="C612" t="s">
        <v>3567</v>
      </c>
      <c r="D612">
        <v>41306</v>
      </c>
      <c r="G612" t="e">
        <v>#DIV/0!</v>
      </c>
      <c r="J612" t="e">
        <v>#DIV/0!</v>
      </c>
      <c r="L612" t="e">
        <v>#DIV/0!</v>
      </c>
      <c r="Q612" t="e">
        <v>#DIV/0!</v>
      </c>
      <c r="S612">
        <v>1</v>
      </c>
    </row>
    <row r="613" spans="1:19" x14ac:dyDescent="0.25">
      <c r="A613" t="s">
        <v>4479</v>
      </c>
      <c r="B613" t="s">
        <v>4480</v>
      </c>
      <c r="C613" t="s">
        <v>223</v>
      </c>
      <c r="D613">
        <v>41306</v>
      </c>
      <c r="E613">
        <v>1</v>
      </c>
      <c r="F613">
        <v>1</v>
      </c>
      <c r="G613">
        <v>1</v>
      </c>
      <c r="J613" t="e">
        <v>#DIV/0!</v>
      </c>
      <c r="L613" t="e">
        <v>#DIV/0!</v>
      </c>
      <c r="Q613" t="e">
        <v>#DIV/0!</v>
      </c>
      <c r="S613">
        <v>0</v>
      </c>
    </row>
    <row r="614" spans="1:19" x14ac:dyDescent="0.25">
      <c r="A614" t="s">
        <v>4481</v>
      </c>
      <c r="B614" t="s">
        <v>4482</v>
      </c>
      <c r="C614" t="s">
        <v>224</v>
      </c>
      <c r="D614">
        <v>41306</v>
      </c>
      <c r="G614" t="e">
        <v>#DIV/0!</v>
      </c>
      <c r="J614" t="e">
        <v>#DIV/0!</v>
      </c>
      <c r="L614" t="e">
        <v>#DIV/0!</v>
      </c>
      <c r="Q614" t="e">
        <v>#DIV/0!</v>
      </c>
      <c r="S614">
        <v>0</v>
      </c>
    </row>
    <row r="615" spans="1:19" x14ac:dyDescent="0.25">
      <c r="A615" t="s">
        <v>4483</v>
      </c>
      <c r="B615" t="s">
        <v>4484</v>
      </c>
      <c r="C615" t="s">
        <v>225</v>
      </c>
      <c r="D615">
        <v>41306</v>
      </c>
      <c r="E615">
        <v>8.25</v>
      </c>
      <c r="F615">
        <v>13</v>
      </c>
      <c r="G615">
        <v>0.63461538461538458</v>
      </c>
      <c r="H615">
        <v>34</v>
      </c>
      <c r="I615">
        <v>29.636363636363637</v>
      </c>
      <c r="J615">
        <v>1.147239263803681</v>
      </c>
      <c r="K615">
        <v>54</v>
      </c>
      <c r="L615">
        <v>0.54882154882154888</v>
      </c>
      <c r="O615">
        <v>6</v>
      </c>
      <c r="P615">
        <v>6</v>
      </c>
      <c r="Q615">
        <v>1</v>
      </c>
      <c r="S615">
        <v>0</v>
      </c>
    </row>
    <row r="616" spans="1:19" x14ac:dyDescent="0.25">
      <c r="A616" t="s">
        <v>4485</v>
      </c>
      <c r="B616" t="s">
        <v>4486</v>
      </c>
      <c r="C616" t="s">
        <v>226</v>
      </c>
      <c r="D616">
        <v>41306</v>
      </c>
      <c r="E616">
        <v>7.4</v>
      </c>
      <c r="F616">
        <v>8</v>
      </c>
      <c r="G616">
        <v>0.92500000000000004</v>
      </c>
      <c r="H616">
        <v>31</v>
      </c>
      <c r="I616">
        <v>25</v>
      </c>
      <c r="J616">
        <v>1.24</v>
      </c>
      <c r="K616">
        <v>45</v>
      </c>
      <c r="L616">
        <v>0.55555555555555558</v>
      </c>
      <c r="N616">
        <v>0.75</v>
      </c>
      <c r="O616">
        <v>5</v>
      </c>
      <c r="P616">
        <v>5</v>
      </c>
      <c r="Q616">
        <v>1</v>
      </c>
      <c r="S616">
        <v>1.0125</v>
      </c>
    </row>
    <row r="617" spans="1:19" x14ac:dyDescent="0.25">
      <c r="A617" t="s">
        <v>4487</v>
      </c>
      <c r="B617" t="s">
        <v>4488</v>
      </c>
      <c r="C617" t="s">
        <v>227</v>
      </c>
      <c r="D617">
        <v>41306</v>
      </c>
      <c r="E617">
        <v>0.85</v>
      </c>
      <c r="F617">
        <v>5</v>
      </c>
      <c r="G617">
        <v>0.16999999999999998</v>
      </c>
      <c r="H617">
        <v>3</v>
      </c>
      <c r="I617">
        <v>4.6363636363636367</v>
      </c>
      <c r="J617">
        <v>0.64705882352941169</v>
      </c>
      <c r="K617">
        <v>9</v>
      </c>
      <c r="L617">
        <v>0.51515151515151514</v>
      </c>
      <c r="N617">
        <v>1</v>
      </c>
      <c r="O617">
        <v>1</v>
      </c>
      <c r="P617">
        <v>1</v>
      </c>
      <c r="Q617">
        <v>1</v>
      </c>
      <c r="S617">
        <v>0.7142857142857143</v>
      </c>
    </row>
    <row r="618" spans="1:19" x14ac:dyDescent="0.25">
      <c r="A618" t="s">
        <v>4489</v>
      </c>
      <c r="B618" t="s">
        <v>4490</v>
      </c>
      <c r="C618" t="s">
        <v>202</v>
      </c>
      <c r="D618">
        <v>41334</v>
      </c>
      <c r="S618">
        <v>0.9375</v>
      </c>
    </row>
    <row r="619" spans="1:19" x14ac:dyDescent="0.25">
      <c r="A619" t="s">
        <v>8699</v>
      </c>
      <c r="B619" t="s">
        <v>8700</v>
      </c>
      <c r="C619" t="s">
        <v>2636</v>
      </c>
      <c r="D619">
        <v>41334</v>
      </c>
    </row>
    <row r="620" spans="1:19" x14ac:dyDescent="0.25">
      <c r="A620" t="s">
        <v>4491</v>
      </c>
      <c r="B620" t="s">
        <v>4492</v>
      </c>
      <c r="C620" t="s">
        <v>247</v>
      </c>
      <c r="D620">
        <v>41334</v>
      </c>
      <c r="E620">
        <v>0</v>
      </c>
      <c r="F620">
        <v>0</v>
      </c>
      <c r="G620" t="e">
        <v>#DIV/0!</v>
      </c>
      <c r="H620">
        <v>0</v>
      </c>
      <c r="I620">
        <v>0</v>
      </c>
      <c r="K620">
        <v>0</v>
      </c>
      <c r="L620" t="e">
        <v>#DIV/0!</v>
      </c>
      <c r="M620">
        <v>0</v>
      </c>
      <c r="O620">
        <v>0</v>
      </c>
      <c r="P620">
        <v>0</v>
      </c>
      <c r="Q620" t="e">
        <v>#DIV/0!</v>
      </c>
      <c r="R620">
        <v>0</v>
      </c>
    </row>
    <row r="621" spans="1:19" x14ac:dyDescent="0.25">
      <c r="A621" t="s">
        <v>9316</v>
      </c>
      <c r="B621" t="s">
        <v>9317</v>
      </c>
      <c r="C621" t="s">
        <v>2637</v>
      </c>
      <c r="D621">
        <v>41334</v>
      </c>
      <c r="E621">
        <v>0</v>
      </c>
      <c r="F621">
        <v>0</v>
      </c>
      <c r="H621">
        <v>0</v>
      </c>
      <c r="I621">
        <v>0</v>
      </c>
      <c r="K621">
        <v>0</v>
      </c>
      <c r="M621">
        <v>0</v>
      </c>
      <c r="O621">
        <v>0</v>
      </c>
      <c r="P621">
        <v>0</v>
      </c>
      <c r="Q621" t="e">
        <v>#DIV/0!</v>
      </c>
      <c r="R621">
        <v>0</v>
      </c>
    </row>
    <row r="622" spans="1:19" x14ac:dyDescent="0.25">
      <c r="A622" t="s">
        <v>4493</v>
      </c>
      <c r="B622" t="s">
        <v>4494</v>
      </c>
      <c r="C622" t="s">
        <v>242</v>
      </c>
      <c r="D622">
        <v>41334</v>
      </c>
      <c r="E622">
        <v>17</v>
      </c>
      <c r="F622">
        <v>18</v>
      </c>
      <c r="G622">
        <v>0.94444444444444442</v>
      </c>
      <c r="H622">
        <v>79</v>
      </c>
      <c r="I622">
        <v>139</v>
      </c>
      <c r="J622">
        <v>0.56834532374100721</v>
      </c>
      <c r="K622">
        <v>154</v>
      </c>
      <c r="L622">
        <v>0.90259740259740262</v>
      </c>
      <c r="M622">
        <v>59</v>
      </c>
      <c r="N622">
        <v>0.96562499999999996</v>
      </c>
      <c r="O622">
        <v>9</v>
      </c>
      <c r="P622">
        <v>22</v>
      </c>
      <c r="Q622">
        <v>0.40909090909090912</v>
      </c>
      <c r="R622">
        <v>20</v>
      </c>
    </row>
    <row r="623" spans="1:19" x14ac:dyDescent="0.25">
      <c r="A623" t="s">
        <v>4495</v>
      </c>
      <c r="B623" t="s">
        <v>4496</v>
      </c>
      <c r="C623" t="s">
        <v>243</v>
      </c>
      <c r="D623">
        <v>41334</v>
      </c>
      <c r="E623">
        <v>6</v>
      </c>
      <c r="F623">
        <v>6.5</v>
      </c>
      <c r="G623">
        <v>0.92307692307692313</v>
      </c>
      <c r="H623">
        <v>25</v>
      </c>
      <c r="I623">
        <v>26</v>
      </c>
      <c r="J623">
        <v>0.96153846153846156</v>
      </c>
      <c r="K623">
        <v>45</v>
      </c>
      <c r="L623">
        <v>0.57777777777777772</v>
      </c>
      <c r="M623">
        <v>0</v>
      </c>
      <c r="N623">
        <v>0.75</v>
      </c>
      <c r="O623">
        <v>5</v>
      </c>
      <c r="P623">
        <v>7</v>
      </c>
      <c r="Q623">
        <v>0.7142857142857143</v>
      </c>
      <c r="R623">
        <v>0</v>
      </c>
      <c r="S623">
        <v>0.53333333333333333</v>
      </c>
    </row>
    <row r="624" spans="1:19" x14ac:dyDescent="0.25">
      <c r="A624" t="s">
        <v>4497</v>
      </c>
      <c r="B624" t="s">
        <v>4498</v>
      </c>
      <c r="C624" t="s">
        <v>244</v>
      </c>
      <c r="D624">
        <v>41334</v>
      </c>
      <c r="E624">
        <v>1</v>
      </c>
      <c r="F624">
        <v>5</v>
      </c>
      <c r="G624">
        <v>0.2</v>
      </c>
      <c r="H624">
        <v>3</v>
      </c>
      <c r="I624">
        <v>3.4615384615384617</v>
      </c>
      <c r="J624">
        <v>0.86666666666666659</v>
      </c>
      <c r="K624">
        <v>9</v>
      </c>
      <c r="L624">
        <v>0.38461538461538464</v>
      </c>
      <c r="M624">
        <v>0</v>
      </c>
      <c r="N624">
        <v>1</v>
      </c>
      <c r="O624">
        <v>0</v>
      </c>
      <c r="P624">
        <v>0</v>
      </c>
      <c r="Q624" t="e">
        <v>#DIV/0!</v>
      </c>
      <c r="R624">
        <v>0</v>
      </c>
      <c r="S624">
        <v>1</v>
      </c>
    </row>
    <row r="625" spans="1:19" x14ac:dyDescent="0.25">
      <c r="A625" t="s">
        <v>9425</v>
      </c>
      <c r="B625" t="s">
        <v>9426</v>
      </c>
      <c r="C625" t="s">
        <v>2809</v>
      </c>
      <c r="D625">
        <v>41334</v>
      </c>
      <c r="E625">
        <v>0</v>
      </c>
      <c r="F625">
        <v>0</v>
      </c>
      <c r="H625">
        <v>21</v>
      </c>
      <c r="I625">
        <v>0</v>
      </c>
      <c r="K625">
        <v>0</v>
      </c>
      <c r="M625">
        <v>6</v>
      </c>
      <c r="O625">
        <v>0</v>
      </c>
      <c r="P625">
        <v>2</v>
      </c>
      <c r="Q625">
        <v>0</v>
      </c>
      <c r="R625">
        <v>3</v>
      </c>
    </row>
    <row r="626" spans="1:19" x14ac:dyDescent="0.25">
      <c r="A626" t="s">
        <v>4499</v>
      </c>
      <c r="B626" t="s">
        <v>4500</v>
      </c>
      <c r="C626" t="s">
        <v>245</v>
      </c>
      <c r="D626">
        <v>41334</v>
      </c>
      <c r="E626">
        <v>12</v>
      </c>
      <c r="F626">
        <v>11</v>
      </c>
      <c r="G626">
        <v>1.0909090909090908</v>
      </c>
      <c r="H626">
        <v>0</v>
      </c>
      <c r="I626">
        <v>17</v>
      </c>
      <c r="K626">
        <v>74.5</v>
      </c>
      <c r="L626">
        <v>0.22818791946308725</v>
      </c>
      <c r="M626">
        <v>0</v>
      </c>
      <c r="O626">
        <v>0</v>
      </c>
      <c r="P626">
        <v>0</v>
      </c>
      <c r="Q626" t="e">
        <v>#DIV/0!</v>
      </c>
      <c r="R626">
        <v>0</v>
      </c>
    </row>
    <row r="627" spans="1:19" x14ac:dyDescent="0.25">
      <c r="A627" t="s">
        <v>4501</v>
      </c>
      <c r="B627" t="s">
        <v>4502</v>
      </c>
      <c r="C627" t="s">
        <v>246</v>
      </c>
      <c r="D627">
        <v>41334</v>
      </c>
      <c r="E627">
        <v>0</v>
      </c>
      <c r="F627">
        <v>0</v>
      </c>
      <c r="H627">
        <v>0</v>
      </c>
      <c r="I627">
        <v>0</v>
      </c>
      <c r="K627">
        <v>0</v>
      </c>
      <c r="O627">
        <v>0</v>
      </c>
      <c r="P627">
        <v>0</v>
      </c>
      <c r="Q627" t="e">
        <v>#DIV/0!</v>
      </c>
    </row>
    <row r="628" spans="1:19" x14ac:dyDescent="0.25">
      <c r="A628" t="s">
        <v>4503</v>
      </c>
      <c r="B628" t="s">
        <v>4504</v>
      </c>
      <c r="C628" t="s">
        <v>240</v>
      </c>
      <c r="D628">
        <v>41334</v>
      </c>
      <c r="E628">
        <v>36</v>
      </c>
      <c r="F628">
        <v>40.5</v>
      </c>
      <c r="G628">
        <v>0.88888888888888884</v>
      </c>
      <c r="H628">
        <v>128</v>
      </c>
      <c r="I628">
        <v>185.46153846153845</v>
      </c>
      <c r="J628">
        <v>0.69017005391953545</v>
      </c>
      <c r="K628">
        <v>282.5</v>
      </c>
      <c r="L628">
        <v>0.65650102110279096</v>
      </c>
      <c r="M628">
        <v>65</v>
      </c>
      <c r="O628">
        <v>14</v>
      </c>
      <c r="P628">
        <v>31</v>
      </c>
      <c r="Q628">
        <v>0.45161290322580644</v>
      </c>
      <c r="R628">
        <v>23</v>
      </c>
    </row>
    <row r="629" spans="1:19" x14ac:dyDescent="0.25">
      <c r="A629" t="s">
        <v>4505</v>
      </c>
      <c r="B629" t="s">
        <v>4506</v>
      </c>
      <c r="C629" t="s">
        <v>203</v>
      </c>
      <c r="D629">
        <v>41334</v>
      </c>
      <c r="E629">
        <v>7</v>
      </c>
      <c r="F629">
        <v>8</v>
      </c>
      <c r="G629">
        <v>0.875</v>
      </c>
      <c r="H629">
        <v>9</v>
      </c>
      <c r="I629">
        <v>40</v>
      </c>
      <c r="J629">
        <v>0.22500000000000001</v>
      </c>
      <c r="K629">
        <v>60</v>
      </c>
      <c r="L629">
        <v>0.66666666666666663</v>
      </c>
      <c r="M629">
        <v>8</v>
      </c>
      <c r="O629">
        <v>0</v>
      </c>
      <c r="P629">
        <v>0</v>
      </c>
      <c r="Q629" t="e">
        <v>#DIV/0!</v>
      </c>
      <c r="R629">
        <v>1</v>
      </c>
    </row>
    <row r="630" spans="1:19" x14ac:dyDescent="0.25">
      <c r="A630" t="s">
        <v>4507</v>
      </c>
      <c r="B630" t="s">
        <v>4508</v>
      </c>
      <c r="C630" t="s">
        <v>205</v>
      </c>
      <c r="D630">
        <v>41334</v>
      </c>
      <c r="E630">
        <v>4</v>
      </c>
      <c r="F630">
        <v>4</v>
      </c>
      <c r="G630">
        <v>1</v>
      </c>
      <c r="H630">
        <v>9</v>
      </c>
      <c r="I630">
        <v>40</v>
      </c>
      <c r="J630">
        <v>0.22500000000000001</v>
      </c>
      <c r="K630">
        <v>40</v>
      </c>
      <c r="L630">
        <v>1</v>
      </c>
      <c r="M630">
        <v>8</v>
      </c>
      <c r="N630">
        <v>0.9375</v>
      </c>
      <c r="Q630" t="e">
        <v>#DIV/0!</v>
      </c>
      <c r="R630">
        <v>1</v>
      </c>
      <c r="S630">
        <v>0.89523809523809528</v>
      </c>
    </row>
    <row r="631" spans="1:19" x14ac:dyDescent="0.25">
      <c r="A631" t="s">
        <v>4509</v>
      </c>
      <c r="B631" t="s">
        <v>4510</v>
      </c>
      <c r="C631" t="s">
        <v>204</v>
      </c>
      <c r="D631">
        <v>41334</v>
      </c>
      <c r="E631">
        <v>3</v>
      </c>
      <c r="F631">
        <v>4</v>
      </c>
      <c r="G631">
        <v>0.75</v>
      </c>
      <c r="J631" t="e">
        <v>#DIV/0!</v>
      </c>
      <c r="K631">
        <v>20</v>
      </c>
      <c r="L631">
        <v>0</v>
      </c>
      <c r="Q631">
        <v>0</v>
      </c>
    </row>
    <row r="632" spans="1:19" x14ac:dyDescent="0.25">
      <c r="A632" t="s">
        <v>4511</v>
      </c>
      <c r="B632" t="s">
        <v>4512</v>
      </c>
      <c r="C632" t="s">
        <v>206</v>
      </c>
      <c r="D632">
        <v>41334</v>
      </c>
      <c r="G632" t="e">
        <v>#DIV/0!</v>
      </c>
      <c r="J632" t="e">
        <v>#DIV/0!</v>
      </c>
      <c r="L632" t="e">
        <v>#DIV/0!</v>
      </c>
      <c r="Q632" t="e">
        <v>#DIV/0!</v>
      </c>
      <c r="S632">
        <v>1.175</v>
      </c>
    </row>
    <row r="633" spans="1:19" x14ac:dyDescent="0.25">
      <c r="A633" t="s">
        <v>4513</v>
      </c>
      <c r="B633" t="s">
        <v>4514</v>
      </c>
      <c r="C633" t="s">
        <v>233</v>
      </c>
      <c r="D633">
        <v>41334</v>
      </c>
    </row>
    <row r="634" spans="1:19" x14ac:dyDescent="0.25">
      <c r="A634" t="s">
        <v>4515</v>
      </c>
      <c r="B634" t="s">
        <v>4516</v>
      </c>
      <c r="C634" t="s">
        <v>232</v>
      </c>
      <c r="D634">
        <v>41334</v>
      </c>
    </row>
    <row r="635" spans="1:19" x14ac:dyDescent="0.25">
      <c r="A635" t="s">
        <v>4517</v>
      </c>
      <c r="B635" t="s">
        <v>4518</v>
      </c>
      <c r="C635" t="s">
        <v>207</v>
      </c>
      <c r="D635">
        <v>41334</v>
      </c>
      <c r="E635">
        <v>10</v>
      </c>
      <c r="F635">
        <v>9</v>
      </c>
      <c r="G635">
        <v>1.1111111111111112</v>
      </c>
      <c r="H635">
        <v>26</v>
      </c>
      <c r="I635">
        <v>35</v>
      </c>
      <c r="J635">
        <v>0.74285714285714288</v>
      </c>
      <c r="K635">
        <v>72.5</v>
      </c>
      <c r="L635">
        <v>0.48275862068965519</v>
      </c>
      <c r="O635">
        <v>6</v>
      </c>
      <c r="P635">
        <v>7</v>
      </c>
      <c r="Q635">
        <v>0.8571428571428571</v>
      </c>
    </row>
    <row r="636" spans="1:19" x14ac:dyDescent="0.25">
      <c r="A636" t="s">
        <v>4519</v>
      </c>
      <c r="B636" t="s">
        <v>4520</v>
      </c>
      <c r="C636" t="s">
        <v>209</v>
      </c>
      <c r="D636">
        <v>41334</v>
      </c>
      <c r="E636">
        <v>4</v>
      </c>
      <c r="F636">
        <v>5</v>
      </c>
      <c r="G636">
        <v>0.8</v>
      </c>
      <c r="H636">
        <v>26</v>
      </c>
      <c r="I636">
        <v>35</v>
      </c>
      <c r="J636">
        <v>0.74285714285714288</v>
      </c>
      <c r="K636">
        <v>45</v>
      </c>
      <c r="L636">
        <v>0.77777777777777779</v>
      </c>
      <c r="M636">
        <v>19</v>
      </c>
      <c r="N636">
        <v>1</v>
      </c>
      <c r="O636">
        <v>6</v>
      </c>
      <c r="P636">
        <v>7</v>
      </c>
      <c r="Q636">
        <v>0.8571428571428571</v>
      </c>
      <c r="R636">
        <v>7</v>
      </c>
    </row>
    <row r="637" spans="1:19" x14ac:dyDescent="0.25">
      <c r="A637" t="s">
        <v>4521</v>
      </c>
      <c r="B637" t="s">
        <v>4522</v>
      </c>
      <c r="C637" t="s">
        <v>208</v>
      </c>
      <c r="D637">
        <v>41334</v>
      </c>
      <c r="E637">
        <v>6</v>
      </c>
      <c r="F637">
        <v>4</v>
      </c>
      <c r="G637">
        <v>1.5</v>
      </c>
      <c r="J637" t="e">
        <v>#DIV/0!</v>
      </c>
      <c r="K637">
        <v>27.5</v>
      </c>
      <c r="L637">
        <v>0</v>
      </c>
    </row>
    <row r="638" spans="1:19" x14ac:dyDescent="0.25">
      <c r="A638" t="s">
        <v>4523</v>
      </c>
      <c r="B638" t="s">
        <v>4524</v>
      </c>
      <c r="C638" t="s">
        <v>210</v>
      </c>
      <c r="D638">
        <v>41334</v>
      </c>
      <c r="G638" t="e">
        <v>#DIV/0!</v>
      </c>
      <c r="J638" t="e">
        <v>#DIV/0!</v>
      </c>
      <c r="L638" t="e">
        <v>#DIV/0!</v>
      </c>
      <c r="Q638" t="e">
        <v>#DIV/0!</v>
      </c>
    </row>
    <row r="639" spans="1:19" x14ac:dyDescent="0.25">
      <c r="A639" t="s">
        <v>4525</v>
      </c>
      <c r="B639" t="s">
        <v>4526</v>
      </c>
      <c r="C639" t="s">
        <v>228</v>
      </c>
      <c r="D639">
        <v>41334</v>
      </c>
      <c r="Q639" t="e">
        <v>#DIV/0!</v>
      </c>
    </row>
    <row r="640" spans="1:19" x14ac:dyDescent="0.25">
      <c r="A640" t="s">
        <v>4527</v>
      </c>
      <c r="B640" t="s">
        <v>4528</v>
      </c>
      <c r="C640" t="s">
        <v>229</v>
      </c>
      <c r="D640">
        <v>41334</v>
      </c>
      <c r="Q640" t="e">
        <v>#DIV/0!</v>
      </c>
    </row>
    <row r="641" spans="1:19" x14ac:dyDescent="0.25">
      <c r="A641" t="s">
        <v>4529</v>
      </c>
      <c r="B641" t="s">
        <v>4530</v>
      </c>
      <c r="C641" t="s">
        <v>215</v>
      </c>
      <c r="D641">
        <v>41334</v>
      </c>
      <c r="G641" t="e">
        <v>#DIV/0!</v>
      </c>
      <c r="J641" t="e">
        <v>#DIV/0!</v>
      </c>
      <c r="L641" t="e">
        <v>#DIV/0!</v>
      </c>
      <c r="M641">
        <v>0</v>
      </c>
      <c r="Q641" t="e">
        <v>#DIV/0!</v>
      </c>
    </row>
    <row r="642" spans="1:19" x14ac:dyDescent="0.25">
      <c r="A642" t="s">
        <v>4531</v>
      </c>
      <c r="B642" t="s">
        <v>4532</v>
      </c>
      <c r="C642" t="s">
        <v>211</v>
      </c>
      <c r="D642">
        <v>41334</v>
      </c>
      <c r="E642">
        <v>7</v>
      </c>
      <c r="F642">
        <v>7</v>
      </c>
      <c r="G642">
        <v>1</v>
      </c>
      <c r="H642">
        <v>21</v>
      </c>
      <c r="I642">
        <v>52</v>
      </c>
      <c r="J642">
        <v>0.40384615384615385</v>
      </c>
      <c r="K642">
        <v>62</v>
      </c>
      <c r="L642">
        <v>0.83870967741935487</v>
      </c>
      <c r="M642">
        <v>20</v>
      </c>
      <c r="O642">
        <v>3</v>
      </c>
      <c r="P642">
        <v>6</v>
      </c>
      <c r="Q642">
        <v>0.5</v>
      </c>
      <c r="R642">
        <v>1</v>
      </c>
    </row>
    <row r="643" spans="1:19" x14ac:dyDescent="0.25">
      <c r="A643" t="s">
        <v>4533</v>
      </c>
      <c r="B643" t="s">
        <v>4534</v>
      </c>
      <c r="C643" t="s">
        <v>3526</v>
      </c>
      <c r="D643">
        <v>41334</v>
      </c>
    </row>
    <row r="644" spans="1:19" x14ac:dyDescent="0.25">
      <c r="A644" t="s">
        <v>4535</v>
      </c>
      <c r="B644" t="s">
        <v>4536</v>
      </c>
      <c r="C644" t="s">
        <v>214</v>
      </c>
      <c r="D644">
        <v>41334</v>
      </c>
      <c r="E644">
        <v>4</v>
      </c>
      <c r="F644">
        <v>4</v>
      </c>
      <c r="G644">
        <v>1</v>
      </c>
      <c r="H644">
        <v>21</v>
      </c>
      <c r="I644">
        <v>35</v>
      </c>
      <c r="J644">
        <v>0.6</v>
      </c>
      <c r="K644">
        <v>35</v>
      </c>
      <c r="L644">
        <v>1</v>
      </c>
      <c r="M644">
        <v>20</v>
      </c>
      <c r="N644">
        <v>1.175</v>
      </c>
      <c r="O644">
        <v>3</v>
      </c>
      <c r="P644">
        <v>6</v>
      </c>
      <c r="Q644">
        <v>0.5</v>
      </c>
      <c r="R644">
        <v>1</v>
      </c>
    </row>
    <row r="645" spans="1:19" x14ac:dyDescent="0.25">
      <c r="A645" t="s">
        <v>4537</v>
      </c>
      <c r="B645" t="s">
        <v>4538</v>
      </c>
      <c r="C645" t="s">
        <v>212</v>
      </c>
      <c r="D645">
        <v>41334</v>
      </c>
      <c r="E645">
        <v>3</v>
      </c>
      <c r="F645">
        <v>3</v>
      </c>
      <c r="G645">
        <v>1</v>
      </c>
      <c r="I645">
        <v>17</v>
      </c>
      <c r="J645">
        <v>0</v>
      </c>
      <c r="K645">
        <v>27</v>
      </c>
      <c r="L645">
        <v>0.62962962962962965</v>
      </c>
      <c r="Q645" t="e">
        <v>#DIV/0!</v>
      </c>
      <c r="S645">
        <v>1</v>
      </c>
    </row>
    <row r="646" spans="1:19" x14ac:dyDescent="0.25">
      <c r="A646" t="s">
        <v>4539</v>
      </c>
      <c r="B646" t="s">
        <v>4540</v>
      </c>
      <c r="C646" t="s">
        <v>218</v>
      </c>
      <c r="D646">
        <v>41334</v>
      </c>
      <c r="S646">
        <v>0.75</v>
      </c>
    </row>
    <row r="647" spans="1:19" x14ac:dyDescent="0.25">
      <c r="A647" t="s">
        <v>4541</v>
      </c>
      <c r="B647" t="s">
        <v>4542</v>
      </c>
      <c r="C647" t="s">
        <v>216</v>
      </c>
      <c r="D647">
        <v>41334</v>
      </c>
      <c r="E647">
        <v>0</v>
      </c>
      <c r="F647">
        <v>0</v>
      </c>
      <c r="G647" t="e">
        <v>#DIV/0!</v>
      </c>
      <c r="H647">
        <v>0</v>
      </c>
      <c r="I647">
        <v>0</v>
      </c>
      <c r="J647" t="e">
        <v>#DIV/0!</v>
      </c>
      <c r="K647">
        <v>0</v>
      </c>
      <c r="L647" t="e">
        <v>#DIV/0!</v>
      </c>
      <c r="M647">
        <v>0</v>
      </c>
      <c r="O647">
        <v>0</v>
      </c>
      <c r="P647">
        <v>0</v>
      </c>
      <c r="Q647" t="e">
        <v>#DIV/0!</v>
      </c>
      <c r="R647">
        <v>0</v>
      </c>
    </row>
    <row r="648" spans="1:19" x14ac:dyDescent="0.25">
      <c r="A648" t="s">
        <v>4543</v>
      </c>
      <c r="B648" t="s">
        <v>4544</v>
      </c>
      <c r="C648" t="s">
        <v>217</v>
      </c>
      <c r="D648">
        <v>41334</v>
      </c>
    </row>
    <row r="649" spans="1:19" x14ac:dyDescent="0.25">
      <c r="A649" t="s">
        <v>4545</v>
      </c>
      <c r="B649" t="s">
        <v>4546</v>
      </c>
      <c r="C649" t="s">
        <v>230</v>
      </c>
      <c r="D649">
        <v>41334</v>
      </c>
      <c r="Q649" t="e">
        <v>#DIV/0!</v>
      </c>
    </row>
    <row r="650" spans="1:19" x14ac:dyDescent="0.25">
      <c r="A650" t="s">
        <v>4547</v>
      </c>
      <c r="B650" t="s">
        <v>4548</v>
      </c>
      <c r="C650" t="s">
        <v>231</v>
      </c>
      <c r="D650">
        <v>41334</v>
      </c>
      <c r="Q650" t="e">
        <v>#DIV/0!</v>
      </c>
    </row>
    <row r="651" spans="1:19" x14ac:dyDescent="0.25">
      <c r="A651" t="s">
        <v>9546</v>
      </c>
      <c r="B651" t="s">
        <v>9547</v>
      </c>
      <c r="C651" t="s">
        <v>9523</v>
      </c>
      <c r="D651">
        <v>41334</v>
      </c>
      <c r="H651">
        <v>9</v>
      </c>
      <c r="M651">
        <v>6</v>
      </c>
      <c r="O651">
        <v>0</v>
      </c>
      <c r="P651">
        <v>1</v>
      </c>
      <c r="Q651">
        <v>0</v>
      </c>
      <c r="R651">
        <v>3</v>
      </c>
    </row>
    <row r="652" spans="1:19" x14ac:dyDescent="0.25">
      <c r="A652" t="s">
        <v>8917</v>
      </c>
      <c r="B652" t="s">
        <v>8918</v>
      </c>
      <c r="C652" t="s">
        <v>2810</v>
      </c>
      <c r="D652">
        <v>41334</v>
      </c>
      <c r="H652">
        <v>9</v>
      </c>
      <c r="M652">
        <v>6</v>
      </c>
      <c r="O652">
        <v>0</v>
      </c>
      <c r="P652">
        <v>1</v>
      </c>
      <c r="Q652">
        <v>0</v>
      </c>
      <c r="R652">
        <v>3</v>
      </c>
    </row>
    <row r="653" spans="1:19" x14ac:dyDescent="0.25">
      <c r="A653" t="s">
        <v>4549</v>
      </c>
      <c r="B653" t="s">
        <v>4550</v>
      </c>
      <c r="C653" t="s">
        <v>237</v>
      </c>
      <c r="D653">
        <v>41334</v>
      </c>
      <c r="Q653" t="e">
        <v>#DIV/0!</v>
      </c>
    </row>
    <row r="654" spans="1:19" x14ac:dyDescent="0.25">
      <c r="A654" t="s">
        <v>4551</v>
      </c>
      <c r="B654" t="s">
        <v>4552</v>
      </c>
      <c r="C654" t="s">
        <v>236</v>
      </c>
      <c r="D654">
        <v>41334</v>
      </c>
      <c r="Q654" t="e">
        <v>#DIV/0!</v>
      </c>
    </row>
    <row r="655" spans="1:19" x14ac:dyDescent="0.25">
      <c r="A655" t="s">
        <v>4553</v>
      </c>
      <c r="B655" t="s">
        <v>4554</v>
      </c>
      <c r="C655" t="s">
        <v>364</v>
      </c>
      <c r="D655">
        <v>41334</v>
      </c>
    </row>
    <row r="656" spans="1:19" x14ac:dyDescent="0.25">
      <c r="A656" t="s">
        <v>4555</v>
      </c>
      <c r="B656" t="s">
        <v>4556</v>
      </c>
      <c r="C656" t="s">
        <v>363</v>
      </c>
      <c r="D656">
        <v>41334</v>
      </c>
    </row>
    <row r="657" spans="1:19" x14ac:dyDescent="0.25">
      <c r="A657" t="s">
        <v>4557</v>
      </c>
      <c r="B657" t="s">
        <v>4558</v>
      </c>
      <c r="C657" t="s">
        <v>219</v>
      </c>
      <c r="D657">
        <v>41334</v>
      </c>
      <c r="E657">
        <v>5</v>
      </c>
      <c r="F657">
        <v>5</v>
      </c>
      <c r="G657">
        <v>1</v>
      </c>
      <c r="H657">
        <v>23</v>
      </c>
      <c r="I657">
        <v>29</v>
      </c>
      <c r="J657">
        <v>0.7931034482758621</v>
      </c>
      <c r="K657">
        <v>34</v>
      </c>
      <c r="L657">
        <v>0.8529411764705882</v>
      </c>
      <c r="M657">
        <v>12</v>
      </c>
      <c r="N657">
        <v>1</v>
      </c>
      <c r="O657">
        <v>0</v>
      </c>
      <c r="P657">
        <v>9</v>
      </c>
      <c r="Q657">
        <v>0</v>
      </c>
      <c r="R657">
        <v>11</v>
      </c>
    </row>
    <row r="658" spans="1:19" x14ac:dyDescent="0.25">
      <c r="A658" t="s">
        <v>4559</v>
      </c>
      <c r="B658" t="s">
        <v>4560</v>
      </c>
      <c r="C658" t="s">
        <v>220</v>
      </c>
      <c r="D658">
        <v>41334</v>
      </c>
      <c r="E658">
        <v>5</v>
      </c>
      <c r="F658">
        <v>5</v>
      </c>
      <c r="G658">
        <v>1</v>
      </c>
      <c r="H658">
        <v>23</v>
      </c>
      <c r="I658">
        <v>29</v>
      </c>
      <c r="J658">
        <v>0.7931034482758621</v>
      </c>
      <c r="K658">
        <v>34</v>
      </c>
      <c r="L658">
        <v>0.8529411764705882</v>
      </c>
      <c r="M658">
        <v>12</v>
      </c>
      <c r="N658">
        <v>0.75</v>
      </c>
      <c r="O658">
        <v>0</v>
      </c>
      <c r="P658">
        <v>9</v>
      </c>
      <c r="Q658">
        <v>0</v>
      </c>
      <c r="R658">
        <v>11</v>
      </c>
    </row>
    <row r="659" spans="1:19" x14ac:dyDescent="0.25">
      <c r="A659" t="s">
        <v>4561</v>
      </c>
      <c r="B659" t="s">
        <v>4562</v>
      </c>
      <c r="C659" t="s">
        <v>221</v>
      </c>
      <c r="D659">
        <v>41334</v>
      </c>
      <c r="G659" t="e">
        <v>#DIV/0!</v>
      </c>
      <c r="J659" t="e">
        <v>#DIV/0!</v>
      </c>
      <c r="L659" t="e">
        <v>#DIV/0!</v>
      </c>
      <c r="Q659" t="e">
        <v>#DIV/0!</v>
      </c>
      <c r="S659">
        <v>0.76923076923076927</v>
      </c>
    </row>
    <row r="660" spans="1:19" x14ac:dyDescent="0.25">
      <c r="A660" t="s">
        <v>9171</v>
      </c>
      <c r="B660" t="s">
        <v>9172</v>
      </c>
      <c r="C660" t="s">
        <v>3018</v>
      </c>
      <c r="D660">
        <v>41334</v>
      </c>
      <c r="E660">
        <v>0</v>
      </c>
      <c r="F660">
        <v>0</v>
      </c>
      <c r="H660">
        <v>12</v>
      </c>
      <c r="I660">
        <v>0</v>
      </c>
      <c r="K660">
        <v>0</v>
      </c>
      <c r="O660">
        <v>0</v>
      </c>
      <c r="P660">
        <v>1</v>
      </c>
      <c r="Q660">
        <v>0</v>
      </c>
      <c r="S660">
        <v>0.75</v>
      </c>
    </row>
    <row r="661" spans="1:19" x14ac:dyDescent="0.25">
      <c r="A661" t="s">
        <v>8808</v>
      </c>
      <c r="B661" t="s">
        <v>8809</v>
      </c>
      <c r="C661" t="s">
        <v>2638</v>
      </c>
      <c r="D661">
        <v>41334</v>
      </c>
      <c r="S661">
        <v>1</v>
      </c>
    </row>
    <row r="662" spans="1:19" x14ac:dyDescent="0.25">
      <c r="A662" t="s">
        <v>9026</v>
      </c>
      <c r="B662" t="s">
        <v>9027</v>
      </c>
      <c r="C662" t="s">
        <v>2811</v>
      </c>
      <c r="D662">
        <v>41334</v>
      </c>
      <c r="H662">
        <v>12</v>
      </c>
      <c r="O662">
        <v>0</v>
      </c>
      <c r="P662">
        <v>1</v>
      </c>
      <c r="Q662">
        <v>0</v>
      </c>
    </row>
    <row r="663" spans="1:19" x14ac:dyDescent="0.25">
      <c r="A663" t="s">
        <v>4563</v>
      </c>
      <c r="B663" t="s">
        <v>4564</v>
      </c>
      <c r="C663" t="s">
        <v>234</v>
      </c>
      <c r="D663">
        <v>41334</v>
      </c>
    </row>
    <row r="664" spans="1:19" x14ac:dyDescent="0.25">
      <c r="A664" t="s">
        <v>4565</v>
      </c>
      <c r="B664" t="s">
        <v>4566</v>
      </c>
      <c r="C664" t="s">
        <v>235</v>
      </c>
      <c r="D664">
        <v>41334</v>
      </c>
      <c r="S664">
        <v>0</v>
      </c>
    </row>
    <row r="665" spans="1:19" x14ac:dyDescent="0.25">
      <c r="A665" t="s">
        <v>4567</v>
      </c>
      <c r="B665" t="s">
        <v>4568</v>
      </c>
      <c r="C665" t="s">
        <v>239</v>
      </c>
      <c r="D665">
        <v>41334</v>
      </c>
      <c r="Q665" t="e">
        <v>#DIV/0!</v>
      </c>
      <c r="S665" t="e">
        <v>#DIV/0!</v>
      </c>
    </row>
    <row r="666" spans="1:19" x14ac:dyDescent="0.25">
      <c r="A666" t="s">
        <v>4569</v>
      </c>
      <c r="B666" t="s">
        <v>4570</v>
      </c>
      <c r="C666" t="s">
        <v>238</v>
      </c>
      <c r="D666">
        <v>41334</v>
      </c>
      <c r="Q666" t="e">
        <v>#DIV/0!</v>
      </c>
      <c r="S666">
        <v>0.97500000000000009</v>
      </c>
    </row>
    <row r="667" spans="1:19" x14ac:dyDescent="0.25">
      <c r="A667" t="s">
        <v>4571</v>
      </c>
      <c r="B667" t="s">
        <v>4572</v>
      </c>
      <c r="C667" t="s">
        <v>222</v>
      </c>
      <c r="D667">
        <v>41334</v>
      </c>
      <c r="E667">
        <v>0</v>
      </c>
      <c r="F667">
        <v>0</v>
      </c>
      <c r="H667">
        <v>0</v>
      </c>
      <c r="K667">
        <v>0</v>
      </c>
      <c r="S667">
        <v>0.75</v>
      </c>
    </row>
    <row r="668" spans="1:19" x14ac:dyDescent="0.25">
      <c r="A668" t="s">
        <v>4573</v>
      </c>
      <c r="B668" t="s">
        <v>4574</v>
      </c>
      <c r="C668" t="s">
        <v>3567</v>
      </c>
      <c r="D668">
        <v>41334</v>
      </c>
      <c r="S668">
        <v>1</v>
      </c>
    </row>
    <row r="669" spans="1:19" x14ac:dyDescent="0.25">
      <c r="A669" t="s">
        <v>4575</v>
      </c>
      <c r="B669" t="s">
        <v>4576</v>
      </c>
      <c r="C669" t="s">
        <v>223</v>
      </c>
      <c r="D669">
        <v>41334</v>
      </c>
      <c r="S669">
        <v>0</v>
      </c>
    </row>
    <row r="670" spans="1:19" x14ac:dyDescent="0.25">
      <c r="A670" t="s">
        <v>4577</v>
      </c>
      <c r="B670" t="s">
        <v>4578</v>
      </c>
      <c r="C670" t="s">
        <v>224</v>
      </c>
      <c r="D670">
        <v>41334</v>
      </c>
      <c r="S670">
        <v>0</v>
      </c>
    </row>
    <row r="671" spans="1:19" x14ac:dyDescent="0.25">
      <c r="A671" t="s">
        <v>4579</v>
      </c>
      <c r="B671" t="s">
        <v>4580</v>
      </c>
      <c r="C671" t="s">
        <v>225</v>
      </c>
      <c r="D671">
        <v>41334</v>
      </c>
      <c r="E671">
        <v>6.5</v>
      </c>
      <c r="F671">
        <v>11.5</v>
      </c>
      <c r="G671">
        <v>0.56521739130434778</v>
      </c>
      <c r="H671">
        <v>28</v>
      </c>
      <c r="I671">
        <v>29.46153846153846</v>
      </c>
      <c r="J671">
        <v>0.95039164490861627</v>
      </c>
      <c r="K671">
        <v>54</v>
      </c>
      <c r="L671">
        <v>0.54558404558404561</v>
      </c>
      <c r="O671">
        <v>5</v>
      </c>
      <c r="P671">
        <v>7</v>
      </c>
      <c r="Q671">
        <v>0.7142857142857143</v>
      </c>
      <c r="S671">
        <v>0</v>
      </c>
    </row>
    <row r="672" spans="1:19" x14ac:dyDescent="0.25">
      <c r="A672" t="s">
        <v>4581</v>
      </c>
      <c r="B672" t="s">
        <v>4582</v>
      </c>
      <c r="C672" t="s">
        <v>226</v>
      </c>
      <c r="D672">
        <v>41334</v>
      </c>
      <c r="E672">
        <v>6</v>
      </c>
      <c r="F672">
        <v>6.5</v>
      </c>
      <c r="G672">
        <v>0.92307692307692313</v>
      </c>
      <c r="H672">
        <v>25</v>
      </c>
      <c r="I672">
        <v>26</v>
      </c>
      <c r="J672">
        <v>0.96153846153846156</v>
      </c>
      <c r="K672">
        <v>45</v>
      </c>
      <c r="L672">
        <v>0.57777777777777772</v>
      </c>
      <c r="N672">
        <v>0.75</v>
      </c>
      <c r="O672">
        <v>5</v>
      </c>
      <c r="P672">
        <v>7</v>
      </c>
      <c r="Q672">
        <v>0.7142857142857143</v>
      </c>
      <c r="S672">
        <v>1.0166666666666666</v>
      </c>
    </row>
    <row r="673" spans="1:19" x14ac:dyDescent="0.25">
      <c r="A673" t="s">
        <v>4583</v>
      </c>
      <c r="B673" t="s">
        <v>4584</v>
      </c>
      <c r="C673" t="s">
        <v>227</v>
      </c>
      <c r="D673">
        <v>41334</v>
      </c>
      <c r="E673">
        <v>0.5</v>
      </c>
      <c r="F673">
        <v>5</v>
      </c>
      <c r="G673">
        <v>0.1</v>
      </c>
      <c r="H673">
        <v>3</v>
      </c>
      <c r="I673">
        <v>3.4615384615384617</v>
      </c>
      <c r="J673">
        <v>0.86666666666666659</v>
      </c>
      <c r="K673">
        <v>9</v>
      </c>
      <c r="L673">
        <v>0.38461538461538464</v>
      </c>
      <c r="N673">
        <v>1</v>
      </c>
      <c r="O673">
        <v>0</v>
      </c>
      <c r="P673">
        <v>0</v>
      </c>
      <c r="Q673" t="e">
        <v>#DIV/0!</v>
      </c>
      <c r="S673">
        <v>0.8571428571428571</v>
      </c>
    </row>
    <row r="674" spans="1:19" x14ac:dyDescent="0.25">
      <c r="A674" t="s">
        <v>4585</v>
      </c>
      <c r="B674" t="s">
        <v>4586</v>
      </c>
      <c r="C674" t="s">
        <v>202</v>
      </c>
      <c r="D674">
        <v>41365</v>
      </c>
      <c r="S674">
        <v>1.125</v>
      </c>
    </row>
    <row r="675" spans="1:19" x14ac:dyDescent="0.25">
      <c r="A675" t="s">
        <v>8701</v>
      </c>
      <c r="B675" t="s">
        <v>8702</v>
      </c>
      <c r="C675" t="s">
        <v>2636</v>
      </c>
      <c r="D675">
        <v>41365</v>
      </c>
    </row>
    <row r="676" spans="1:19" x14ac:dyDescent="0.25">
      <c r="A676" t="s">
        <v>4587</v>
      </c>
      <c r="B676" t="s">
        <v>4588</v>
      </c>
      <c r="C676" t="s">
        <v>247</v>
      </c>
      <c r="D676">
        <v>41365</v>
      </c>
      <c r="E676">
        <v>0</v>
      </c>
      <c r="F676">
        <v>0</v>
      </c>
      <c r="G676" t="e">
        <v>#DIV/0!</v>
      </c>
      <c r="H676">
        <v>0</v>
      </c>
      <c r="I676">
        <v>0</v>
      </c>
      <c r="J676" t="e">
        <v>#DIV/0!</v>
      </c>
      <c r="K676">
        <v>0</v>
      </c>
      <c r="L676" t="e">
        <v>#DIV/0!</v>
      </c>
      <c r="M676">
        <v>0</v>
      </c>
      <c r="O676">
        <v>0</v>
      </c>
      <c r="P676">
        <v>0</v>
      </c>
      <c r="Q676" t="e">
        <v>#DIV/0!</v>
      </c>
      <c r="R676">
        <v>0</v>
      </c>
    </row>
    <row r="677" spans="1:19" x14ac:dyDescent="0.25">
      <c r="A677" t="s">
        <v>9318</v>
      </c>
      <c r="B677" t="s">
        <v>9319</v>
      </c>
      <c r="C677" t="s">
        <v>2637</v>
      </c>
      <c r="D677">
        <v>41365</v>
      </c>
      <c r="E677">
        <v>0</v>
      </c>
      <c r="F677">
        <v>0</v>
      </c>
      <c r="H677">
        <v>0</v>
      </c>
      <c r="I677">
        <v>0</v>
      </c>
      <c r="K677">
        <v>0</v>
      </c>
      <c r="M677">
        <v>0</v>
      </c>
      <c r="O677">
        <v>0</v>
      </c>
      <c r="P677">
        <v>0</v>
      </c>
      <c r="Q677" t="e">
        <v>#DIV/0!</v>
      </c>
      <c r="R677">
        <v>0</v>
      </c>
    </row>
    <row r="678" spans="1:19" x14ac:dyDescent="0.25">
      <c r="A678" t="s">
        <v>4589</v>
      </c>
      <c r="B678" t="s">
        <v>4590</v>
      </c>
      <c r="C678" t="s">
        <v>242</v>
      </c>
      <c r="D678">
        <v>41365</v>
      </c>
      <c r="E678">
        <v>16</v>
      </c>
      <c r="F678">
        <v>18</v>
      </c>
      <c r="G678">
        <v>0.88888888888888884</v>
      </c>
      <c r="H678">
        <v>79</v>
      </c>
      <c r="I678">
        <v>139</v>
      </c>
      <c r="J678">
        <v>0.56834532374100721</v>
      </c>
      <c r="K678">
        <v>149</v>
      </c>
      <c r="L678">
        <v>0.93288590604026844</v>
      </c>
      <c r="M678">
        <v>53</v>
      </c>
      <c r="N678">
        <v>0.97500000000000009</v>
      </c>
      <c r="O678">
        <v>10</v>
      </c>
      <c r="P678">
        <v>18</v>
      </c>
      <c r="Q678">
        <v>0.55555555555555558</v>
      </c>
      <c r="R678">
        <v>26</v>
      </c>
    </row>
    <row r="679" spans="1:19" x14ac:dyDescent="0.25">
      <c r="A679" t="s">
        <v>4591</v>
      </c>
      <c r="B679" t="s">
        <v>4592</v>
      </c>
      <c r="C679" t="s">
        <v>243</v>
      </c>
      <c r="D679">
        <v>41365</v>
      </c>
      <c r="E679">
        <v>6.34</v>
      </c>
      <c r="F679">
        <v>15</v>
      </c>
      <c r="G679">
        <v>0.42266666666666663</v>
      </c>
      <c r="H679">
        <v>24</v>
      </c>
      <c r="I679">
        <v>24</v>
      </c>
      <c r="J679">
        <v>1</v>
      </c>
      <c r="K679">
        <v>45</v>
      </c>
      <c r="L679">
        <v>0.53333333333333333</v>
      </c>
      <c r="M679">
        <v>0</v>
      </c>
      <c r="N679">
        <v>0.75</v>
      </c>
      <c r="O679">
        <v>8</v>
      </c>
      <c r="P679">
        <v>10</v>
      </c>
      <c r="Q679">
        <v>0.8</v>
      </c>
      <c r="R679">
        <v>0</v>
      </c>
      <c r="S679">
        <v>0.52</v>
      </c>
    </row>
    <row r="680" spans="1:19" x14ac:dyDescent="0.25">
      <c r="A680" t="s">
        <v>4593</v>
      </c>
      <c r="B680" t="s">
        <v>4594</v>
      </c>
      <c r="C680" t="s">
        <v>244</v>
      </c>
      <c r="D680">
        <v>41365</v>
      </c>
      <c r="E680">
        <v>3</v>
      </c>
      <c r="F680">
        <v>5</v>
      </c>
      <c r="G680">
        <v>0.6</v>
      </c>
      <c r="H680">
        <v>6</v>
      </c>
      <c r="I680">
        <v>6.9599999999999991</v>
      </c>
      <c r="J680">
        <v>0.86206896551724155</v>
      </c>
      <c r="K680">
        <v>9</v>
      </c>
      <c r="L680">
        <v>0.77333333333333321</v>
      </c>
      <c r="M680">
        <v>0</v>
      </c>
      <c r="N680">
        <v>1</v>
      </c>
      <c r="O680">
        <v>0</v>
      </c>
      <c r="P680">
        <v>0</v>
      </c>
      <c r="Q680" t="e">
        <v>#DIV/0!</v>
      </c>
      <c r="R680">
        <v>0</v>
      </c>
      <c r="S680">
        <v>0.97500000000000009</v>
      </c>
    </row>
    <row r="681" spans="1:19" x14ac:dyDescent="0.25">
      <c r="A681" t="s">
        <v>9427</v>
      </c>
      <c r="B681" t="s">
        <v>9428</v>
      </c>
      <c r="C681" t="s">
        <v>2809</v>
      </c>
      <c r="D681">
        <v>41365</v>
      </c>
      <c r="E681">
        <v>0</v>
      </c>
      <c r="F681">
        <v>0</v>
      </c>
      <c r="H681">
        <v>14</v>
      </c>
      <c r="I681">
        <v>0</v>
      </c>
      <c r="K681">
        <v>0</v>
      </c>
      <c r="M681">
        <v>6</v>
      </c>
      <c r="O681">
        <v>4</v>
      </c>
      <c r="P681">
        <v>7</v>
      </c>
      <c r="Q681">
        <v>0.5714285714285714</v>
      </c>
      <c r="R681">
        <v>0</v>
      </c>
    </row>
    <row r="682" spans="1:19" x14ac:dyDescent="0.25">
      <c r="A682" t="s">
        <v>4595</v>
      </c>
      <c r="B682" t="s">
        <v>4596</v>
      </c>
      <c r="C682" t="s">
        <v>245</v>
      </c>
      <c r="D682">
        <v>41365</v>
      </c>
      <c r="E682">
        <v>12</v>
      </c>
      <c r="F682">
        <v>11</v>
      </c>
      <c r="G682">
        <v>1.0909090909090908</v>
      </c>
      <c r="H682">
        <v>25</v>
      </c>
      <c r="I682">
        <v>57</v>
      </c>
      <c r="J682">
        <v>0.43859649122807015</v>
      </c>
      <c r="K682">
        <v>74.5</v>
      </c>
      <c r="L682">
        <v>0.7651006711409396</v>
      </c>
      <c r="M682">
        <v>5</v>
      </c>
      <c r="O682">
        <v>0</v>
      </c>
      <c r="P682">
        <v>0</v>
      </c>
      <c r="Q682" t="e">
        <v>#DIV/0!</v>
      </c>
      <c r="R682">
        <v>0</v>
      </c>
    </row>
    <row r="683" spans="1:19" x14ac:dyDescent="0.25">
      <c r="A683" t="s">
        <v>4597</v>
      </c>
      <c r="B683" t="s">
        <v>4598</v>
      </c>
      <c r="C683" t="s">
        <v>246</v>
      </c>
      <c r="D683">
        <v>41365</v>
      </c>
      <c r="E683">
        <v>0</v>
      </c>
      <c r="F683">
        <v>0</v>
      </c>
      <c r="H683">
        <v>0</v>
      </c>
      <c r="I683">
        <v>0</v>
      </c>
      <c r="K683">
        <v>0</v>
      </c>
      <c r="O683">
        <v>0</v>
      </c>
      <c r="P683">
        <v>0</v>
      </c>
      <c r="Q683" t="e">
        <v>#DIV/0!</v>
      </c>
    </row>
    <row r="684" spans="1:19" x14ac:dyDescent="0.25">
      <c r="A684" t="s">
        <v>4599</v>
      </c>
      <c r="B684" t="s">
        <v>4600</v>
      </c>
      <c r="C684" t="s">
        <v>240</v>
      </c>
      <c r="D684">
        <v>41365</v>
      </c>
      <c r="E684">
        <v>37.340000000000003</v>
      </c>
      <c r="F684">
        <v>49</v>
      </c>
      <c r="G684">
        <v>0.76204081632653065</v>
      </c>
      <c r="H684">
        <v>148</v>
      </c>
      <c r="I684">
        <v>226.96</v>
      </c>
      <c r="J684">
        <v>0.65209728586535065</v>
      </c>
      <c r="K684">
        <v>277.5</v>
      </c>
      <c r="L684">
        <v>0.81787387387387389</v>
      </c>
      <c r="M684">
        <v>64</v>
      </c>
      <c r="O684">
        <v>22</v>
      </c>
      <c r="P684">
        <v>35</v>
      </c>
      <c r="Q684">
        <v>0.62857142857142856</v>
      </c>
      <c r="R684">
        <v>26</v>
      </c>
    </row>
    <row r="685" spans="1:19" x14ac:dyDescent="0.25">
      <c r="A685" t="s">
        <v>4601</v>
      </c>
      <c r="B685" t="s">
        <v>4602</v>
      </c>
      <c r="C685" t="s">
        <v>203</v>
      </c>
      <c r="D685">
        <v>41365</v>
      </c>
      <c r="E685">
        <v>7</v>
      </c>
      <c r="F685">
        <v>8</v>
      </c>
      <c r="G685">
        <v>0.875</v>
      </c>
      <c r="H685">
        <v>16</v>
      </c>
      <c r="I685">
        <v>55</v>
      </c>
      <c r="J685">
        <v>0.29090909090909089</v>
      </c>
      <c r="K685">
        <v>60</v>
      </c>
      <c r="L685">
        <v>0.91666666666666663</v>
      </c>
      <c r="M685">
        <v>6</v>
      </c>
      <c r="O685">
        <v>2</v>
      </c>
      <c r="P685">
        <v>3</v>
      </c>
      <c r="Q685">
        <v>0.66666666666666663</v>
      </c>
      <c r="R685">
        <v>6</v>
      </c>
    </row>
    <row r="686" spans="1:19" x14ac:dyDescent="0.25">
      <c r="A686" t="s">
        <v>4603</v>
      </c>
      <c r="B686" t="s">
        <v>4604</v>
      </c>
      <c r="C686" t="s">
        <v>205</v>
      </c>
      <c r="D686">
        <v>41365</v>
      </c>
      <c r="E686">
        <v>4</v>
      </c>
      <c r="F686">
        <v>4</v>
      </c>
      <c r="G686">
        <v>1</v>
      </c>
      <c r="H686">
        <v>12</v>
      </c>
      <c r="I686">
        <v>40</v>
      </c>
      <c r="J686">
        <v>0.3</v>
      </c>
      <c r="K686">
        <v>40</v>
      </c>
      <c r="L686">
        <v>1</v>
      </c>
      <c r="M686">
        <v>6</v>
      </c>
      <c r="N686">
        <v>1.125</v>
      </c>
      <c r="O686">
        <v>2</v>
      </c>
      <c r="P686">
        <v>3</v>
      </c>
      <c r="Q686">
        <v>0.66666666666666663</v>
      </c>
      <c r="R686">
        <v>6</v>
      </c>
      <c r="S686">
        <v>0.74285714285714288</v>
      </c>
    </row>
    <row r="687" spans="1:19" x14ac:dyDescent="0.25">
      <c r="A687" t="s">
        <v>4605</v>
      </c>
      <c r="B687" t="s">
        <v>4606</v>
      </c>
      <c r="C687" t="s">
        <v>204</v>
      </c>
      <c r="D687">
        <v>41365</v>
      </c>
      <c r="E687">
        <v>3</v>
      </c>
      <c r="F687">
        <v>4</v>
      </c>
      <c r="G687">
        <v>0.75</v>
      </c>
      <c r="H687">
        <v>4</v>
      </c>
      <c r="I687">
        <v>15</v>
      </c>
      <c r="J687">
        <v>0.26666666666666666</v>
      </c>
      <c r="K687">
        <v>20</v>
      </c>
      <c r="L687">
        <v>0.75</v>
      </c>
      <c r="Q687">
        <v>0</v>
      </c>
    </row>
    <row r="688" spans="1:19" x14ac:dyDescent="0.25">
      <c r="A688" t="s">
        <v>4607</v>
      </c>
      <c r="B688" t="s">
        <v>4608</v>
      </c>
      <c r="C688" t="s">
        <v>206</v>
      </c>
      <c r="D688">
        <v>41365</v>
      </c>
      <c r="G688" t="e">
        <v>#DIV/0!</v>
      </c>
      <c r="J688" t="e">
        <v>#DIV/0!</v>
      </c>
      <c r="L688" t="e">
        <v>#DIV/0!</v>
      </c>
      <c r="Q688" t="e">
        <v>#DIV/0!</v>
      </c>
      <c r="S688">
        <v>0.97500000000000009</v>
      </c>
    </row>
    <row r="689" spans="1:19" x14ac:dyDescent="0.25">
      <c r="A689" t="s">
        <v>4609</v>
      </c>
      <c r="B689" t="s">
        <v>4610</v>
      </c>
      <c r="C689" t="s">
        <v>233</v>
      </c>
      <c r="D689">
        <v>41365</v>
      </c>
    </row>
    <row r="690" spans="1:19" x14ac:dyDescent="0.25">
      <c r="A690" t="s">
        <v>4611</v>
      </c>
      <c r="B690" t="s">
        <v>4612</v>
      </c>
      <c r="C690" t="s">
        <v>232</v>
      </c>
      <c r="D690">
        <v>41365</v>
      </c>
    </row>
    <row r="691" spans="1:19" x14ac:dyDescent="0.25">
      <c r="A691" t="s">
        <v>4613</v>
      </c>
      <c r="B691" t="s">
        <v>4614</v>
      </c>
      <c r="C691" t="s">
        <v>207</v>
      </c>
      <c r="D691">
        <v>41365</v>
      </c>
      <c r="E691">
        <v>10</v>
      </c>
      <c r="F691">
        <v>9</v>
      </c>
      <c r="G691">
        <v>1.1111111111111112</v>
      </c>
      <c r="H691">
        <v>49</v>
      </c>
      <c r="I691">
        <v>60</v>
      </c>
      <c r="J691">
        <v>0.81666666666666665</v>
      </c>
      <c r="K691">
        <v>72.5</v>
      </c>
      <c r="L691">
        <v>0.82758620689655171</v>
      </c>
      <c r="O691">
        <v>2</v>
      </c>
      <c r="P691">
        <v>3</v>
      </c>
      <c r="Q691">
        <v>0.66666666666666663</v>
      </c>
    </row>
    <row r="692" spans="1:19" x14ac:dyDescent="0.25">
      <c r="A692" t="s">
        <v>4615</v>
      </c>
      <c r="B692" t="s">
        <v>4616</v>
      </c>
      <c r="C692" t="s">
        <v>209</v>
      </c>
      <c r="D692">
        <v>41365</v>
      </c>
      <c r="E692">
        <v>4</v>
      </c>
      <c r="F692">
        <v>5</v>
      </c>
      <c r="G692">
        <v>0.8</v>
      </c>
      <c r="H692">
        <v>28</v>
      </c>
      <c r="I692">
        <v>35</v>
      </c>
      <c r="J692">
        <v>0.8</v>
      </c>
      <c r="K692">
        <v>45</v>
      </c>
      <c r="L692">
        <v>0.77777777777777779</v>
      </c>
      <c r="M692">
        <v>21</v>
      </c>
      <c r="N692">
        <v>0.97500000000000009</v>
      </c>
      <c r="O692">
        <v>2</v>
      </c>
      <c r="P692">
        <v>3</v>
      </c>
      <c r="Q692">
        <v>0.66666666666666663</v>
      </c>
      <c r="R692">
        <v>7</v>
      </c>
    </row>
    <row r="693" spans="1:19" x14ac:dyDescent="0.25">
      <c r="A693" t="s">
        <v>4617</v>
      </c>
      <c r="B693" t="s">
        <v>4618</v>
      </c>
      <c r="C693" t="s">
        <v>208</v>
      </c>
      <c r="D693">
        <v>41365</v>
      </c>
      <c r="E693">
        <v>6</v>
      </c>
      <c r="F693">
        <v>4</v>
      </c>
      <c r="G693">
        <v>1.5</v>
      </c>
      <c r="H693">
        <v>21</v>
      </c>
      <c r="I693">
        <v>25</v>
      </c>
      <c r="J693">
        <v>0.84</v>
      </c>
      <c r="K693">
        <v>27.5</v>
      </c>
      <c r="L693">
        <v>0.90909090909090906</v>
      </c>
    </row>
    <row r="694" spans="1:19" x14ac:dyDescent="0.25">
      <c r="A694" t="s">
        <v>4619</v>
      </c>
      <c r="B694" t="s">
        <v>4620</v>
      </c>
      <c r="C694" t="s">
        <v>210</v>
      </c>
      <c r="D694">
        <v>41365</v>
      </c>
      <c r="G694" t="e">
        <v>#DIV/0!</v>
      </c>
      <c r="J694" t="e">
        <v>#DIV/0!</v>
      </c>
      <c r="L694" t="e">
        <v>#DIV/0!</v>
      </c>
      <c r="Q694" t="e">
        <v>#DIV/0!</v>
      </c>
    </row>
    <row r="695" spans="1:19" x14ac:dyDescent="0.25">
      <c r="A695" t="s">
        <v>4621</v>
      </c>
      <c r="B695" t="s">
        <v>4622</v>
      </c>
      <c r="C695" t="s">
        <v>228</v>
      </c>
      <c r="D695">
        <v>41365</v>
      </c>
      <c r="Q695" t="e">
        <v>#DIV/0!</v>
      </c>
    </row>
    <row r="696" spans="1:19" x14ac:dyDescent="0.25">
      <c r="A696" t="s">
        <v>4623</v>
      </c>
      <c r="B696" t="s">
        <v>4624</v>
      </c>
      <c r="C696" t="s">
        <v>229</v>
      </c>
      <c r="D696">
        <v>41365</v>
      </c>
      <c r="Q696" t="e">
        <v>#DIV/0!</v>
      </c>
    </row>
    <row r="697" spans="1:19" x14ac:dyDescent="0.25">
      <c r="A697" t="s">
        <v>4625</v>
      </c>
      <c r="B697" t="s">
        <v>4626</v>
      </c>
      <c r="C697" t="s">
        <v>215</v>
      </c>
      <c r="D697">
        <v>41365</v>
      </c>
      <c r="G697" t="e">
        <v>#DIV/0!</v>
      </c>
      <c r="J697" t="e">
        <v>#DIV/0!</v>
      </c>
      <c r="L697" t="e">
        <v>#DIV/0!</v>
      </c>
      <c r="M697">
        <v>0</v>
      </c>
      <c r="Q697" t="e">
        <v>#DIV/0!</v>
      </c>
    </row>
    <row r="698" spans="1:19" x14ac:dyDescent="0.25">
      <c r="A698" t="s">
        <v>4627</v>
      </c>
      <c r="B698" t="s">
        <v>4628</v>
      </c>
      <c r="C698" t="s">
        <v>211</v>
      </c>
      <c r="D698">
        <v>41365</v>
      </c>
      <c r="E698">
        <v>7</v>
      </c>
      <c r="F698">
        <v>7</v>
      </c>
      <c r="G698">
        <v>1</v>
      </c>
      <c r="H698">
        <v>18</v>
      </c>
      <c r="I698">
        <v>52</v>
      </c>
      <c r="J698">
        <v>0.34615384615384615</v>
      </c>
      <c r="K698">
        <v>62</v>
      </c>
      <c r="L698">
        <v>0.83870967741935487</v>
      </c>
      <c r="M698">
        <v>13</v>
      </c>
      <c r="O698">
        <v>3</v>
      </c>
      <c r="P698">
        <v>6</v>
      </c>
      <c r="Q698">
        <v>0.5</v>
      </c>
      <c r="R698">
        <v>5</v>
      </c>
    </row>
    <row r="699" spans="1:19" x14ac:dyDescent="0.25">
      <c r="A699" t="s">
        <v>4629</v>
      </c>
      <c r="B699" t="s">
        <v>4630</v>
      </c>
      <c r="C699" t="s">
        <v>3526</v>
      </c>
      <c r="D699">
        <v>41365</v>
      </c>
    </row>
    <row r="700" spans="1:19" x14ac:dyDescent="0.25">
      <c r="A700" t="s">
        <v>4631</v>
      </c>
      <c r="B700" t="s">
        <v>4632</v>
      </c>
      <c r="C700" t="s">
        <v>214</v>
      </c>
      <c r="D700">
        <v>41365</v>
      </c>
      <c r="E700">
        <v>4</v>
      </c>
      <c r="F700">
        <v>4</v>
      </c>
      <c r="G700">
        <v>1</v>
      </c>
      <c r="H700">
        <v>18</v>
      </c>
      <c r="I700">
        <v>35</v>
      </c>
      <c r="J700">
        <v>0.51428571428571423</v>
      </c>
      <c r="K700">
        <v>35</v>
      </c>
      <c r="L700">
        <v>1</v>
      </c>
      <c r="M700">
        <v>13</v>
      </c>
      <c r="N700">
        <v>0.97500000000000009</v>
      </c>
      <c r="O700">
        <v>3</v>
      </c>
      <c r="P700">
        <v>6</v>
      </c>
      <c r="Q700">
        <v>0.5</v>
      </c>
      <c r="R700">
        <v>5</v>
      </c>
    </row>
    <row r="701" spans="1:19" x14ac:dyDescent="0.25">
      <c r="A701" t="s">
        <v>4633</v>
      </c>
      <c r="B701" t="s">
        <v>4634</v>
      </c>
      <c r="C701" t="s">
        <v>212</v>
      </c>
      <c r="D701">
        <v>41365</v>
      </c>
      <c r="E701">
        <v>3</v>
      </c>
      <c r="F701">
        <v>3</v>
      </c>
      <c r="G701">
        <v>1</v>
      </c>
      <c r="I701">
        <v>17</v>
      </c>
      <c r="J701">
        <v>0</v>
      </c>
      <c r="K701">
        <v>27</v>
      </c>
      <c r="L701">
        <v>0.62962962962962965</v>
      </c>
      <c r="Q701" t="e">
        <v>#DIV/0!</v>
      </c>
      <c r="S701">
        <v>1.0999999999999999</v>
      </c>
    </row>
    <row r="702" spans="1:19" x14ac:dyDescent="0.25">
      <c r="A702" t="s">
        <v>4635</v>
      </c>
      <c r="B702" t="s">
        <v>4636</v>
      </c>
      <c r="C702" t="s">
        <v>218</v>
      </c>
      <c r="D702">
        <v>41365</v>
      </c>
      <c r="S702">
        <v>0.82499999999999996</v>
      </c>
    </row>
    <row r="703" spans="1:19" x14ac:dyDescent="0.25">
      <c r="A703" t="s">
        <v>4637</v>
      </c>
      <c r="B703" t="s">
        <v>4638</v>
      </c>
      <c r="C703" t="s">
        <v>216</v>
      </c>
      <c r="D703">
        <v>41365</v>
      </c>
      <c r="E703">
        <v>0</v>
      </c>
      <c r="F703">
        <v>0</v>
      </c>
      <c r="G703" t="e">
        <v>#DIV/0!</v>
      </c>
      <c r="H703">
        <v>0</v>
      </c>
      <c r="I703">
        <v>0</v>
      </c>
      <c r="J703" t="e">
        <v>#DIV/0!</v>
      </c>
      <c r="K703">
        <v>0</v>
      </c>
      <c r="L703" t="e">
        <v>#DIV/0!</v>
      </c>
      <c r="M703">
        <v>0</v>
      </c>
      <c r="O703">
        <v>0</v>
      </c>
      <c r="P703">
        <v>0</v>
      </c>
      <c r="Q703" t="e">
        <v>#DIV/0!</v>
      </c>
      <c r="R703">
        <v>0</v>
      </c>
    </row>
    <row r="704" spans="1:19" x14ac:dyDescent="0.25">
      <c r="A704" t="s">
        <v>4639</v>
      </c>
      <c r="B704" t="s">
        <v>4640</v>
      </c>
      <c r="C704" t="s">
        <v>217</v>
      </c>
      <c r="D704">
        <v>41365</v>
      </c>
    </row>
    <row r="705" spans="1:19" x14ac:dyDescent="0.25">
      <c r="A705" t="s">
        <v>4641</v>
      </c>
      <c r="B705" t="s">
        <v>4642</v>
      </c>
      <c r="C705" t="s">
        <v>230</v>
      </c>
      <c r="D705">
        <v>41365</v>
      </c>
      <c r="Q705" t="e">
        <v>#DIV/0!</v>
      </c>
    </row>
    <row r="706" spans="1:19" x14ac:dyDescent="0.25">
      <c r="A706" t="s">
        <v>4643</v>
      </c>
      <c r="B706" t="s">
        <v>4644</v>
      </c>
      <c r="C706" t="s">
        <v>231</v>
      </c>
      <c r="D706">
        <v>41365</v>
      </c>
      <c r="Q706" t="e">
        <v>#DIV/0!</v>
      </c>
    </row>
    <row r="707" spans="1:19" x14ac:dyDescent="0.25">
      <c r="A707" t="s">
        <v>9548</v>
      </c>
      <c r="B707" t="s">
        <v>9549</v>
      </c>
      <c r="C707" t="s">
        <v>9523</v>
      </c>
      <c r="D707">
        <v>41365</v>
      </c>
      <c r="H707">
        <v>6</v>
      </c>
      <c r="M707">
        <v>6</v>
      </c>
      <c r="O707">
        <v>1</v>
      </c>
      <c r="P707">
        <v>3</v>
      </c>
      <c r="Q707">
        <v>0.33333333333333331</v>
      </c>
      <c r="R707">
        <v>0</v>
      </c>
    </row>
    <row r="708" spans="1:19" x14ac:dyDescent="0.25">
      <c r="A708" t="s">
        <v>8919</v>
      </c>
      <c r="B708" t="s">
        <v>8920</v>
      </c>
      <c r="C708" t="s">
        <v>2810</v>
      </c>
      <c r="D708">
        <v>41365</v>
      </c>
      <c r="H708">
        <v>6</v>
      </c>
      <c r="M708">
        <v>6</v>
      </c>
      <c r="O708">
        <v>1</v>
      </c>
      <c r="P708">
        <v>3</v>
      </c>
      <c r="Q708">
        <v>0.33333333333333331</v>
      </c>
      <c r="R708">
        <v>0</v>
      </c>
    </row>
    <row r="709" spans="1:19" x14ac:dyDescent="0.25">
      <c r="A709" t="s">
        <v>4645</v>
      </c>
      <c r="B709" t="s">
        <v>4646</v>
      </c>
      <c r="C709" t="s">
        <v>237</v>
      </c>
      <c r="D709">
        <v>41365</v>
      </c>
      <c r="Q709" t="e">
        <v>#DIV/0!</v>
      </c>
    </row>
    <row r="710" spans="1:19" x14ac:dyDescent="0.25">
      <c r="A710" t="s">
        <v>4647</v>
      </c>
      <c r="B710" t="s">
        <v>4648</v>
      </c>
      <c r="C710" t="s">
        <v>236</v>
      </c>
      <c r="D710">
        <v>41365</v>
      </c>
      <c r="Q710" t="e">
        <v>#DIV/0!</v>
      </c>
    </row>
    <row r="711" spans="1:19" x14ac:dyDescent="0.25">
      <c r="A711" t="s">
        <v>4649</v>
      </c>
      <c r="B711" t="s">
        <v>4650</v>
      </c>
      <c r="C711" t="s">
        <v>364</v>
      </c>
      <c r="D711">
        <v>41365</v>
      </c>
    </row>
    <row r="712" spans="1:19" x14ac:dyDescent="0.25">
      <c r="A712" t="s">
        <v>4651</v>
      </c>
      <c r="B712" t="s">
        <v>4652</v>
      </c>
      <c r="C712" t="s">
        <v>363</v>
      </c>
      <c r="D712">
        <v>41365</v>
      </c>
    </row>
    <row r="713" spans="1:19" x14ac:dyDescent="0.25">
      <c r="A713" t="s">
        <v>4653</v>
      </c>
      <c r="B713" t="s">
        <v>4654</v>
      </c>
      <c r="C713" t="s">
        <v>219</v>
      </c>
      <c r="D713">
        <v>41365</v>
      </c>
      <c r="E713">
        <v>4</v>
      </c>
      <c r="F713">
        <v>5</v>
      </c>
      <c r="G713">
        <v>0.8</v>
      </c>
      <c r="H713">
        <v>21</v>
      </c>
      <c r="I713">
        <v>29</v>
      </c>
      <c r="J713">
        <v>0.72413793103448276</v>
      </c>
      <c r="K713">
        <v>29</v>
      </c>
      <c r="L713">
        <v>1</v>
      </c>
      <c r="M713">
        <v>13</v>
      </c>
      <c r="O713">
        <v>3</v>
      </c>
      <c r="P713">
        <v>6</v>
      </c>
      <c r="Q713">
        <v>0.5</v>
      </c>
      <c r="R713">
        <v>8</v>
      </c>
    </row>
    <row r="714" spans="1:19" x14ac:dyDescent="0.25">
      <c r="A714" t="s">
        <v>4655</v>
      </c>
      <c r="B714" t="s">
        <v>4656</v>
      </c>
      <c r="C714" t="s">
        <v>220</v>
      </c>
      <c r="D714">
        <v>41365</v>
      </c>
      <c r="E714">
        <v>4</v>
      </c>
      <c r="F714">
        <v>5</v>
      </c>
      <c r="G714">
        <v>0.8</v>
      </c>
      <c r="H714">
        <v>21</v>
      </c>
      <c r="I714">
        <v>29</v>
      </c>
      <c r="J714">
        <v>0.72413793103448276</v>
      </c>
      <c r="K714">
        <v>29</v>
      </c>
      <c r="L714">
        <v>1</v>
      </c>
      <c r="M714">
        <v>13</v>
      </c>
      <c r="N714">
        <v>0.82499999999999996</v>
      </c>
      <c r="O714">
        <v>3</v>
      </c>
      <c r="P714">
        <v>6</v>
      </c>
      <c r="Q714">
        <v>0.5</v>
      </c>
      <c r="R714">
        <v>8</v>
      </c>
    </row>
    <row r="715" spans="1:19" x14ac:dyDescent="0.25">
      <c r="A715" t="s">
        <v>4657</v>
      </c>
      <c r="B715" t="s">
        <v>4658</v>
      </c>
      <c r="C715" t="s">
        <v>221</v>
      </c>
      <c r="D715">
        <v>41365</v>
      </c>
      <c r="G715" t="e">
        <v>#DIV/0!</v>
      </c>
      <c r="J715" t="e">
        <v>#DIV/0!</v>
      </c>
      <c r="L715" t="e">
        <v>#DIV/0!</v>
      </c>
      <c r="Q715" t="e">
        <v>#DIV/0!</v>
      </c>
      <c r="S715">
        <v>0.78866666666666663</v>
      </c>
    </row>
    <row r="716" spans="1:19" x14ac:dyDescent="0.25">
      <c r="A716" t="s">
        <v>9173</v>
      </c>
      <c r="B716" t="s">
        <v>9174</v>
      </c>
      <c r="C716" t="s">
        <v>3018</v>
      </c>
      <c r="D716">
        <v>41365</v>
      </c>
      <c r="E716">
        <v>0</v>
      </c>
      <c r="F716">
        <v>0</v>
      </c>
      <c r="H716">
        <v>8</v>
      </c>
      <c r="I716">
        <v>0</v>
      </c>
      <c r="K716">
        <v>0</v>
      </c>
      <c r="O716">
        <v>3</v>
      </c>
      <c r="P716">
        <v>4</v>
      </c>
      <c r="Q716">
        <v>0.75</v>
      </c>
      <c r="S716">
        <v>0.75</v>
      </c>
    </row>
    <row r="717" spans="1:19" x14ac:dyDescent="0.25">
      <c r="A717" t="s">
        <v>8810</v>
      </c>
      <c r="B717" t="s">
        <v>8811</v>
      </c>
      <c r="C717" t="s">
        <v>2638</v>
      </c>
      <c r="D717">
        <v>41365</v>
      </c>
      <c r="S717">
        <v>1</v>
      </c>
    </row>
    <row r="718" spans="1:19" x14ac:dyDescent="0.25">
      <c r="A718" t="s">
        <v>9028</v>
      </c>
      <c r="B718" t="s">
        <v>9029</v>
      </c>
      <c r="C718" t="s">
        <v>2811</v>
      </c>
      <c r="D718">
        <v>41365</v>
      </c>
      <c r="H718">
        <v>8</v>
      </c>
      <c r="O718">
        <v>3</v>
      </c>
      <c r="P718">
        <v>4</v>
      </c>
      <c r="Q718">
        <v>0.75</v>
      </c>
    </row>
    <row r="719" spans="1:19" x14ac:dyDescent="0.25">
      <c r="A719" t="s">
        <v>4659</v>
      </c>
      <c r="B719" t="s">
        <v>4660</v>
      </c>
      <c r="C719" t="s">
        <v>234</v>
      </c>
      <c r="D719">
        <v>41365</v>
      </c>
    </row>
    <row r="720" spans="1:19" x14ac:dyDescent="0.25">
      <c r="A720" t="s">
        <v>4661</v>
      </c>
      <c r="B720" t="s">
        <v>4662</v>
      </c>
      <c r="C720" t="s">
        <v>235</v>
      </c>
      <c r="D720">
        <v>41365</v>
      </c>
      <c r="S720">
        <v>0</v>
      </c>
    </row>
    <row r="721" spans="1:19" x14ac:dyDescent="0.25">
      <c r="A721" t="s">
        <v>4663</v>
      </c>
      <c r="B721" t="s">
        <v>4664</v>
      </c>
      <c r="C721" t="s">
        <v>239</v>
      </c>
      <c r="D721">
        <v>41365</v>
      </c>
      <c r="Q721" t="e">
        <v>#DIV/0!</v>
      </c>
      <c r="S721" t="e">
        <v>#DIV/0!</v>
      </c>
    </row>
    <row r="722" spans="1:19" x14ac:dyDescent="0.25">
      <c r="A722" t="s">
        <v>4665</v>
      </c>
      <c r="B722" t="s">
        <v>4666</v>
      </c>
      <c r="C722" t="s">
        <v>238</v>
      </c>
      <c r="D722">
        <v>41365</v>
      </c>
      <c r="Q722" t="e">
        <v>#DIV/0!</v>
      </c>
      <c r="S722">
        <v>0.95</v>
      </c>
    </row>
    <row r="723" spans="1:19" x14ac:dyDescent="0.25">
      <c r="A723" t="s">
        <v>4667</v>
      </c>
      <c r="B723" t="s">
        <v>4668</v>
      </c>
      <c r="C723" t="s">
        <v>222</v>
      </c>
      <c r="D723">
        <v>41365</v>
      </c>
      <c r="E723">
        <v>0</v>
      </c>
      <c r="F723">
        <v>0</v>
      </c>
      <c r="H723">
        <v>0</v>
      </c>
      <c r="K723">
        <v>0</v>
      </c>
      <c r="M723">
        <v>5</v>
      </c>
      <c r="R723">
        <v>0</v>
      </c>
      <c r="S723">
        <v>1</v>
      </c>
    </row>
    <row r="724" spans="1:19" x14ac:dyDescent="0.25">
      <c r="A724" t="s">
        <v>4669</v>
      </c>
      <c r="B724" t="s">
        <v>4670</v>
      </c>
      <c r="C724" t="s">
        <v>3567</v>
      </c>
      <c r="D724">
        <v>41365</v>
      </c>
      <c r="S724">
        <v>0.83</v>
      </c>
    </row>
    <row r="725" spans="1:19" x14ac:dyDescent="0.25">
      <c r="A725" t="s">
        <v>4671</v>
      </c>
      <c r="B725" t="s">
        <v>4672</v>
      </c>
      <c r="C725" t="s">
        <v>223</v>
      </c>
      <c r="D725">
        <v>41365</v>
      </c>
      <c r="M725">
        <v>5</v>
      </c>
      <c r="O725">
        <v>0</v>
      </c>
      <c r="P725">
        <v>0</v>
      </c>
      <c r="R725">
        <v>0</v>
      </c>
      <c r="S725">
        <v>0</v>
      </c>
    </row>
    <row r="726" spans="1:19" x14ac:dyDescent="0.25">
      <c r="A726" t="s">
        <v>4673</v>
      </c>
      <c r="B726" t="s">
        <v>4674</v>
      </c>
      <c r="C726" t="s">
        <v>224</v>
      </c>
      <c r="D726">
        <v>41365</v>
      </c>
      <c r="S726">
        <v>0</v>
      </c>
    </row>
    <row r="727" spans="1:19" x14ac:dyDescent="0.25">
      <c r="A727" t="s">
        <v>4675</v>
      </c>
      <c r="B727" t="s">
        <v>4676</v>
      </c>
      <c r="C727" t="s">
        <v>225</v>
      </c>
      <c r="D727">
        <v>41365</v>
      </c>
      <c r="E727">
        <v>7.5</v>
      </c>
      <c r="F727">
        <v>12.5</v>
      </c>
      <c r="G727">
        <v>0.6</v>
      </c>
      <c r="H727">
        <v>30</v>
      </c>
      <c r="I727">
        <v>30.96</v>
      </c>
      <c r="J727">
        <v>0.96899224806201545</v>
      </c>
      <c r="K727">
        <v>54</v>
      </c>
      <c r="L727">
        <v>0.57333333333333336</v>
      </c>
      <c r="O727">
        <v>8</v>
      </c>
      <c r="P727">
        <v>10</v>
      </c>
      <c r="Q727">
        <v>0.8</v>
      </c>
      <c r="S727">
        <v>0</v>
      </c>
    </row>
    <row r="728" spans="1:19" x14ac:dyDescent="0.25">
      <c r="A728" t="s">
        <v>4677</v>
      </c>
      <c r="B728" t="s">
        <v>4678</v>
      </c>
      <c r="C728" t="s">
        <v>226</v>
      </c>
      <c r="D728">
        <v>41365</v>
      </c>
      <c r="E728">
        <v>6.34</v>
      </c>
      <c r="F728">
        <v>7.5</v>
      </c>
      <c r="G728">
        <v>0.84533333333333327</v>
      </c>
      <c r="H728">
        <v>24</v>
      </c>
      <c r="I728">
        <v>24</v>
      </c>
      <c r="J728">
        <v>1</v>
      </c>
      <c r="K728">
        <v>45</v>
      </c>
      <c r="L728">
        <v>0.53333333333333333</v>
      </c>
      <c r="N728">
        <v>0.75</v>
      </c>
      <c r="O728">
        <v>8</v>
      </c>
      <c r="P728">
        <v>10</v>
      </c>
      <c r="Q728">
        <v>0.8</v>
      </c>
      <c r="S728">
        <v>1.0322222222222222</v>
      </c>
    </row>
    <row r="729" spans="1:19" x14ac:dyDescent="0.25">
      <c r="A729" t="s">
        <v>4679</v>
      </c>
      <c r="B729" t="s">
        <v>4680</v>
      </c>
      <c r="C729" t="s">
        <v>227</v>
      </c>
      <c r="D729">
        <v>41365</v>
      </c>
      <c r="E729">
        <v>1.1599999999999999</v>
      </c>
      <c r="F729">
        <v>5</v>
      </c>
      <c r="G729">
        <v>0.23199999999999998</v>
      </c>
      <c r="H729">
        <v>6</v>
      </c>
      <c r="I729">
        <v>6.9599999999999991</v>
      </c>
      <c r="J729">
        <v>0.86206896551724155</v>
      </c>
      <c r="K729">
        <v>9</v>
      </c>
      <c r="L729">
        <v>0.77333333333333321</v>
      </c>
      <c r="N729">
        <v>1</v>
      </c>
      <c r="O729">
        <v>0</v>
      </c>
      <c r="P729">
        <v>0</v>
      </c>
      <c r="Q729" t="e">
        <v>#DIV/0!</v>
      </c>
      <c r="S729">
        <v>0.97777777777777786</v>
      </c>
    </row>
    <row r="730" spans="1:19" x14ac:dyDescent="0.25">
      <c r="A730" t="s">
        <v>4681</v>
      </c>
      <c r="B730" t="s">
        <v>4682</v>
      </c>
      <c r="C730" t="s">
        <v>202</v>
      </c>
      <c r="D730">
        <v>41395</v>
      </c>
      <c r="S730">
        <v>1.1000000000000001</v>
      </c>
    </row>
    <row r="731" spans="1:19" x14ac:dyDescent="0.25">
      <c r="A731" t="s">
        <v>8703</v>
      </c>
      <c r="B731" t="s">
        <v>8704</v>
      </c>
      <c r="C731" t="s">
        <v>2636</v>
      </c>
      <c r="D731">
        <v>41395</v>
      </c>
    </row>
    <row r="732" spans="1:19" x14ac:dyDescent="0.25">
      <c r="A732" t="s">
        <v>4683</v>
      </c>
      <c r="B732" t="s">
        <v>4684</v>
      </c>
      <c r="C732" t="s">
        <v>247</v>
      </c>
      <c r="D732">
        <v>41395</v>
      </c>
      <c r="E732">
        <v>0</v>
      </c>
      <c r="F732">
        <v>0</v>
      </c>
      <c r="G732" t="e">
        <v>#DIV/0!</v>
      </c>
      <c r="H732">
        <v>0</v>
      </c>
      <c r="I732">
        <v>0</v>
      </c>
      <c r="J732" t="e">
        <v>#DIV/0!</v>
      </c>
      <c r="K732">
        <v>0</v>
      </c>
      <c r="L732" t="e">
        <v>#DIV/0!</v>
      </c>
      <c r="M732">
        <v>0</v>
      </c>
      <c r="O732">
        <v>0</v>
      </c>
      <c r="P732">
        <v>0</v>
      </c>
      <c r="Q732" t="e">
        <v>#DIV/0!</v>
      </c>
      <c r="R732">
        <v>0</v>
      </c>
    </row>
    <row r="733" spans="1:19" x14ac:dyDescent="0.25">
      <c r="A733" t="s">
        <v>9320</v>
      </c>
      <c r="B733" t="s">
        <v>9321</v>
      </c>
      <c r="C733" t="s">
        <v>2637</v>
      </c>
      <c r="D733">
        <v>41395</v>
      </c>
      <c r="E733">
        <v>0</v>
      </c>
      <c r="F733">
        <v>0</v>
      </c>
      <c r="H733">
        <v>0</v>
      </c>
      <c r="I733">
        <v>0</v>
      </c>
      <c r="K733">
        <v>0</v>
      </c>
      <c r="M733">
        <v>0</v>
      </c>
      <c r="O733">
        <v>0</v>
      </c>
      <c r="P733">
        <v>0</v>
      </c>
      <c r="Q733" t="e">
        <v>#DIV/0!</v>
      </c>
      <c r="R733">
        <v>0</v>
      </c>
    </row>
    <row r="734" spans="1:19" x14ac:dyDescent="0.25">
      <c r="A734" t="s">
        <v>4685</v>
      </c>
      <c r="B734" t="s">
        <v>4686</v>
      </c>
      <c r="C734" t="s">
        <v>242</v>
      </c>
      <c r="D734">
        <v>41395</v>
      </c>
      <c r="E734">
        <v>16</v>
      </c>
      <c r="F734">
        <v>18</v>
      </c>
      <c r="G734">
        <v>0.88888888888888884</v>
      </c>
      <c r="H734">
        <v>80</v>
      </c>
      <c r="I734">
        <v>139</v>
      </c>
      <c r="J734">
        <v>0.57553956834532372</v>
      </c>
      <c r="K734">
        <v>149</v>
      </c>
      <c r="L734">
        <v>0.93288590604026844</v>
      </c>
      <c r="M734">
        <v>58</v>
      </c>
      <c r="N734">
        <v>0.95</v>
      </c>
      <c r="O734">
        <v>12</v>
      </c>
      <c r="P734">
        <v>15</v>
      </c>
      <c r="Q734">
        <v>0.8</v>
      </c>
      <c r="R734">
        <v>22</v>
      </c>
    </row>
    <row r="735" spans="1:19" x14ac:dyDescent="0.25">
      <c r="A735" t="s">
        <v>4687</v>
      </c>
      <c r="B735" t="s">
        <v>4688</v>
      </c>
      <c r="C735" t="s">
        <v>243</v>
      </c>
      <c r="D735">
        <v>41395</v>
      </c>
      <c r="E735">
        <v>7.58</v>
      </c>
      <c r="F735">
        <v>15</v>
      </c>
      <c r="G735">
        <v>0.5053333333333333</v>
      </c>
      <c r="H735">
        <v>28</v>
      </c>
      <c r="I735">
        <v>28</v>
      </c>
      <c r="J735">
        <v>1</v>
      </c>
      <c r="K735">
        <v>45</v>
      </c>
      <c r="L735">
        <v>0.62222222222222223</v>
      </c>
      <c r="M735">
        <v>0</v>
      </c>
      <c r="N735">
        <v>1</v>
      </c>
      <c r="O735">
        <v>5</v>
      </c>
      <c r="P735">
        <v>6</v>
      </c>
      <c r="Q735">
        <v>0.83333333333333337</v>
      </c>
      <c r="R735">
        <v>0</v>
      </c>
      <c r="S735">
        <v>0.53333333333333333</v>
      </c>
    </row>
    <row r="736" spans="1:19" x14ac:dyDescent="0.25">
      <c r="A736" t="s">
        <v>4689</v>
      </c>
      <c r="B736" t="s">
        <v>4690</v>
      </c>
      <c r="C736" t="s">
        <v>244</v>
      </c>
      <c r="D736">
        <v>41395</v>
      </c>
      <c r="E736">
        <v>3</v>
      </c>
      <c r="F736">
        <v>5</v>
      </c>
      <c r="G736">
        <v>0.6</v>
      </c>
      <c r="H736">
        <v>5</v>
      </c>
      <c r="I736">
        <v>5.9955555555555549</v>
      </c>
      <c r="J736">
        <v>0.83395107487027442</v>
      </c>
      <c r="K736">
        <v>9</v>
      </c>
      <c r="L736">
        <v>0.66617283950617279</v>
      </c>
      <c r="M736">
        <v>0</v>
      </c>
      <c r="N736">
        <v>0.83</v>
      </c>
      <c r="O736">
        <v>1</v>
      </c>
      <c r="P736">
        <v>2</v>
      </c>
      <c r="Q736">
        <v>0.5</v>
      </c>
      <c r="R736">
        <v>0</v>
      </c>
      <c r="S736">
        <v>1</v>
      </c>
    </row>
    <row r="737" spans="1:19" x14ac:dyDescent="0.25">
      <c r="A737" t="s">
        <v>9429</v>
      </c>
      <c r="B737" t="s">
        <v>9430</v>
      </c>
      <c r="C737" t="s">
        <v>2809</v>
      </c>
      <c r="D737">
        <v>41395</v>
      </c>
      <c r="E737">
        <v>0</v>
      </c>
      <c r="F737">
        <v>0</v>
      </c>
      <c r="H737">
        <v>15</v>
      </c>
      <c r="I737">
        <v>0</v>
      </c>
      <c r="K737">
        <v>0</v>
      </c>
      <c r="M737">
        <v>4</v>
      </c>
      <c r="O737">
        <v>1</v>
      </c>
      <c r="P737">
        <v>4</v>
      </c>
      <c r="Q737">
        <v>0.25</v>
      </c>
      <c r="R737">
        <v>5</v>
      </c>
    </row>
    <row r="738" spans="1:19" x14ac:dyDescent="0.25">
      <c r="A738" t="s">
        <v>4691</v>
      </c>
      <c r="B738" t="s">
        <v>4692</v>
      </c>
      <c r="C738" t="s">
        <v>245</v>
      </c>
      <c r="D738">
        <v>41395</v>
      </c>
      <c r="E738">
        <v>11</v>
      </c>
      <c r="F738">
        <v>11</v>
      </c>
      <c r="G738">
        <v>1</v>
      </c>
      <c r="H738">
        <v>37</v>
      </c>
      <c r="I738">
        <v>52</v>
      </c>
      <c r="J738">
        <v>0.71153846153846156</v>
      </c>
      <c r="K738">
        <v>74.5</v>
      </c>
      <c r="L738">
        <v>0.69798657718120805</v>
      </c>
      <c r="M738">
        <v>5</v>
      </c>
      <c r="O738">
        <v>1</v>
      </c>
      <c r="P738">
        <v>1</v>
      </c>
      <c r="Q738">
        <v>1</v>
      </c>
      <c r="R738">
        <v>2</v>
      </c>
    </row>
    <row r="739" spans="1:19" x14ac:dyDescent="0.25">
      <c r="A739" t="s">
        <v>4693</v>
      </c>
      <c r="B739" t="s">
        <v>4694</v>
      </c>
      <c r="C739" t="s">
        <v>246</v>
      </c>
      <c r="D739">
        <v>41395</v>
      </c>
      <c r="E739">
        <v>0</v>
      </c>
      <c r="F739">
        <v>0</v>
      </c>
      <c r="H739">
        <v>0</v>
      </c>
      <c r="I739">
        <v>0</v>
      </c>
      <c r="K739">
        <v>0</v>
      </c>
      <c r="O739">
        <v>0</v>
      </c>
      <c r="P739">
        <v>0</v>
      </c>
      <c r="Q739" t="e">
        <v>#DIV/0!</v>
      </c>
    </row>
    <row r="740" spans="1:19" x14ac:dyDescent="0.25">
      <c r="A740" t="s">
        <v>4695</v>
      </c>
      <c r="B740" t="s">
        <v>4696</v>
      </c>
      <c r="C740" t="s">
        <v>240</v>
      </c>
      <c r="D740">
        <v>41395</v>
      </c>
      <c r="E740">
        <v>37.58</v>
      </c>
      <c r="F740">
        <v>49</v>
      </c>
      <c r="G740">
        <v>0.76693877551020406</v>
      </c>
      <c r="H740">
        <v>165</v>
      </c>
      <c r="I740">
        <v>224.99555555555554</v>
      </c>
      <c r="J740">
        <v>0.73334781921618208</v>
      </c>
      <c r="K740">
        <v>277.5</v>
      </c>
      <c r="L740">
        <v>0.81079479479479477</v>
      </c>
      <c r="M740">
        <v>67</v>
      </c>
      <c r="O740">
        <v>20</v>
      </c>
      <c r="P740">
        <v>28</v>
      </c>
      <c r="Q740">
        <v>0.7142857142857143</v>
      </c>
      <c r="R740">
        <v>29</v>
      </c>
    </row>
    <row r="741" spans="1:19" x14ac:dyDescent="0.25">
      <c r="A741" t="s">
        <v>4697</v>
      </c>
      <c r="B741" t="s">
        <v>4698</v>
      </c>
      <c r="C741" t="s">
        <v>203</v>
      </c>
      <c r="D741">
        <v>41395</v>
      </c>
      <c r="E741">
        <v>6</v>
      </c>
      <c r="F741">
        <v>8</v>
      </c>
      <c r="G741">
        <v>0.75</v>
      </c>
      <c r="H741">
        <v>15</v>
      </c>
      <c r="I741">
        <v>50</v>
      </c>
      <c r="J741">
        <v>0.3</v>
      </c>
      <c r="K741">
        <v>60</v>
      </c>
      <c r="L741">
        <v>0.83333333333333337</v>
      </c>
      <c r="M741">
        <v>9</v>
      </c>
      <c r="O741">
        <v>3</v>
      </c>
      <c r="P741">
        <v>3</v>
      </c>
      <c r="Q741">
        <v>1</v>
      </c>
      <c r="R741">
        <v>3</v>
      </c>
    </row>
    <row r="742" spans="1:19" x14ac:dyDescent="0.25">
      <c r="A742" t="s">
        <v>4699</v>
      </c>
      <c r="B742" t="s">
        <v>4700</v>
      </c>
      <c r="C742" t="s">
        <v>205</v>
      </c>
      <c r="D742">
        <v>41395</v>
      </c>
      <c r="E742">
        <v>4</v>
      </c>
      <c r="F742">
        <v>4</v>
      </c>
      <c r="G742">
        <v>1</v>
      </c>
      <c r="H742">
        <v>12</v>
      </c>
      <c r="I742">
        <v>40</v>
      </c>
      <c r="J742">
        <v>0.3</v>
      </c>
      <c r="K742">
        <v>40</v>
      </c>
      <c r="L742">
        <v>1</v>
      </c>
      <c r="M742">
        <v>9</v>
      </c>
      <c r="N742">
        <v>1.1000000000000001</v>
      </c>
      <c r="O742">
        <v>2</v>
      </c>
      <c r="P742">
        <v>2</v>
      </c>
      <c r="Q742">
        <v>1</v>
      </c>
      <c r="R742">
        <v>3</v>
      </c>
      <c r="S742">
        <v>0.83809523809523812</v>
      </c>
    </row>
    <row r="743" spans="1:19" x14ac:dyDescent="0.25">
      <c r="A743" t="s">
        <v>4701</v>
      </c>
      <c r="B743" t="s">
        <v>4702</v>
      </c>
      <c r="C743" t="s">
        <v>204</v>
      </c>
      <c r="D743">
        <v>41395</v>
      </c>
      <c r="E743">
        <v>2</v>
      </c>
      <c r="F743">
        <v>4</v>
      </c>
      <c r="G743">
        <v>0.5</v>
      </c>
      <c r="H743">
        <v>3</v>
      </c>
      <c r="I743">
        <v>10</v>
      </c>
      <c r="J743">
        <v>0.3</v>
      </c>
      <c r="K743">
        <v>20</v>
      </c>
      <c r="L743">
        <v>0.5</v>
      </c>
      <c r="O743">
        <v>1</v>
      </c>
      <c r="P743">
        <v>1</v>
      </c>
      <c r="Q743">
        <v>1</v>
      </c>
    </row>
    <row r="744" spans="1:19" x14ac:dyDescent="0.25">
      <c r="A744" t="s">
        <v>4703</v>
      </c>
      <c r="B744" t="s">
        <v>4704</v>
      </c>
      <c r="C744" t="s">
        <v>206</v>
      </c>
      <c r="D744">
        <v>41395</v>
      </c>
      <c r="G744" t="e">
        <v>#DIV/0!</v>
      </c>
      <c r="J744" t="e">
        <v>#DIV/0!</v>
      </c>
      <c r="L744" t="e">
        <v>#DIV/0!</v>
      </c>
      <c r="Q744" t="e">
        <v>#DIV/0!</v>
      </c>
      <c r="S744">
        <v>1.1000000000000001</v>
      </c>
    </row>
    <row r="745" spans="1:19" x14ac:dyDescent="0.25">
      <c r="A745" t="s">
        <v>4705</v>
      </c>
      <c r="B745" t="s">
        <v>4706</v>
      </c>
      <c r="C745" t="s">
        <v>233</v>
      </c>
      <c r="D745">
        <v>41395</v>
      </c>
    </row>
    <row r="746" spans="1:19" x14ac:dyDescent="0.25">
      <c r="A746" t="s">
        <v>4707</v>
      </c>
      <c r="B746" t="s">
        <v>4708</v>
      </c>
      <c r="C746" t="s">
        <v>232</v>
      </c>
      <c r="D746">
        <v>41395</v>
      </c>
    </row>
    <row r="747" spans="1:19" x14ac:dyDescent="0.25">
      <c r="A747" t="s">
        <v>4709</v>
      </c>
      <c r="B747" t="s">
        <v>4710</v>
      </c>
      <c r="C747" t="s">
        <v>207</v>
      </c>
      <c r="D747">
        <v>41395</v>
      </c>
      <c r="E747">
        <v>10</v>
      </c>
      <c r="F747">
        <v>9</v>
      </c>
      <c r="G747">
        <v>1.1111111111111112</v>
      </c>
      <c r="H747">
        <v>60</v>
      </c>
      <c r="I747">
        <v>60</v>
      </c>
      <c r="J747">
        <v>1</v>
      </c>
      <c r="K747">
        <v>72.5</v>
      </c>
      <c r="L747">
        <v>0.82758620689655171</v>
      </c>
      <c r="O747">
        <v>3</v>
      </c>
      <c r="P747">
        <v>3</v>
      </c>
      <c r="Q747">
        <v>1</v>
      </c>
    </row>
    <row r="748" spans="1:19" x14ac:dyDescent="0.25">
      <c r="A748" t="s">
        <v>4711</v>
      </c>
      <c r="B748" t="s">
        <v>4712</v>
      </c>
      <c r="C748" t="s">
        <v>209</v>
      </c>
      <c r="D748">
        <v>41395</v>
      </c>
      <c r="E748">
        <v>4</v>
      </c>
      <c r="F748">
        <v>5</v>
      </c>
      <c r="G748">
        <v>0.8</v>
      </c>
      <c r="H748">
        <v>31</v>
      </c>
      <c r="I748">
        <v>35</v>
      </c>
      <c r="J748">
        <v>0.88571428571428568</v>
      </c>
      <c r="K748">
        <v>45</v>
      </c>
      <c r="L748">
        <v>0.77777777777777779</v>
      </c>
      <c r="M748">
        <v>24</v>
      </c>
      <c r="N748">
        <v>1</v>
      </c>
      <c r="O748">
        <v>3</v>
      </c>
      <c r="P748">
        <v>3</v>
      </c>
      <c r="Q748">
        <v>1</v>
      </c>
      <c r="R748">
        <v>7</v>
      </c>
    </row>
    <row r="749" spans="1:19" x14ac:dyDescent="0.25">
      <c r="A749" t="s">
        <v>4713</v>
      </c>
      <c r="B749" t="s">
        <v>4714</v>
      </c>
      <c r="C749" t="s">
        <v>208</v>
      </c>
      <c r="D749">
        <v>41395</v>
      </c>
      <c r="E749">
        <v>6</v>
      </c>
      <c r="F749">
        <v>4</v>
      </c>
      <c r="G749">
        <v>1.5</v>
      </c>
      <c r="H749">
        <v>29</v>
      </c>
      <c r="I749">
        <v>25</v>
      </c>
      <c r="J749">
        <v>1.1599999999999999</v>
      </c>
      <c r="K749">
        <v>27.5</v>
      </c>
      <c r="L749">
        <v>0.90909090909090906</v>
      </c>
    </row>
    <row r="750" spans="1:19" x14ac:dyDescent="0.25">
      <c r="A750" t="s">
        <v>4715</v>
      </c>
      <c r="B750" t="s">
        <v>4716</v>
      </c>
      <c r="C750" t="s">
        <v>210</v>
      </c>
      <c r="D750">
        <v>41395</v>
      </c>
      <c r="G750" t="e">
        <v>#DIV/0!</v>
      </c>
      <c r="J750" t="e">
        <v>#DIV/0!</v>
      </c>
      <c r="L750" t="e">
        <v>#DIV/0!</v>
      </c>
      <c r="Q750" t="e">
        <v>#DIV/0!</v>
      </c>
    </row>
    <row r="751" spans="1:19" x14ac:dyDescent="0.25">
      <c r="A751" t="s">
        <v>4717</v>
      </c>
      <c r="B751" t="s">
        <v>4718</v>
      </c>
      <c r="C751" t="s">
        <v>228</v>
      </c>
      <c r="D751">
        <v>41395</v>
      </c>
      <c r="Q751" t="e">
        <v>#DIV/0!</v>
      </c>
    </row>
    <row r="752" spans="1:19" x14ac:dyDescent="0.25">
      <c r="A752" t="s">
        <v>4719</v>
      </c>
      <c r="B752" t="s">
        <v>4720</v>
      </c>
      <c r="C752" t="s">
        <v>229</v>
      </c>
      <c r="D752">
        <v>41395</v>
      </c>
      <c r="Q752" t="e">
        <v>#DIV/0!</v>
      </c>
    </row>
    <row r="753" spans="1:19" x14ac:dyDescent="0.25">
      <c r="A753" t="s">
        <v>4721</v>
      </c>
      <c r="B753" t="s">
        <v>4722</v>
      </c>
      <c r="C753" t="s">
        <v>215</v>
      </c>
      <c r="D753">
        <v>41395</v>
      </c>
      <c r="G753" t="e">
        <v>#DIV/0!</v>
      </c>
      <c r="J753" t="e">
        <v>#DIV/0!</v>
      </c>
      <c r="L753" t="e">
        <v>#DIV/0!</v>
      </c>
      <c r="M753">
        <v>0</v>
      </c>
      <c r="Q753" t="e">
        <v>#DIV/0!</v>
      </c>
    </row>
    <row r="754" spans="1:19" x14ac:dyDescent="0.25">
      <c r="A754" t="s">
        <v>4723</v>
      </c>
      <c r="B754" t="s">
        <v>4724</v>
      </c>
      <c r="C754" t="s">
        <v>211</v>
      </c>
      <c r="D754">
        <v>41395</v>
      </c>
      <c r="E754">
        <v>7</v>
      </c>
      <c r="F754">
        <v>7</v>
      </c>
      <c r="G754">
        <v>1</v>
      </c>
      <c r="H754">
        <v>28</v>
      </c>
      <c r="I754">
        <v>52</v>
      </c>
      <c r="J754">
        <v>0.53846153846153844</v>
      </c>
      <c r="K754">
        <v>62</v>
      </c>
      <c r="L754">
        <v>0.83870967741935487</v>
      </c>
      <c r="M754">
        <v>13</v>
      </c>
      <c r="O754">
        <v>2</v>
      </c>
      <c r="P754">
        <v>2</v>
      </c>
      <c r="Q754">
        <v>1</v>
      </c>
      <c r="R754">
        <v>10</v>
      </c>
    </row>
    <row r="755" spans="1:19" x14ac:dyDescent="0.25">
      <c r="A755" t="s">
        <v>4725</v>
      </c>
      <c r="B755" t="s">
        <v>4726</v>
      </c>
      <c r="C755" t="s">
        <v>3526</v>
      </c>
      <c r="D755">
        <v>41395</v>
      </c>
    </row>
    <row r="756" spans="1:19" x14ac:dyDescent="0.25">
      <c r="A756" t="s">
        <v>4727</v>
      </c>
      <c r="B756" t="s">
        <v>4728</v>
      </c>
      <c r="C756" t="s">
        <v>214</v>
      </c>
      <c r="D756">
        <v>41395</v>
      </c>
      <c r="E756">
        <v>4</v>
      </c>
      <c r="F756">
        <v>4</v>
      </c>
      <c r="G756">
        <v>1</v>
      </c>
      <c r="H756">
        <v>23</v>
      </c>
      <c r="I756">
        <v>35</v>
      </c>
      <c r="J756">
        <v>0.65714285714285714</v>
      </c>
      <c r="K756">
        <v>35</v>
      </c>
      <c r="L756">
        <v>1</v>
      </c>
      <c r="M756">
        <v>13</v>
      </c>
      <c r="N756">
        <v>1.1000000000000001</v>
      </c>
      <c r="O756">
        <v>2</v>
      </c>
      <c r="P756">
        <v>2</v>
      </c>
      <c r="Q756">
        <v>1</v>
      </c>
      <c r="R756">
        <v>10</v>
      </c>
    </row>
    <row r="757" spans="1:19" x14ac:dyDescent="0.25">
      <c r="A757" t="s">
        <v>4729</v>
      </c>
      <c r="B757" t="s">
        <v>4730</v>
      </c>
      <c r="C757" t="s">
        <v>212</v>
      </c>
      <c r="D757">
        <v>41395</v>
      </c>
      <c r="E757">
        <v>3</v>
      </c>
      <c r="F757">
        <v>3</v>
      </c>
      <c r="G757">
        <v>1</v>
      </c>
      <c r="H757">
        <v>5</v>
      </c>
      <c r="I757">
        <v>17</v>
      </c>
      <c r="J757">
        <v>0.29411764705882354</v>
      </c>
      <c r="K757">
        <v>27</v>
      </c>
      <c r="L757">
        <v>0.62962962962962965</v>
      </c>
      <c r="Q757" t="e">
        <v>#DIV/0!</v>
      </c>
      <c r="S757">
        <v>0.79999999999999993</v>
      </c>
    </row>
    <row r="758" spans="1:19" x14ac:dyDescent="0.25">
      <c r="A758" t="s">
        <v>4731</v>
      </c>
      <c r="B758" t="s">
        <v>4732</v>
      </c>
      <c r="C758" t="s">
        <v>218</v>
      </c>
      <c r="D758">
        <v>41395</v>
      </c>
      <c r="S758">
        <v>0.6</v>
      </c>
    </row>
    <row r="759" spans="1:19" x14ac:dyDescent="0.25">
      <c r="A759" t="s">
        <v>4733</v>
      </c>
      <c r="B759" t="s">
        <v>4734</v>
      </c>
      <c r="C759" t="s">
        <v>216</v>
      </c>
      <c r="D759">
        <v>41395</v>
      </c>
      <c r="E759">
        <v>0</v>
      </c>
      <c r="F759">
        <v>0</v>
      </c>
      <c r="G759" t="e">
        <v>#DIV/0!</v>
      </c>
      <c r="H759">
        <v>0</v>
      </c>
      <c r="I759">
        <v>0</v>
      </c>
      <c r="J759" t="e">
        <v>#DIV/0!</v>
      </c>
      <c r="K759">
        <v>0</v>
      </c>
      <c r="L759" t="e">
        <v>#DIV/0!</v>
      </c>
      <c r="M759">
        <v>0</v>
      </c>
      <c r="O759">
        <v>0</v>
      </c>
      <c r="P759">
        <v>0</v>
      </c>
      <c r="Q759" t="e">
        <v>#DIV/0!</v>
      </c>
      <c r="R759">
        <v>0</v>
      </c>
    </row>
    <row r="760" spans="1:19" x14ac:dyDescent="0.25">
      <c r="A760" t="s">
        <v>4735</v>
      </c>
      <c r="B760" t="s">
        <v>4736</v>
      </c>
      <c r="C760" t="s">
        <v>217</v>
      </c>
      <c r="D760">
        <v>41395</v>
      </c>
    </row>
    <row r="761" spans="1:19" x14ac:dyDescent="0.25">
      <c r="A761" t="s">
        <v>4737</v>
      </c>
      <c r="B761" t="s">
        <v>4738</v>
      </c>
      <c r="C761" t="s">
        <v>230</v>
      </c>
      <c r="D761">
        <v>41395</v>
      </c>
      <c r="Q761" t="e">
        <v>#DIV/0!</v>
      </c>
    </row>
    <row r="762" spans="1:19" x14ac:dyDescent="0.25">
      <c r="A762" t="s">
        <v>4739</v>
      </c>
      <c r="B762" t="s">
        <v>4740</v>
      </c>
      <c r="C762" t="s">
        <v>231</v>
      </c>
      <c r="D762">
        <v>41395</v>
      </c>
      <c r="Q762" t="e">
        <v>#DIV/0!</v>
      </c>
    </row>
    <row r="763" spans="1:19" x14ac:dyDescent="0.25">
      <c r="A763" t="s">
        <v>9550</v>
      </c>
      <c r="B763" t="s">
        <v>9551</v>
      </c>
      <c r="C763" t="s">
        <v>9523</v>
      </c>
      <c r="D763">
        <v>41395</v>
      </c>
      <c r="H763">
        <v>9</v>
      </c>
      <c r="M763">
        <v>4</v>
      </c>
      <c r="O763">
        <v>0</v>
      </c>
      <c r="P763">
        <v>2</v>
      </c>
      <c r="Q763">
        <v>0</v>
      </c>
      <c r="R763">
        <v>5</v>
      </c>
    </row>
    <row r="764" spans="1:19" x14ac:dyDescent="0.25">
      <c r="A764" t="s">
        <v>8921</v>
      </c>
      <c r="B764" t="s">
        <v>8922</v>
      </c>
      <c r="C764" t="s">
        <v>2810</v>
      </c>
      <c r="D764">
        <v>41395</v>
      </c>
      <c r="H764">
        <v>9</v>
      </c>
      <c r="M764">
        <v>4</v>
      </c>
      <c r="O764">
        <v>0</v>
      </c>
      <c r="P764">
        <v>2</v>
      </c>
      <c r="Q764">
        <v>0</v>
      </c>
      <c r="R764">
        <v>5</v>
      </c>
    </row>
    <row r="765" spans="1:19" x14ac:dyDescent="0.25">
      <c r="A765" t="s">
        <v>4741</v>
      </c>
      <c r="B765" t="s">
        <v>4742</v>
      </c>
      <c r="C765" t="s">
        <v>237</v>
      </c>
      <c r="D765">
        <v>41395</v>
      </c>
      <c r="Q765" t="e">
        <v>#DIV/0!</v>
      </c>
    </row>
    <row r="766" spans="1:19" x14ac:dyDescent="0.25">
      <c r="A766" t="s">
        <v>4743</v>
      </c>
      <c r="B766" t="s">
        <v>4744</v>
      </c>
      <c r="C766" t="s">
        <v>236</v>
      </c>
      <c r="D766">
        <v>41395</v>
      </c>
      <c r="Q766" t="e">
        <v>#DIV/0!</v>
      </c>
    </row>
    <row r="767" spans="1:19" x14ac:dyDescent="0.25">
      <c r="A767" t="s">
        <v>4745</v>
      </c>
      <c r="B767" t="s">
        <v>4746</v>
      </c>
      <c r="C767" t="s">
        <v>364</v>
      </c>
      <c r="D767">
        <v>41395</v>
      </c>
    </row>
    <row r="768" spans="1:19" x14ac:dyDescent="0.25">
      <c r="A768" t="s">
        <v>4747</v>
      </c>
      <c r="B768" t="s">
        <v>4748</v>
      </c>
      <c r="C768" t="s">
        <v>363</v>
      </c>
      <c r="D768">
        <v>41395</v>
      </c>
    </row>
    <row r="769" spans="1:19" x14ac:dyDescent="0.25">
      <c r="A769" t="s">
        <v>4749</v>
      </c>
      <c r="B769" t="s">
        <v>4750</v>
      </c>
      <c r="C769" t="s">
        <v>219</v>
      </c>
      <c r="D769">
        <v>41395</v>
      </c>
      <c r="E769">
        <v>4</v>
      </c>
      <c r="F769">
        <v>5</v>
      </c>
      <c r="G769">
        <v>0.8</v>
      </c>
      <c r="H769">
        <v>14</v>
      </c>
      <c r="I769">
        <v>29</v>
      </c>
      <c r="J769">
        <v>0.48275862068965519</v>
      </c>
      <c r="K769">
        <v>29</v>
      </c>
      <c r="L769">
        <v>1</v>
      </c>
      <c r="M769">
        <v>12</v>
      </c>
      <c r="O769">
        <v>5</v>
      </c>
      <c r="P769">
        <v>8</v>
      </c>
      <c r="Q769">
        <v>0.625</v>
      </c>
      <c r="R769">
        <v>2</v>
      </c>
    </row>
    <row r="770" spans="1:19" x14ac:dyDescent="0.25">
      <c r="A770" t="s">
        <v>4751</v>
      </c>
      <c r="B770" t="s">
        <v>4752</v>
      </c>
      <c r="C770" t="s">
        <v>220</v>
      </c>
      <c r="D770">
        <v>41395</v>
      </c>
      <c r="E770">
        <v>4</v>
      </c>
      <c r="F770">
        <v>5</v>
      </c>
      <c r="G770">
        <v>0.8</v>
      </c>
      <c r="H770">
        <v>14</v>
      </c>
      <c r="I770">
        <v>29</v>
      </c>
      <c r="J770">
        <v>0.48275862068965519</v>
      </c>
      <c r="K770">
        <v>29</v>
      </c>
      <c r="L770">
        <v>1</v>
      </c>
      <c r="M770">
        <v>12</v>
      </c>
      <c r="N770">
        <v>0.6</v>
      </c>
      <c r="O770">
        <v>5</v>
      </c>
      <c r="P770">
        <v>8</v>
      </c>
      <c r="Q770">
        <v>0.625</v>
      </c>
      <c r="R770">
        <v>2</v>
      </c>
    </row>
    <row r="771" spans="1:19" x14ac:dyDescent="0.25">
      <c r="A771" t="s">
        <v>4753</v>
      </c>
      <c r="B771" t="s">
        <v>4754</v>
      </c>
      <c r="C771" t="s">
        <v>221</v>
      </c>
      <c r="D771">
        <v>41395</v>
      </c>
      <c r="G771" t="e">
        <v>#DIV/0!</v>
      </c>
      <c r="J771" t="e">
        <v>#DIV/0!</v>
      </c>
      <c r="L771" t="e">
        <v>#DIV/0!</v>
      </c>
      <c r="Q771" t="e">
        <v>#DIV/0!</v>
      </c>
      <c r="S771">
        <v>0.9731777777777777</v>
      </c>
    </row>
    <row r="772" spans="1:19" x14ac:dyDescent="0.25">
      <c r="A772" t="s">
        <v>9175</v>
      </c>
      <c r="B772" t="s">
        <v>9176</v>
      </c>
      <c r="C772" t="s">
        <v>3018</v>
      </c>
      <c r="D772">
        <v>41395</v>
      </c>
      <c r="E772">
        <v>0</v>
      </c>
      <c r="F772">
        <v>0</v>
      </c>
      <c r="H772">
        <v>6</v>
      </c>
      <c r="I772">
        <v>0</v>
      </c>
      <c r="K772">
        <v>0</v>
      </c>
      <c r="O772">
        <v>1</v>
      </c>
      <c r="P772">
        <v>2</v>
      </c>
      <c r="Q772">
        <v>0.5</v>
      </c>
      <c r="S772">
        <v>1</v>
      </c>
    </row>
    <row r="773" spans="1:19" x14ac:dyDescent="0.25">
      <c r="A773" t="s">
        <v>8812</v>
      </c>
      <c r="B773" t="s">
        <v>8813</v>
      </c>
      <c r="C773" t="s">
        <v>2638</v>
      </c>
      <c r="D773">
        <v>41395</v>
      </c>
      <c r="S773">
        <v>0.83</v>
      </c>
    </row>
    <row r="774" spans="1:19" x14ac:dyDescent="0.25">
      <c r="A774" t="s">
        <v>9030</v>
      </c>
      <c r="B774" t="s">
        <v>9031</v>
      </c>
      <c r="C774" t="s">
        <v>2811</v>
      </c>
      <c r="D774">
        <v>41395</v>
      </c>
      <c r="H774">
        <v>6</v>
      </c>
      <c r="O774">
        <v>1</v>
      </c>
      <c r="P774">
        <v>2</v>
      </c>
      <c r="Q774">
        <v>0.5</v>
      </c>
    </row>
    <row r="775" spans="1:19" x14ac:dyDescent="0.25">
      <c r="A775" t="s">
        <v>4755</v>
      </c>
      <c r="B775" t="s">
        <v>4756</v>
      </c>
      <c r="C775" t="s">
        <v>234</v>
      </c>
      <c r="D775">
        <v>41395</v>
      </c>
    </row>
    <row r="776" spans="1:19" x14ac:dyDescent="0.25">
      <c r="A776" t="s">
        <v>4757</v>
      </c>
      <c r="B776" t="s">
        <v>4758</v>
      </c>
      <c r="C776" t="s">
        <v>235</v>
      </c>
      <c r="D776">
        <v>41395</v>
      </c>
      <c r="S776">
        <v>0</v>
      </c>
    </row>
    <row r="777" spans="1:19" x14ac:dyDescent="0.25">
      <c r="A777" t="s">
        <v>4759</v>
      </c>
      <c r="B777" t="s">
        <v>4760</v>
      </c>
      <c r="C777" t="s">
        <v>239</v>
      </c>
      <c r="D777">
        <v>41395</v>
      </c>
      <c r="Q777" t="e">
        <v>#DIV/0!</v>
      </c>
      <c r="S777" t="e">
        <v>#DIV/0!</v>
      </c>
    </row>
    <row r="778" spans="1:19" x14ac:dyDescent="0.25">
      <c r="A778" t="s">
        <v>4761</v>
      </c>
      <c r="B778" t="s">
        <v>4762</v>
      </c>
      <c r="C778" t="s">
        <v>238</v>
      </c>
      <c r="D778">
        <v>41395</v>
      </c>
      <c r="Q778" t="e">
        <v>#DIV/0!</v>
      </c>
      <c r="S778">
        <v>0.95000000000000018</v>
      </c>
    </row>
    <row r="779" spans="1:19" x14ac:dyDescent="0.25">
      <c r="A779" t="s">
        <v>4763</v>
      </c>
      <c r="B779" t="s">
        <v>4764</v>
      </c>
      <c r="C779" t="s">
        <v>222</v>
      </c>
      <c r="D779">
        <v>41395</v>
      </c>
      <c r="E779">
        <v>0</v>
      </c>
      <c r="F779">
        <v>0</v>
      </c>
      <c r="H779">
        <v>0</v>
      </c>
      <c r="K779">
        <v>0</v>
      </c>
      <c r="M779">
        <v>5</v>
      </c>
      <c r="R779">
        <v>2</v>
      </c>
      <c r="S779">
        <v>1</v>
      </c>
    </row>
    <row r="780" spans="1:19" x14ac:dyDescent="0.25">
      <c r="A780" t="s">
        <v>4765</v>
      </c>
      <c r="B780" t="s">
        <v>4766</v>
      </c>
      <c r="C780" t="s">
        <v>3567</v>
      </c>
      <c r="D780">
        <v>41395</v>
      </c>
      <c r="S780">
        <v>0.83</v>
      </c>
    </row>
    <row r="781" spans="1:19" x14ac:dyDescent="0.25">
      <c r="A781" t="s">
        <v>4767</v>
      </c>
      <c r="B781" t="s">
        <v>4768</v>
      </c>
      <c r="C781" t="s">
        <v>223</v>
      </c>
      <c r="D781">
        <v>41395</v>
      </c>
      <c r="M781">
        <v>5</v>
      </c>
      <c r="O781">
        <v>0</v>
      </c>
      <c r="P781">
        <v>0</v>
      </c>
      <c r="R781">
        <v>2</v>
      </c>
      <c r="S781">
        <v>0</v>
      </c>
    </row>
    <row r="782" spans="1:19" x14ac:dyDescent="0.25">
      <c r="A782" t="s">
        <v>4769</v>
      </c>
      <c r="B782" t="s">
        <v>4770</v>
      </c>
      <c r="C782" t="s">
        <v>224</v>
      </c>
      <c r="D782">
        <v>41395</v>
      </c>
      <c r="S782">
        <v>0</v>
      </c>
    </row>
    <row r="783" spans="1:19" x14ac:dyDescent="0.25">
      <c r="A783" t="s">
        <v>4771</v>
      </c>
      <c r="B783" t="s">
        <v>4772</v>
      </c>
      <c r="C783" t="s">
        <v>225</v>
      </c>
      <c r="D783">
        <v>41395</v>
      </c>
      <c r="E783">
        <v>9</v>
      </c>
      <c r="F783">
        <v>14</v>
      </c>
      <c r="G783">
        <v>0.6428571428571429</v>
      </c>
      <c r="H783">
        <v>33</v>
      </c>
      <c r="I783">
        <v>33.995555555555555</v>
      </c>
      <c r="J783">
        <v>0.97071512616028244</v>
      </c>
      <c r="K783">
        <v>54</v>
      </c>
      <c r="L783">
        <v>0.62954732510288069</v>
      </c>
      <c r="O783">
        <v>6</v>
      </c>
      <c r="P783">
        <v>8</v>
      </c>
      <c r="Q783">
        <v>0.75</v>
      </c>
      <c r="S783">
        <v>0</v>
      </c>
    </row>
    <row r="784" spans="1:19" x14ac:dyDescent="0.25">
      <c r="A784" t="s">
        <v>4773</v>
      </c>
      <c r="B784" t="s">
        <v>4774</v>
      </c>
      <c r="C784" t="s">
        <v>226</v>
      </c>
      <c r="D784">
        <v>41395</v>
      </c>
      <c r="E784">
        <v>7.58</v>
      </c>
      <c r="F784">
        <v>9</v>
      </c>
      <c r="G784">
        <v>0.84222222222222221</v>
      </c>
      <c r="H784">
        <v>28</v>
      </c>
      <c r="I784">
        <v>28</v>
      </c>
      <c r="J784">
        <v>1</v>
      </c>
      <c r="K784">
        <v>45</v>
      </c>
      <c r="L784">
        <v>0.62222222222222223</v>
      </c>
      <c r="N784">
        <v>1</v>
      </c>
      <c r="O784">
        <v>5</v>
      </c>
      <c r="P784">
        <v>6</v>
      </c>
      <c r="Q784">
        <v>0.83333333333333337</v>
      </c>
      <c r="S784">
        <v>1.0322222222222222</v>
      </c>
    </row>
    <row r="785" spans="1:19" x14ac:dyDescent="0.25">
      <c r="A785" t="s">
        <v>4775</v>
      </c>
      <c r="B785" t="s">
        <v>4776</v>
      </c>
      <c r="C785" t="s">
        <v>227</v>
      </c>
      <c r="D785">
        <v>41395</v>
      </c>
      <c r="E785">
        <v>1.42</v>
      </c>
      <c r="F785">
        <v>5</v>
      </c>
      <c r="G785">
        <v>0.28399999999999997</v>
      </c>
      <c r="H785">
        <v>5</v>
      </c>
      <c r="I785">
        <v>5.9955555555555549</v>
      </c>
      <c r="J785">
        <v>0.83395107487027442</v>
      </c>
      <c r="K785">
        <v>9</v>
      </c>
      <c r="L785">
        <v>0.66617283950617279</v>
      </c>
      <c r="N785">
        <v>0.83</v>
      </c>
      <c r="O785">
        <v>1</v>
      </c>
      <c r="P785">
        <v>2</v>
      </c>
      <c r="Q785">
        <v>0.5</v>
      </c>
      <c r="S785">
        <v>1.2333333333333334</v>
      </c>
    </row>
    <row r="786" spans="1:19" x14ac:dyDescent="0.25">
      <c r="A786" t="s">
        <v>4777</v>
      </c>
      <c r="B786" t="s">
        <v>4778</v>
      </c>
      <c r="C786" t="s">
        <v>202</v>
      </c>
      <c r="D786">
        <v>41426</v>
      </c>
      <c r="O786">
        <v>2</v>
      </c>
      <c r="P786">
        <v>2</v>
      </c>
      <c r="Q786">
        <v>1</v>
      </c>
      <c r="S786">
        <v>0.92500000000000004</v>
      </c>
    </row>
    <row r="787" spans="1:19" x14ac:dyDescent="0.25">
      <c r="A787" t="s">
        <v>8705</v>
      </c>
      <c r="B787" t="s">
        <v>8706</v>
      </c>
      <c r="C787" t="s">
        <v>2636</v>
      </c>
      <c r="D787">
        <v>41426</v>
      </c>
      <c r="O787">
        <v>2</v>
      </c>
      <c r="P787">
        <v>2</v>
      </c>
      <c r="Q787">
        <v>1</v>
      </c>
    </row>
    <row r="788" spans="1:19" x14ac:dyDescent="0.25">
      <c r="A788" t="s">
        <v>4779</v>
      </c>
      <c r="B788" t="s">
        <v>4780</v>
      </c>
      <c r="C788" t="s">
        <v>247</v>
      </c>
      <c r="D788">
        <v>41426</v>
      </c>
      <c r="E788">
        <v>0</v>
      </c>
      <c r="F788">
        <v>0</v>
      </c>
      <c r="G788" t="e">
        <v>#DIV/0!</v>
      </c>
      <c r="H788">
        <v>0</v>
      </c>
      <c r="I788">
        <v>0</v>
      </c>
      <c r="K788">
        <v>0</v>
      </c>
      <c r="L788" t="e">
        <v>#DIV/0!</v>
      </c>
      <c r="M788">
        <v>0</v>
      </c>
      <c r="O788">
        <v>0</v>
      </c>
      <c r="P788">
        <v>0</v>
      </c>
      <c r="Q788" t="e">
        <v>#DIV/0!</v>
      </c>
      <c r="R788">
        <v>0</v>
      </c>
    </row>
    <row r="789" spans="1:19" x14ac:dyDescent="0.25">
      <c r="A789" t="s">
        <v>9322</v>
      </c>
      <c r="B789" t="s">
        <v>9323</v>
      </c>
      <c r="C789" t="s">
        <v>2637</v>
      </c>
      <c r="D789">
        <v>41426</v>
      </c>
      <c r="E789">
        <v>0</v>
      </c>
      <c r="F789">
        <v>0</v>
      </c>
      <c r="H789">
        <v>0</v>
      </c>
      <c r="I789">
        <v>0</v>
      </c>
      <c r="K789">
        <v>0</v>
      </c>
      <c r="M789">
        <v>0</v>
      </c>
      <c r="O789">
        <v>2</v>
      </c>
      <c r="P789">
        <v>2</v>
      </c>
      <c r="Q789">
        <v>1</v>
      </c>
      <c r="R789">
        <v>0</v>
      </c>
    </row>
    <row r="790" spans="1:19" x14ac:dyDescent="0.25">
      <c r="A790" t="s">
        <v>4781</v>
      </c>
      <c r="B790" t="s">
        <v>4782</v>
      </c>
      <c r="C790" t="s">
        <v>242</v>
      </c>
      <c r="D790">
        <v>41426</v>
      </c>
      <c r="E790">
        <v>16</v>
      </c>
      <c r="F790">
        <v>18</v>
      </c>
      <c r="G790">
        <v>0.88888888888888884</v>
      </c>
      <c r="H790">
        <v>75</v>
      </c>
      <c r="I790">
        <v>139</v>
      </c>
      <c r="J790">
        <v>0.53956834532374098</v>
      </c>
      <c r="K790">
        <v>149</v>
      </c>
      <c r="L790">
        <v>0.93288590604026844</v>
      </c>
      <c r="M790">
        <v>54</v>
      </c>
      <c r="N790">
        <v>0.95000000000000018</v>
      </c>
      <c r="O790">
        <v>14</v>
      </c>
      <c r="P790">
        <v>18</v>
      </c>
      <c r="Q790">
        <v>0.77777777777777779</v>
      </c>
      <c r="R790">
        <v>24</v>
      </c>
    </row>
    <row r="791" spans="1:19" x14ac:dyDescent="0.25">
      <c r="A791" t="s">
        <v>4783</v>
      </c>
      <c r="B791" t="s">
        <v>4784</v>
      </c>
      <c r="C791" t="s">
        <v>243</v>
      </c>
      <c r="D791">
        <v>41426</v>
      </c>
      <c r="E791">
        <v>9.08</v>
      </c>
      <c r="F791">
        <v>15</v>
      </c>
      <c r="G791">
        <v>0.60533333333333339</v>
      </c>
      <c r="H791">
        <v>29</v>
      </c>
      <c r="I791">
        <v>29</v>
      </c>
      <c r="J791">
        <v>1</v>
      </c>
      <c r="K791">
        <v>45</v>
      </c>
      <c r="L791">
        <v>0.64444444444444449</v>
      </c>
      <c r="M791">
        <v>0</v>
      </c>
      <c r="N791">
        <v>1</v>
      </c>
      <c r="O791">
        <v>3</v>
      </c>
      <c r="P791">
        <v>3</v>
      </c>
      <c r="Q791">
        <v>1</v>
      </c>
      <c r="R791">
        <v>0</v>
      </c>
      <c r="S791">
        <v>1.4000000000000001</v>
      </c>
    </row>
    <row r="792" spans="1:19" x14ac:dyDescent="0.25">
      <c r="A792" t="s">
        <v>4785</v>
      </c>
      <c r="B792" t="s">
        <v>4786</v>
      </c>
      <c r="C792" t="s">
        <v>244</v>
      </c>
      <c r="D792">
        <v>41426</v>
      </c>
      <c r="E792">
        <v>3</v>
      </c>
      <c r="F792">
        <v>5</v>
      </c>
      <c r="G792">
        <v>0.6</v>
      </c>
      <c r="H792">
        <v>6</v>
      </c>
      <c r="I792">
        <v>6.0857142857142854</v>
      </c>
      <c r="J792">
        <v>0.9859154929577465</v>
      </c>
      <c r="K792">
        <v>9</v>
      </c>
      <c r="L792">
        <v>0.67619047619047612</v>
      </c>
      <c r="M792">
        <v>0</v>
      </c>
      <c r="N792">
        <v>0.83</v>
      </c>
      <c r="O792">
        <v>1</v>
      </c>
      <c r="P792">
        <v>1</v>
      </c>
      <c r="Q792">
        <v>1</v>
      </c>
      <c r="R792">
        <v>0</v>
      </c>
      <c r="S792">
        <v>1.05</v>
      </c>
    </row>
    <row r="793" spans="1:19" x14ac:dyDescent="0.25">
      <c r="A793" t="s">
        <v>9431</v>
      </c>
      <c r="B793" t="s">
        <v>9432</v>
      </c>
      <c r="C793" t="s">
        <v>2809</v>
      </c>
      <c r="D793">
        <v>41426</v>
      </c>
      <c r="E793">
        <v>0</v>
      </c>
      <c r="F793">
        <v>0</v>
      </c>
      <c r="H793">
        <v>7</v>
      </c>
      <c r="I793">
        <v>0</v>
      </c>
      <c r="K793">
        <v>0</v>
      </c>
      <c r="M793">
        <v>5</v>
      </c>
      <c r="O793">
        <v>5</v>
      </c>
      <c r="P793">
        <v>8</v>
      </c>
      <c r="Q793">
        <v>0.625</v>
      </c>
      <c r="R793">
        <v>0</v>
      </c>
    </row>
    <row r="794" spans="1:19" x14ac:dyDescent="0.25">
      <c r="A794" t="s">
        <v>4787</v>
      </c>
      <c r="B794" t="s">
        <v>4788</v>
      </c>
      <c r="C794" t="s">
        <v>245</v>
      </c>
      <c r="D794">
        <v>41426</v>
      </c>
      <c r="E794">
        <v>3</v>
      </c>
      <c r="F794">
        <v>3</v>
      </c>
      <c r="G794">
        <v>1</v>
      </c>
      <c r="H794">
        <v>0</v>
      </c>
      <c r="I794">
        <v>17</v>
      </c>
      <c r="K794">
        <v>74.5</v>
      </c>
      <c r="L794">
        <v>0.22818791946308725</v>
      </c>
      <c r="M794">
        <v>7</v>
      </c>
      <c r="O794">
        <v>0</v>
      </c>
      <c r="P794">
        <v>0</v>
      </c>
      <c r="Q794" t="e">
        <v>#DIV/0!</v>
      </c>
      <c r="R794">
        <v>4</v>
      </c>
    </row>
    <row r="795" spans="1:19" x14ac:dyDescent="0.25">
      <c r="A795" t="s">
        <v>4789</v>
      </c>
      <c r="B795" t="s">
        <v>4790</v>
      </c>
      <c r="C795" t="s">
        <v>246</v>
      </c>
      <c r="D795">
        <v>41426</v>
      </c>
      <c r="E795">
        <v>0</v>
      </c>
      <c r="F795">
        <v>0</v>
      </c>
      <c r="H795">
        <v>0</v>
      </c>
      <c r="I795">
        <v>0</v>
      </c>
      <c r="K795">
        <v>0</v>
      </c>
      <c r="O795">
        <v>0</v>
      </c>
      <c r="P795">
        <v>0</v>
      </c>
      <c r="Q795" t="e">
        <v>#DIV/0!</v>
      </c>
    </row>
    <row r="796" spans="1:19" x14ac:dyDescent="0.25">
      <c r="A796" t="s">
        <v>4791</v>
      </c>
      <c r="B796" t="s">
        <v>4792</v>
      </c>
      <c r="C796" t="s">
        <v>240</v>
      </c>
      <c r="D796">
        <v>41426</v>
      </c>
      <c r="E796">
        <v>31.08</v>
      </c>
      <c r="F796">
        <v>41</v>
      </c>
      <c r="G796">
        <v>0.75804878048780489</v>
      </c>
      <c r="H796">
        <v>117</v>
      </c>
      <c r="I796">
        <v>191.08571428571429</v>
      </c>
      <c r="J796">
        <v>0.6122906698564593</v>
      </c>
      <c r="K796">
        <v>277.5</v>
      </c>
      <c r="L796">
        <v>0.68859716859716857</v>
      </c>
      <c r="M796">
        <v>66</v>
      </c>
      <c r="O796">
        <v>25</v>
      </c>
      <c r="P796">
        <v>32</v>
      </c>
      <c r="Q796">
        <v>0.78125</v>
      </c>
      <c r="R796">
        <v>28</v>
      </c>
    </row>
    <row r="797" spans="1:19" x14ac:dyDescent="0.25">
      <c r="A797" t="s">
        <v>4793</v>
      </c>
      <c r="B797" t="s">
        <v>4794</v>
      </c>
      <c r="C797" t="s">
        <v>203</v>
      </c>
      <c r="D797">
        <v>41426</v>
      </c>
      <c r="E797">
        <v>4</v>
      </c>
      <c r="F797">
        <v>4</v>
      </c>
      <c r="G797">
        <v>1</v>
      </c>
      <c r="H797">
        <v>13</v>
      </c>
      <c r="I797">
        <v>40</v>
      </c>
      <c r="J797">
        <v>0.32500000000000001</v>
      </c>
      <c r="K797">
        <v>60</v>
      </c>
      <c r="L797">
        <v>0.66666666666666663</v>
      </c>
      <c r="M797">
        <v>10</v>
      </c>
      <c r="O797">
        <v>0</v>
      </c>
      <c r="P797">
        <v>2</v>
      </c>
      <c r="Q797">
        <v>0</v>
      </c>
      <c r="R797">
        <v>3</v>
      </c>
    </row>
    <row r="798" spans="1:19" x14ac:dyDescent="0.25">
      <c r="A798" t="s">
        <v>4795</v>
      </c>
      <c r="B798" t="s">
        <v>4796</v>
      </c>
      <c r="C798" t="s">
        <v>205</v>
      </c>
      <c r="D798">
        <v>41426</v>
      </c>
      <c r="E798">
        <v>4</v>
      </c>
      <c r="F798">
        <v>4</v>
      </c>
      <c r="G798">
        <v>1</v>
      </c>
      <c r="H798">
        <v>13</v>
      </c>
      <c r="I798">
        <v>40</v>
      </c>
      <c r="J798">
        <v>0.32500000000000001</v>
      </c>
      <c r="K798">
        <v>40</v>
      </c>
      <c r="L798">
        <v>1</v>
      </c>
      <c r="M798">
        <v>10</v>
      </c>
      <c r="N798">
        <v>0.92500000000000004</v>
      </c>
      <c r="O798">
        <v>0</v>
      </c>
      <c r="P798">
        <v>2</v>
      </c>
      <c r="Q798">
        <v>0</v>
      </c>
      <c r="R798">
        <v>3</v>
      </c>
      <c r="S798">
        <v>0.81904761904761902</v>
      </c>
    </row>
    <row r="799" spans="1:19" x14ac:dyDescent="0.25">
      <c r="A799" t="s">
        <v>4797</v>
      </c>
      <c r="B799" t="s">
        <v>4798</v>
      </c>
      <c r="C799" t="s">
        <v>204</v>
      </c>
      <c r="D799">
        <v>41426</v>
      </c>
      <c r="K799">
        <v>20</v>
      </c>
      <c r="L799">
        <v>0</v>
      </c>
      <c r="Q799">
        <v>0</v>
      </c>
    </row>
    <row r="800" spans="1:19" x14ac:dyDescent="0.25">
      <c r="A800" t="s">
        <v>4799</v>
      </c>
      <c r="B800" t="s">
        <v>4800</v>
      </c>
      <c r="C800" t="s">
        <v>206</v>
      </c>
      <c r="D800">
        <v>41426</v>
      </c>
      <c r="G800" t="e">
        <v>#DIV/0!</v>
      </c>
      <c r="J800" t="e">
        <v>#DIV/0!</v>
      </c>
      <c r="L800" t="e">
        <v>#DIV/0!</v>
      </c>
      <c r="Q800" t="e">
        <v>#DIV/0!</v>
      </c>
      <c r="S800">
        <v>1.075</v>
      </c>
    </row>
    <row r="801" spans="1:19" x14ac:dyDescent="0.25">
      <c r="A801" t="s">
        <v>4801</v>
      </c>
      <c r="B801" t="s">
        <v>4802</v>
      </c>
      <c r="C801" t="s">
        <v>233</v>
      </c>
      <c r="D801">
        <v>41426</v>
      </c>
      <c r="Q801" t="e">
        <v>#DIV/0!</v>
      </c>
    </row>
    <row r="802" spans="1:19" x14ac:dyDescent="0.25">
      <c r="A802" t="s">
        <v>4803</v>
      </c>
      <c r="B802" t="s">
        <v>4804</v>
      </c>
      <c r="C802" t="s">
        <v>232</v>
      </c>
      <c r="D802">
        <v>41426</v>
      </c>
      <c r="Q802" t="e">
        <v>#DIV/0!</v>
      </c>
    </row>
    <row r="803" spans="1:19" x14ac:dyDescent="0.25">
      <c r="A803" t="s">
        <v>4805</v>
      </c>
      <c r="B803" t="s">
        <v>4806</v>
      </c>
      <c r="C803" t="s">
        <v>207</v>
      </c>
      <c r="D803">
        <v>41426</v>
      </c>
      <c r="E803">
        <v>4</v>
      </c>
      <c r="F803">
        <v>5</v>
      </c>
      <c r="G803">
        <v>0.8</v>
      </c>
      <c r="H803">
        <v>26</v>
      </c>
      <c r="I803">
        <v>35</v>
      </c>
      <c r="J803">
        <v>0.74285714285714288</v>
      </c>
      <c r="K803">
        <v>72.5</v>
      </c>
      <c r="L803">
        <v>0.48275862068965519</v>
      </c>
      <c r="O803">
        <v>8</v>
      </c>
      <c r="P803">
        <v>9</v>
      </c>
      <c r="Q803">
        <v>0.88888888888888884</v>
      </c>
    </row>
    <row r="804" spans="1:19" x14ac:dyDescent="0.25">
      <c r="A804" t="s">
        <v>4807</v>
      </c>
      <c r="B804" t="s">
        <v>4808</v>
      </c>
      <c r="C804" t="s">
        <v>209</v>
      </c>
      <c r="D804">
        <v>41426</v>
      </c>
      <c r="E804">
        <v>4</v>
      </c>
      <c r="F804">
        <v>5</v>
      </c>
      <c r="G804">
        <v>0.8</v>
      </c>
      <c r="H804">
        <v>26</v>
      </c>
      <c r="I804">
        <v>35</v>
      </c>
      <c r="J804">
        <v>0.74285714285714288</v>
      </c>
      <c r="K804">
        <v>45</v>
      </c>
      <c r="L804">
        <v>0.77777777777777779</v>
      </c>
      <c r="M804">
        <v>19</v>
      </c>
      <c r="N804">
        <v>1.05</v>
      </c>
      <c r="O804">
        <v>8</v>
      </c>
      <c r="P804">
        <v>9</v>
      </c>
      <c r="Q804">
        <v>0.88888888888888884</v>
      </c>
      <c r="R804">
        <v>7</v>
      </c>
    </row>
    <row r="805" spans="1:19" x14ac:dyDescent="0.25">
      <c r="A805" t="s">
        <v>4809</v>
      </c>
      <c r="B805" t="s">
        <v>4810</v>
      </c>
      <c r="C805" t="s">
        <v>208</v>
      </c>
      <c r="D805">
        <v>41426</v>
      </c>
      <c r="K805">
        <v>27.5</v>
      </c>
      <c r="L805">
        <v>0</v>
      </c>
    </row>
    <row r="806" spans="1:19" x14ac:dyDescent="0.25">
      <c r="A806" t="s">
        <v>4811</v>
      </c>
      <c r="B806" t="s">
        <v>4812</v>
      </c>
      <c r="C806" t="s">
        <v>210</v>
      </c>
      <c r="D806">
        <v>41426</v>
      </c>
      <c r="G806" t="e">
        <v>#DIV/0!</v>
      </c>
      <c r="J806" t="e">
        <v>#DIV/0!</v>
      </c>
      <c r="L806" t="e">
        <v>#DIV/0!</v>
      </c>
      <c r="Q806" t="e">
        <v>#DIV/0!</v>
      </c>
    </row>
    <row r="807" spans="1:19" x14ac:dyDescent="0.25">
      <c r="A807" t="s">
        <v>4813</v>
      </c>
      <c r="B807" t="s">
        <v>4814</v>
      </c>
      <c r="C807" t="s">
        <v>228</v>
      </c>
      <c r="D807">
        <v>41426</v>
      </c>
      <c r="Q807" t="e">
        <v>#DIV/0!</v>
      </c>
    </row>
    <row r="808" spans="1:19" x14ac:dyDescent="0.25">
      <c r="A808" t="s">
        <v>4815</v>
      </c>
      <c r="B808" t="s">
        <v>4816</v>
      </c>
      <c r="C808" t="s">
        <v>229</v>
      </c>
      <c r="D808">
        <v>41426</v>
      </c>
      <c r="Q808" t="e">
        <v>#DIV/0!</v>
      </c>
    </row>
    <row r="809" spans="1:19" x14ac:dyDescent="0.25">
      <c r="A809" t="s">
        <v>4817</v>
      </c>
      <c r="B809" t="s">
        <v>4818</v>
      </c>
      <c r="C809" t="s">
        <v>215</v>
      </c>
      <c r="D809">
        <v>41426</v>
      </c>
      <c r="G809" t="e">
        <v>#DIV/0!</v>
      </c>
      <c r="J809" t="e">
        <v>#DIV/0!</v>
      </c>
      <c r="L809" t="e">
        <v>#DIV/0!</v>
      </c>
      <c r="M809">
        <v>0</v>
      </c>
      <c r="Q809" t="e">
        <v>#DIV/0!</v>
      </c>
    </row>
    <row r="810" spans="1:19" x14ac:dyDescent="0.25">
      <c r="A810" t="s">
        <v>4819</v>
      </c>
      <c r="B810" t="s">
        <v>4820</v>
      </c>
      <c r="C810" t="s">
        <v>211</v>
      </c>
      <c r="D810">
        <v>41426</v>
      </c>
      <c r="E810">
        <v>7</v>
      </c>
      <c r="F810">
        <v>7</v>
      </c>
      <c r="G810">
        <v>1</v>
      </c>
      <c r="H810">
        <v>23</v>
      </c>
      <c r="I810">
        <v>52</v>
      </c>
      <c r="J810">
        <v>0.44230769230769229</v>
      </c>
      <c r="K810">
        <v>62</v>
      </c>
      <c r="L810">
        <v>0.83870967741935487</v>
      </c>
      <c r="M810">
        <v>17</v>
      </c>
      <c r="O810">
        <v>3</v>
      </c>
      <c r="P810">
        <v>3</v>
      </c>
      <c r="Q810">
        <v>1</v>
      </c>
      <c r="R810">
        <v>6</v>
      </c>
    </row>
    <row r="811" spans="1:19" x14ac:dyDescent="0.25">
      <c r="A811" t="s">
        <v>4821</v>
      </c>
      <c r="B811" t="s">
        <v>4822</v>
      </c>
      <c r="C811" t="s">
        <v>3526</v>
      </c>
      <c r="D811">
        <v>41426</v>
      </c>
    </row>
    <row r="812" spans="1:19" x14ac:dyDescent="0.25">
      <c r="A812" t="s">
        <v>4823</v>
      </c>
      <c r="B812" t="s">
        <v>4824</v>
      </c>
      <c r="C812" t="s">
        <v>214</v>
      </c>
      <c r="D812">
        <v>41426</v>
      </c>
      <c r="E812">
        <v>4</v>
      </c>
      <c r="F812">
        <v>4</v>
      </c>
      <c r="G812">
        <v>1</v>
      </c>
      <c r="H812">
        <v>23</v>
      </c>
      <c r="I812">
        <v>35</v>
      </c>
      <c r="J812">
        <v>0.65714285714285714</v>
      </c>
      <c r="K812">
        <v>35</v>
      </c>
      <c r="L812">
        <v>1</v>
      </c>
      <c r="M812">
        <v>17</v>
      </c>
      <c r="N812">
        <v>1.075</v>
      </c>
      <c r="O812">
        <v>3</v>
      </c>
      <c r="P812">
        <v>3</v>
      </c>
      <c r="Q812">
        <v>1</v>
      </c>
      <c r="R812">
        <v>6</v>
      </c>
    </row>
    <row r="813" spans="1:19" x14ac:dyDescent="0.25">
      <c r="A813" t="s">
        <v>4825</v>
      </c>
      <c r="B813" t="s">
        <v>4826</v>
      </c>
      <c r="C813" t="s">
        <v>212</v>
      </c>
      <c r="D813">
        <v>41426</v>
      </c>
      <c r="E813">
        <v>3</v>
      </c>
      <c r="F813">
        <v>3</v>
      </c>
      <c r="G813">
        <v>1</v>
      </c>
      <c r="I813">
        <v>17</v>
      </c>
      <c r="J813">
        <v>0</v>
      </c>
      <c r="K813">
        <v>27</v>
      </c>
      <c r="L813">
        <v>0.62962962962962965</v>
      </c>
      <c r="Q813" t="e">
        <v>#DIV/0!</v>
      </c>
      <c r="S813">
        <v>1</v>
      </c>
    </row>
    <row r="814" spans="1:19" x14ac:dyDescent="0.25">
      <c r="A814" t="s">
        <v>4827</v>
      </c>
      <c r="B814" t="s">
        <v>4828</v>
      </c>
      <c r="C814" t="s">
        <v>218</v>
      </c>
      <c r="D814">
        <v>41426</v>
      </c>
      <c r="O814">
        <v>0</v>
      </c>
      <c r="P814">
        <v>0</v>
      </c>
      <c r="S814">
        <v>0.75</v>
      </c>
    </row>
    <row r="815" spans="1:19" x14ac:dyDescent="0.25">
      <c r="A815" t="s">
        <v>4829</v>
      </c>
      <c r="B815" t="s">
        <v>4830</v>
      </c>
      <c r="C815" t="s">
        <v>216</v>
      </c>
      <c r="D815">
        <v>41426</v>
      </c>
      <c r="E815">
        <v>0</v>
      </c>
      <c r="F815">
        <v>0</v>
      </c>
      <c r="G815" t="e">
        <v>#DIV/0!</v>
      </c>
      <c r="H815">
        <v>0</v>
      </c>
      <c r="I815">
        <v>0</v>
      </c>
      <c r="J815" t="e">
        <v>#DIV/0!</v>
      </c>
      <c r="K815">
        <v>0</v>
      </c>
      <c r="L815" t="e">
        <v>#DIV/0!</v>
      </c>
      <c r="M815">
        <v>0</v>
      </c>
      <c r="O815">
        <v>0</v>
      </c>
      <c r="P815">
        <v>0</v>
      </c>
      <c r="Q815" t="e">
        <v>#DIV/0!</v>
      </c>
      <c r="R815">
        <v>0</v>
      </c>
    </row>
    <row r="816" spans="1:19" x14ac:dyDescent="0.25">
      <c r="A816" t="s">
        <v>4831</v>
      </c>
      <c r="B816" t="s">
        <v>4832</v>
      </c>
      <c r="C816" t="s">
        <v>217</v>
      </c>
      <c r="D816">
        <v>41426</v>
      </c>
      <c r="O816">
        <v>0</v>
      </c>
      <c r="P816">
        <v>0</v>
      </c>
    </row>
    <row r="817" spans="1:19" x14ac:dyDescent="0.25">
      <c r="A817" t="s">
        <v>4833</v>
      </c>
      <c r="B817" t="s">
        <v>4834</v>
      </c>
      <c r="C817" t="s">
        <v>230</v>
      </c>
      <c r="D817">
        <v>41426</v>
      </c>
      <c r="Q817" t="e">
        <v>#DIV/0!</v>
      </c>
    </row>
    <row r="818" spans="1:19" x14ac:dyDescent="0.25">
      <c r="A818" t="s">
        <v>4835</v>
      </c>
      <c r="B818" t="s">
        <v>4836</v>
      </c>
      <c r="C818" t="s">
        <v>231</v>
      </c>
      <c r="D818">
        <v>41426</v>
      </c>
      <c r="Q818" t="e">
        <v>#DIV/0!</v>
      </c>
    </row>
    <row r="819" spans="1:19" x14ac:dyDescent="0.25">
      <c r="A819" t="s">
        <v>9552</v>
      </c>
      <c r="B819" t="s">
        <v>9553</v>
      </c>
      <c r="C819" t="s">
        <v>9523</v>
      </c>
      <c r="D819">
        <v>41426</v>
      </c>
      <c r="H819">
        <v>5</v>
      </c>
      <c r="M819">
        <v>5</v>
      </c>
      <c r="O819">
        <v>2</v>
      </c>
      <c r="P819">
        <v>4</v>
      </c>
      <c r="Q819">
        <v>0.5</v>
      </c>
      <c r="R819">
        <v>0</v>
      </c>
    </row>
    <row r="820" spans="1:19" x14ac:dyDescent="0.25">
      <c r="A820" t="s">
        <v>8923</v>
      </c>
      <c r="B820" t="s">
        <v>8924</v>
      </c>
      <c r="C820" t="s">
        <v>2810</v>
      </c>
      <c r="D820">
        <v>41426</v>
      </c>
      <c r="H820">
        <v>5</v>
      </c>
      <c r="M820">
        <v>5</v>
      </c>
      <c r="O820">
        <v>2</v>
      </c>
      <c r="P820">
        <v>4</v>
      </c>
      <c r="Q820">
        <v>0.5</v>
      </c>
      <c r="R820">
        <v>0</v>
      </c>
    </row>
    <row r="821" spans="1:19" x14ac:dyDescent="0.25">
      <c r="A821" t="s">
        <v>4837</v>
      </c>
      <c r="B821" t="s">
        <v>4838</v>
      </c>
      <c r="C821" t="s">
        <v>237</v>
      </c>
      <c r="D821">
        <v>41426</v>
      </c>
      <c r="Q821" t="e">
        <v>#DIV/0!</v>
      </c>
    </row>
    <row r="822" spans="1:19" x14ac:dyDescent="0.25">
      <c r="A822" t="s">
        <v>4839</v>
      </c>
      <c r="B822" t="s">
        <v>4840</v>
      </c>
      <c r="C822" t="s">
        <v>236</v>
      </c>
      <c r="D822">
        <v>41426</v>
      </c>
      <c r="Q822" t="e">
        <v>#DIV/0!</v>
      </c>
    </row>
    <row r="823" spans="1:19" x14ac:dyDescent="0.25">
      <c r="A823" t="s">
        <v>4841</v>
      </c>
      <c r="B823" t="s">
        <v>4842</v>
      </c>
      <c r="C823" t="s">
        <v>364</v>
      </c>
      <c r="D823">
        <v>41426</v>
      </c>
    </row>
    <row r="824" spans="1:19" x14ac:dyDescent="0.25">
      <c r="A824" t="s">
        <v>4843</v>
      </c>
      <c r="B824" t="s">
        <v>4844</v>
      </c>
      <c r="C824" t="s">
        <v>363</v>
      </c>
      <c r="D824">
        <v>41426</v>
      </c>
    </row>
    <row r="825" spans="1:19" x14ac:dyDescent="0.25">
      <c r="A825" t="s">
        <v>4845</v>
      </c>
      <c r="B825" t="s">
        <v>4846</v>
      </c>
      <c r="C825" t="s">
        <v>219</v>
      </c>
      <c r="D825">
        <v>41426</v>
      </c>
      <c r="E825">
        <v>4</v>
      </c>
      <c r="F825">
        <v>5</v>
      </c>
      <c r="G825">
        <v>0.8</v>
      </c>
      <c r="H825">
        <v>13</v>
      </c>
      <c r="I825">
        <v>29</v>
      </c>
      <c r="J825">
        <v>0.44827586206896552</v>
      </c>
      <c r="K825">
        <v>29</v>
      </c>
      <c r="L825">
        <v>1</v>
      </c>
      <c r="M825">
        <v>8</v>
      </c>
      <c r="O825">
        <v>3</v>
      </c>
      <c r="P825">
        <v>4</v>
      </c>
      <c r="Q825">
        <v>0.75</v>
      </c>
      <c r="R825">
        <v>8</v>
      </c>
    </row>
    <row r="826" spans="1:19" x14ac:dyDescent="0.25">
      <c r="A826" t="s">
        <v>4847</v>
      </c>
      <c r="B826" t="s">
        <v>4848</v>
      </c>
      <c r="C826" t="s">
        <v>220</v>
      </c>
      <c r="D826">
        <v>41426</v>
      </c>
      <c r="E826">
        <v>4</v>
      </c>
      <c r="F826">
        <v>5</v>
      </c>
      <c r="G826">
        <v>0.8</v>
      </c>
      <c r="H826">
        <v>13</v>
      </c>
      <c r="I826">
        <v>29</v>
      </c>
      <c r="J826">
        <v>0.44827586206896552</v>
      </c>
      <c r="K826">
        <v>29</v>
      </c>
      <c r="L826">
        <v>1</v>
      </c>
      <c r="M826">
        <v>8</v>
      </c>
      <c r="N826">
        <v>0.75</v>
      </c>
      <c r="O826">
        <v>3</v>
      </c>
      <c r="P826">
        <v>4</v>
      </c>
      <c r="Q826">
        <v>0.75</v>
      </c>
      <c r="R826">
        <v>8</v>
      </c>
    </row>
    <row r="827" spans="1:19" x14ac:dyDescent="0.25">
      <c r="A827" t="s">
        <v>4849</v>
      </c>
      <c r="B827" t="s">
        <v>4850</v>
      </c>
      <c r="C827" t="s">
        <v>221</v>
      </c>
      <c r="D827">
        <v>41426</v>
      </c>
      <c r="G827" t="e">
        <v>#DIV/0!</v>
      </c>
      <c r="J827" t="e">
        <v>#DIV/0!</v>
      </c>
      <c r="L827" t="e">
        <v>#DIV/0!</v>
      </c>
      <c r="Q827" t="e">
        <v>#DIV/0!</v>
      </c>
      <c r="S827">
        <v>0.97700952380952377</v>
      </c>
    </row>
    <row r="828" spans="1:19" x14ac:dyDescent="0.25">
      <c r="A828" t="s">
        <v>9177</v>
      </c>
      <c r="B828" t="s">
        <v>9178</v>
      </c>
      <c r="C828" t="s">
        <v>3018</v>
      </c>
      <c r="D828">
        <v>41426</v>
      </c>
      <c r="E828">
        <v>0</v>
      </c>
      <c r="F828">
        <v>0</v>
      </c>
      <c r="H828">
        <v>2</v>
      </c>
      <c r="I828">
        <v>0</v>
      </c>
      <c r="K828">
        <v>0</v>
      </c>
      <c r="O828">
        <v>3</v>
      </c>
      <c r="P828">
        <v>4</v>
      </c>
      <c r="Q828">
        <v>0.75</v>
      </c>
      <c r="S828">
        <v>1</v>
      </c>
    </row>
    <row r="829" spans="1:19" x14ac:dyDescent="0.25">
      <c r="A829" t="s">
        <v>8814</v>
      </c>
      <c r="B829" t="s">
        <v>8815</v>
      </c>
      <c r="C829" t="s">
        <v>2638</v>
      </c>
      <c r="D829">
        <v>41426</v>
      </c>
      <c r="S829">
        <v>0.83</v>
      </c>
    </row>
    <row r="830" spans="1:19" x14ac:dyDescent="0.25">
      <c r="A830" t="s">
        <v>9032</v>
      </c>
      <c r="B830" t="s">
        <v>9033</v>
      </c>
      <c r="C830" t="s">
        <v>2811</v>
      </c>
      <c r="D830">
        <v>41426</v>
      </c>
      <c r="H830">
        <v>2</v>
      </c>
      <c r="O830">
        <v>3</v>
      </c>
      <c r="P830">
        <v>4</v>
      </c>
      <c r="Q830">
        <v>0.75</v>
      </c>
    </row>
    <row r="831" spans="1:19" x14ac:dyDescent="0.25">
      <c r="A831" t="s">
        <v>4851</v>
      </c>
      <c r="B831" t="s">
        <v>4852</v>
      </c>
      <c r="C831" t="s">
        <v>234</v>
      </c>
      <c r="D831">
        <v>41426</v>
      </c>
      <c r="Q831" t="e">
        <v>#DIV/0!</v>
      </c>
    </row>
    <row r="832" spans="1:19" x14ac:dyDescent="0.25">
      <c r="A832" t="s">
        <v>4853</v>
      </c>
      <c r="B832" t="s">
        <v>4854</v>
      </c>
      <c r="C832" t="s">
        <v>235</v>
      </c>
      <c r="D832">
        <v>41426</v>
      </c>
      <c r="Q832" t="e">
        <v>#DIV/0!</v>
      </c>
      <c r="S832">
        <v>0</v>
      </c>
    </row>
    <row r="833" spans="1:19" x14ac:dyDescent="0.25">
      <c r="A833" t="s">
        <v>4855</v>
      </c>
      <c r="B833" t="s">
        <v>4856</v>
      </c>
      <c r="C833" t="s">
        <v>239</v>
      </c>
      <c r="D833">
        <v>41426</v>
      </c>
      <c r="Q833" t="e">
        <v>#DIV/0!</v>
      </c>
      <c r="S833">
        <v>0</v>
      </c>
    </row>
    <row r="834" spans="1:19" x14ac:dyDescent="0.25">
      <c r="A834" t="s">
        <v>4857</v>
      </c>
      <c r="B834" t="s">
        <v>4858</v>
      </c>
      <c r="C834" t="s">
        <v>238</v>
      </c>
      <c r="D834">
        <v>41426</v>
      </c>
      <c r="Q834" t="e">
        <v>#DIV/0!</v>
      </c>
      <c r="S834">
        <v>1.0562500000000001</v>
      </c>
    </row>
    <row r="835" spans="1:19" x14ac:dyDescent="0.25">
      <c r="A835" t="s">
        <v>4859</v>
      </c>
      <c r="B835" t="s">
        <v>4860</v>
      </c>
      <c r="C835" t="s">
        <v>222</v>
      </c>
      <c r="D835">
        <v>41426</v>
      </c>
      <c r="E835">
        <v>0</v>
      </c>
      <c r="F835">
        <v>0</v>
      </c>
      <c r="H835">
        <v>0</v>
      </c>
      <c r="K835">
        <v>0</v>
      </c>
      <c r="M835">
        <v>7</v>
      </c>
      <c r="R835">
        <v>4</v>
      </c>
      <c r="S835">
        <v>0.77700000000000002</v>
      </c>
    </row>
    <row r="836" spans="1:19" x14ac:dyDescent="0.25">
      <c r="A836" t="s">
        <v>4861</v>
      </c>
      <c r="B836" t="s">
        <v>4862</v>
      </c>
      <c r="C836" t="s">
        <v>3567</v>
      </c>
      <c r="D836">
        <v>41426</v>
      </c>
      <c r="S836">
        <v>0.89</v>
      </c>
    </row>
    <row r="837" spans="1:19" x14ac:dyDescent="0.25">
      <c r="A837" t="s">
        <v>4863</v>
      </c>
      <c r="B837" t="s">
        <v>4864</v>
      </c>
      <c r="C837" t="s">
        <v>223</v>
      </c>
      <c r="D837">
        <v>41426</v>
      </c>
      <c r="M837">
        <v>7</v>
      </c>
      <c r="O837">
        <v>0</v>
      </c>
      <c r="P837">
        <v>0</v>
      </c>
      <c r="R837">
        <v>4</v>
      </c>
      <c r="S837">
        <v>0.85000000000000009</v>
      </c>
    </row>
    <row r="838" spans="1:19" x14ac:dyDescent="0.25">
      <c r="A838" t="s">
        <v>4865</v>
      </c>
      <c r="B838" t="s">
        <v>4866</v>
      </c>
      <c r="C838" t="s">
        <v>224</v>
      </c>
      <c r="D838">
        <v>41426</v>
      </c>
      <c r="S838">
        <v>0.72909090909090901</v>
      </c>
    </row>
    <row r="839" spans="1:19" x14ac:dyDescent="0.25">
      <c r="A839" t="s">
        <v>4867</v>
      </c>
      <c r="B839" t="s">
        <v>4868</v>
      </c>
      <c r="C839" t="s">
        <v>225</v>
      </c>
      <c r="D839">
        <v>41426</v>
      </c>
      <c r="E839">
        <v>10.5</v>
      </c>
      <c r="F839">
        <v>16</v>
      </c>
      <c r="G839">
        <v>0.65625</v>
      </c>
      <c r="H839">
        <v>35</v>
      </c>
      <c r="I839">
        <v>35.085714285714289</v>
      </c>
      <c r="J839">
        <v>0.99755700325732888</v>
      </c>
      <c r="K839">
        <v>54</v>
      </c>
      <c r="L839">
        <v>0.64973544973544983</v>
      </c>
      <c r="M839">
        <v>0</v>
      </c>
      <c r="O839">
        <v>4</v>
      </c>
      <c r="P839">
        <v>4</v>
      </c>
      <c r="Q839">
        <v>1</v>
      </c>
      <c r="R839">
        <v>0</v>
      </c>
      <c r="S839">
        <v>0</v>
      </c>
    </row>
    <row r="840" spans="1:19" x14ac:dyDescent="0.25">
      <c r="A840" t="s">
        <v>4869</v>
      </c>
      <c r="B840" t="s">
        <v>4870</v>
      </c>
      <c r="C840" t="s">
        <v>226</v>
      </c>
      <c r="D840">
        <v>41426</v>
      </c>
      <c r="E840">
        <v>9.08</v>
      </c>
      <c r="F840">
        <v>11</v>
      </c>
      <c r="G840">
        <v>0.82545454545454544</v>
      </c>
      <c r="H840">
        <v>29</v>
      </c>
      <c r="I840">
        <v>29</v>
      </c>
      <c r="J840">
        <v>1</v>
      </c>
      <c r="K840">
        <v>45</v>
      </c>
      <c r="L840">
        <v>0.64444444444444449</v>
      </c>
      <c r="N840">
        <v>1</v>
      </c>
      <c r="O840">
        <v>3</v>
      </c>
      <c r="P840">
        <v>3</v>
      </c>
      <c r="Q840">
        <v>1</v>
      </c>
      <c r="S840">
        <v>0.93088484848484865</v>
      </c>
    </row>
    <row r="841" spans="1:19" x14ac:dyDescent="0.25">
      <c r="A841" t="s">
        <v>4871</v>
      </c>
      <c r="B841" t="s">
        <v>4872</v>
      </c>
      <c r="C841" t="s">
        <v>227</v>
      </c>
      <c r="D841">
        <v>41426</v>
      </c>
      <c r="E841">
        <v>1.42</v>
      </c>
      <c r="F841">
        <v>5</v>
      </c>
      <c r="G841">
        <v>0.28399999999999997</v>
      </c>
      <c r="H841">
        <v>6</v>
      </c>
      <c r="I841">
        <v>6.0857142857142854</v>
      </c>
      <c r="J841">
        <v>0.9859154929577465</v>
      </c>
      <c r="K841">
        <v>9</v>
      </c>
      <c r="L841">
        <v>0.67619047619047612</v>
      </c>
      <c r="N841">
        <v>0.83</v>
      </c>
      <c r="O841">
        <v>1</v>
      </c>
      <c r="P841">
        <v>1</v>
      </c>
      <c r="Q841">
        <v>1</v>
      </c>
      <c r="S841">
        <v>1.5</v>
      </c>
    </row>
    <row r="842" spans="1:19" x14ac:dyDescent="0.25">
      <c r="A842" t="s">
        <v>4873</v>
      </c>
      <c r="B842" t="s">
        <v>4874</v>
      </c>
      <c r="C842" t="s">
        <v>202</v>
      </c>
      <c r="D842">
        <v>41456</v>
      </c>
      <c r="E842">
        <v>4</v>
      </c>
      <c r="F842">
        <v>4</v>
      </c>
      <c r="G842">
        <v>1</v>
      </c>
      <c r="H842">
        <v>13</v>
      </c>
      <c r="I842">
        <v>16</v>
      </c>
      <c r="J842">
        <v>0.8125</v>
      </c>
      <c r="K842">
        <v>16</v>
      </c>
      <c r="L842">
        <v>1</v>
      </c>
      <c r="O842">
        <v>0</v>
      </c>
      <c r="P842">
        <v>1</v>
      </c>
      <c r="Q842">
        <v>0</v>
      </c>
      <c r="S842">
        <v>1.125</v>
      </c>
    </row>
    <row r="843" spans="1:19" x14ac:dyDescent="0.25">
      <c r="A843" t="s">
        <v>8707</v>
      </c>
      <c r="B843" t="s">
        <v>8708</v>
      </c>
      <c r="C843" t="s">
        <v>2636</v>
      </c>
      <c r="D843">
        <v>41456</v>
      </c>
      <c r="E843">
        <v>4</v>
      </c>
      <c r="F843">
        <v>4</v>
      </c>
      <c r="G843">
        <v>1</v>
      </c>
      <c r="H843">
        <v>13</v>
      </c>
      <c r="I843">
        <v>16</v>
      </c>
      <c r="J843">
        <v>0.8125</v>
      </c>
      <c r="K843">
        <v>16</v>
      </c>
      <c r="L843">
        <v>1</v>
      </c>
      <c r="O843">
        <v>0</v>
      </c>
      <c r="P843">
        <v>1</v>
      </c>
      <c r="Q843">
        <v>0</v>
      </c>
      <c r="S843">
        <v>0.7</v>
      </c>
    </row>
    <row r="844" spans="1:19" x14ac:dyDescent="0.25">
      <c r="A844" t="s">
        <v>4875</v>
      </c>
      <c r="B844" t="s">
        <v>4876</v>
      </c>
      <c r="C844" t="s">
        <v>247</v>
      </c>
      <c r="D844">
        <v>41456</v>
      </c>
      <c r="E844">
        <v>0</v>
      </c>
      <c r="F844">
        <v>0</v>
      </c>
      <c r="G844" t="e">
        <v>#DIV/0!</v>
      </c>
      <c r="H844">
        <v>0</v>
      </c>
      <c r="I844">
        <v>0</v>
      </c>
      <c r="J844" t="e">
        <v>#DIV/0!</v>
      </c>
      <c r="K844">
        <v>0</v>
      </c>
      <c r="L844" t="e">
        <v>#DIV/0!</v>
      </c>
      <c r="M844">
        <v>0</v>
      </c>
      <c r="O844">
        <v>0</v>
      </c>
      <c r="P844">
        <v>0</v>
      </c>
      <c r="Q844" t="e">
        <v>#DIV/0!</v>
      </c>
      <c r="R844">
        <v>0</v>
      </c>
    </row>
    <row r="845" spans="1:19" x14ac:dyDescent="0.25">
      <c r="A845" t="s">
        <v>9324</v>
      </c>
      <c r="B845" t="s">
        <v>9325</v>
      </c>
      <c r="C845" t="s">
        <v>2637</v>
      </c>
      <c r="D845">
        <v>41456</v>
      </c>
      <c r="E845">
        <v>14</v>
      </c>
      <c r="F845">
        <v>17</v>
      </c>
      <c r="G845">
        <v>0.82352941176470584</v>
      </c>
      <c r="H845">
        <v>34</v>
      </c>
      <c r="I845">
        <v>75</v>
      </c>
      <c r="J845">
        <v>0.45333333333333331</v>
      </c>
      <c r="K845">
        <v>75</v>
      </c>
      <c r="L845">
        <v>1</v>
      </c>
      <c r="M845">
        <v>0</v>
      </c>
      <c r="O845">
        <v>0</v>
      </c>
      <c r="P845">
        <v>1</v>
      </c>
      <c r="Q845">
        <v>0</v>
      </c>
      <c r="R845">
        <v>0</v>
      </c>
    </row>
    <row r="846" spans="1:19" x14ac:dyDescent="0.25">
      <c r="A846" t="s">
        <v>4877</v>
      </c>
      <c r="B846" t="s">
        <v>4878</v>
      </c>
      <c r="C846" t="s">
        <v>242</v>
      </c>
      <c r="D846">
        <v>41456</v>
      </c>
      <c r="E846">
        <v>16</v>
      </c>
      <c r="F846">
        <v>18</v>
      </c>
      <c r="G846">
        <v>0.88888888888888884</v>
      </c>
      <c r="H846">
        <v>82</v>
      </c>
      <c r="I846">
        <v>139</v>
      </c>
      <c r="J846">
        <v>0.58992805755395683</v>
      </c>
      <c r="K846">
        <v>149</v>
      </c>
      <c r="L846">
        <v>0.93288590604026844</v>
      </c>
      <c r="M846">
        <v>59</v>
      </c>
      <c r="N846">
        <v>1.0562500000000001</v>
      </c>
      <c r="O846">
        <v>8</v>
      </c>
      <c r="P846">
        <v>10</v>
      </c>
      <c r="Q846">
        <v>0.8</v>
      </c>
      <c r="R846">
        <v>23</v>
      </c>
    </row>
    <row r="847" spans="1:19" x14ac:dyDescent="0.25">
      <c r="A847" t="s">
        <v>4879</v>
      </c>
      <c r="B847" t="s">
        <v>4880</v>
      </c>
      <c r="C847" t="s">
        <v>243</v>
      </c>
      <c r="D847">
        <v>41456</v>
      </c>
      <c r="E847">
        <v>12</v>
      </c>
      <c r="F847">
        <v>15</v>
      </c>
      <c r="G847">
        <v>0.8</v>
      </c>
      <c r="H847">
        <v>36</v>
      </c>
      <c r="I847">
        <v>37</v>
      </c>
      <c r="J847">
        <v>0.97297297297297303</v>
      </c>
      <c r="K847">
        <v>45</v>
      </c>
      <c r="L847">
        <v>0.82222222222222219</v>
      </c>
      <c r="M847">
        <v>0</v>
      </c>
      <c r="N847">
        <v>0.77700000000000002</v>
      </c>
      <c r="O847">
        <v>1</v>
      </c>
      <c r="P847">
        <v>2</v>
      </c>
      <c r="Q847">
        <v>0.5</v>
      </c>
      <c r="R847">
        <v>0</v>
      </c>
      <c r="S847">
        <v>1.0176308539944903</v>
      </c>
    </row>
    <row r="848" spans="1:19" x14ac:dyDescent="0.25">
      <c r="A848" t="s">
        <v>4881</v>
      </c>
      <c r="B848" t="s">
        <v>4882</v>
      </c>
      <c r="C848" t="s">
        <v>244</v>
      </c>
      <c r="D848">
        <v>41456</v>
      </c>
      <c r="E848">
        <v>3</v>
      </c>
      <c r="F848">
        <v>5</v>
      </c>
      <c r="G848">
        <v>0.6</v>
      </c>
      <c r="H848">
        <v>5</v>
      </c>
      <c r="I848">
        <v>7</v>
      </c>
      <c r="J848">
        <v>0.7142857142857143</v>
      </c>
      <c r="K848">
        <v>9</v>
      </c>
      <c r="L848">
        <v>0.77777777777777779</v>
      </c>
      <c r="M848">
        <v>0</v>
      </c>
      <c r="N848">
        <v>0.89</v>
      </c>
      <c r="O848">
        <v>0</v>
      </c>
      <c r="P848">
        <v>0</v>
      </c>
      <c r="Q848" t="e">
        <v>#DIV/0!</v>
      </c>
      <c r="R848">
        <v>0</v>
      </c>
      <c r="S848">
        <v>1.0249999999999999</v>
      </c>
    </row>
    <row r="849" spans="1:19" x14ac:dyDescent="0.25">
      <c r="A849" t="s">
        <v>9433</v>
      </c>
      <c r="B849" t="s">
        <v>9434</v>
      </c>
      <c r="C849" t="s">
        <v>2809</v>
      </c>
      <c r="D849">
        <v>41456</v>
      </c>
      <c r="E849">
        <v>6</v>
      </c>
      <c r="F849">
        <v>6</v>
      </c>
      <c r="G849">
        <v>1</v>
      </c>
      <c r="H849">
        <v>6</v>
      </c>
      <c r="I849">
        <v>30</v>
      </c>
      <c r="J849">
        <v>0.2</v>
      </c>
      <c r="K849">
        <v>30</v>
      </c>
      <c r="L849">
        <v>1</v>
      </c>
      <c r="M849">
        <v>5</v>
      </c>
      <c r="O849">
        <v>1</v>
      </c>
      <c r="P849">
        <v>1</v>
      </c>
      <c r="Q849">
        <v>1</v>
      </c>
      <c r="R849">
        <v>0</v>
      </c>
      <c r="S849">
        <v>0.81818181818181823</v>
      </c>
    </row>
    <row r="850" spans="1:19" x14ac:dyDescent="0.25">
      <c r="A850" t="s">
        <v>4883</v>
      </c>
      <c r="B850" t="s">
        <v>4884</v>
      </c>
      <c r="C850" t="s">
        <v>245</v>
      </c>
      <c r="D850">
        <v>41456</v>
      </c>
      <c r="E850">
        <v>17</v>
      </c>
      <c r="F850">
        <v>26</v>
      </c>
      <c r="G850">
        <v>0.65384615384615385</v>
      </c>
      <c r="H850">
        <v>40</v>
      </c>
      <c r="I850">
        <v>75</v>
      </c>
      <c r="J850">
        <v>0.53333333333333333</v>
      </c>
      <c r="K850">
        <v>135</v>
      </c>
      <c r="L850">
        <v>0.55555555555555558</v>
      </c>
      <c r="M850">
        <v>11</v>
      </c>
      <c r="O850">
        <v>0</v>
      </c>
      <c r="P850">
        <v>2</v>
      </c>
      <c r="Q850">
        <v>0</v>
      </c>
      <c r="R850">
        <v>2</v>
      </c>
    </row>
    <row r="851" spans="1:19" x14ac:dyDescent="0.25">
      <c r="A851" t="s">
        <v>4885</v>
      </c>
      <c r="B851" t="s">
        <v>4886</v>
      </c>
      <c r="C851" t="s">
        <v>246</v>
      </c>
      <c r="D851">
        <v>41456</v>
      </c>
      <c r="E851">
        <v>0</v>
      </c>
      <c r="F851">
        <v>0</v>
      </c>
      <c r="G851" t="e">
        <v>#DIV/0!</v>
      </c>
      <c r="H851">
        <v>0</v>
      </c>
      <c r="I851">
        <v>0</v>
      </c>
      <c r="J851" t="e">
        <v>#DIV/0!</v>
      </c>
      <c r="K851">
        <v>0</v>
      </c>
      <c r="L851" t="e">
        <v>#DIV/0!</v>
      </c>
      <c r="O851">
        <v>0</v>
      </c>
      <c r="P851">
        <v>0</v>
      </c>
      <c r="Q851" t="e">
        <v>#DIV/0!</v>
      </c>
    </row>
    <row r="852" spans="1:19" x14ac:dyDescent="0.25">
      <c r="A852" t="s">
        <v>4887</v>
      </c>
      <c r="B852" t="s">
        <v>4888</v>
      </c>
      <c r="C852" t="s">
        <v>240</v>
      </c>
      <c r="D852">
        <v>41456</v>
      </c>
      <c r="E852">
        <v>68</v>
      </c>
      <c r="F852">
        <v>87</v>
      </c>
      <c r="G852">
        <v>0.7816091954022989</v>
      </c>
      <c r="H852">
        <v>203</v>
      </c>
      <c r="I852">
        <v>363</v>
      </c>
      <c r="J852">
        <v>0.55922865013774103</v>
      </c>
      <c r="K852">
        <v>443</v>
      </c>
      <c r="L852">
        <v>0.81941309255079009</v>
      </c>
      <c r="M852">
        <v>75</v>
      </c>
      <c r="O852">
        <v>10</v>
      </c>
      <c r="P852">
        <v>16</v>
      </c>
      <c r="Q852">
        <v>0.625</v>
      </c>
      <c r="R852">
        <v>25</v>
      </c>
    </row>
    <row r="853" spans="1:19" x14ac:dyDescent="0.25">
      <c r="A853" t="s">
        <v>4889</v>
      </c>
      <c r="B853" t="s">
        <v>4890</v>
      </c>
      <c r="C853" t="s">
        <v>203</v>
      </c>
      <c r="D853">
        <v>41456</v>
      </c>
      <c r="E853">
        <v>4</v>
      </c>
      <c r="F853">
        <v>4</v>
      </c>
      <c r="G853">
        <v>1</v>
      </c>
      <c r="H853">
        <v>14</v>
      </c>
      <c r="I853">
        <v>40</v>
      </c>
      <c r="J853">
        <v>0.35</v>
      </c>
      <c r="K853">
        <v>60</v>
      </c>
      <c r="L853">
        <v>0.66666666666666663</v>
      </c>
      <c r="M853">
        <v>12</v>
      </c>
      <c r="O853">
        <v>0</v>
      </c>
      <c r="P853">
        <v>0</v>
      </c>
      <c r="Q853" t="e">
        <v>#DIV/0!</v>
      </c>
      <c r="R853">
        <v>4</v>
      </c>
    </row>
    <row r="854" spans="1:19" x14ac:dyDescent="0.25">
      <c r="A854" t="s">
        <v>4891</v>
      </c>
      <c r="B854" t="s">
        <v>4892</v>
      </c>
      <c r="C854" t="s">
        <v>205</v>
      </c>
      <c r="D854">
        <v>41456</v>
      </c>
      <c r="E854">
        <v>4</v>
      </c>
      <c r="F854">
        <v>4</v>
      </c>
      <c r="G854">
        <v>1</v>
      </c>
      <c r="H854">
        <v>14</v>
      </c>
      <c r="I854">
        <v>40</v>
      </c>
      <c r="J854">
        <v>0.35</v>
      </c>
      <c r="K854">
        <v>40</v>
      </c>
      <c r="L854">
        <v>1</v>
      </c>
      <c r="M854">
        <v>12</v>
      </c>
      <c r="N854">
        <v>1.125</v>
      </c>
      <c r="O854">
        <v>0</v>
      </c>
      <c r="P854">
        <v>0</v>
      </c>
      <c r="Q854" t="e">
        <v>#DIV/0!</v>
      </c>
      <c r="R854">
        <v>2</v>
      </c>
      <c r="S854">
        <v>0.77575757575757587</v>
      </c>
    </row>
    <row r="855" spans="1:19" x14ac:dyDescent="0.25">
      <c r="A855" t="s">
        <v>4893</v>
      </c>
      <c r="B855" t="s">
        <v>4894</v>
      </c>
      <c r="C855" t="s">
        <v>204</v>
      </c>
      <c r="D855">
        <v>41456</v>
      </c>
      <c r="E855">
        <v>0</v>
      </c>
      <c r="F855">
        <v>4</v>
      </c>
      <c r="G855">
        <v>0</v>
      </c>
      <c r="H855">
        <v>0</v>
      </c>
      <c r="I855">
        <v>0</v>
      </c>
      <c r="K855">
        <v>20</v>
      </c>
      <c r="L855">
        <v>0</v>
      </c>
      <c r="O855">
        <v>0</v>
      </c>
      <c r="P855">
        <v>0</v>
      </c>
      <c r="Q855">
        <v>0</v>
      </c>
      <c r="R855">
        <v>2</v>
      </c>
    </row>
    <row r="856" spans="1:19" x14ac:dyDescent="0.25">
      <c r="A856" t="s">
        <v>4895</v>
      </c>
      <c r="B856" t="s">
        <v>4896</v>
      </c>
      <c r="C856" t="s">
        <v>206</v>
      </c>
      <c r="D856">
        <v>41456</v>
      </c>
      <c r="G856" t="e">
        <v>#DIV/0!</v>
      </c>
      <c r="J856" t="e">
        <v>#DIV/0!</v>
      </c>
      <c r="L856" t="e">
        <v>#DIV/0!</v>
      </c>
      <c r="Q856" t="e">
        <v>#DIV/0!</v>
      </c>
      <c r="S856">
        <v>1.2250000000000001</v>
      </c>
    </row>
    <row r="857" spans="1:19" x14ac:dyDescent="0.25">
      <c r="A857" t="s">
        <v>4897</v>
      </c>
      <c r="B857" t="s">
        <v>4898</v>
      </c>
      <c r="C857" t="s">
        <v>233</v>
      </c>
      <c r="D857">
        <v>41456</v>
      </c>
      <c r="G857" t="e">
        <v>#DIV/0!</v>
      </c>
      <c r="J857" t="e">
        <v>#DIV/0!</v>
      </c>
      <c r="L857" t="e">
        <v>#DIV/0!</v>
      </c>
      <c r="Q857" t="e">
        <v>#DIV/0!</v>
      </c>
      <c r="S857">
        <v>0.4</v>
      </c>
    </row>
    <row r="858" spans="1:19" x14ac:dyDescent="0.25">
      <c r="A858" t="s">
        <v>4899</v>
      </c>
      <c r="B858" t="s">
        <v>4900</v>
      </c>
      <c r="C858" t="s">
        <v>232</v>
      </c>
      <c r="D858">
        <v>41456</v>
      </c>
      <c r="G858" t="e">
        <v>#DIV/0!</v>
      </c>
      <c r="J858" t="e">
        <v>#DIV/0!</v>
      </c>
      <c r="L858" t="e">
        <v>#DIV/0!</v>
      </c>
      <c r="Q858" t="e">
        <v>#DIV/0!</v>
      </c>
    </row>
    <row r="859" spans="1:19" x14ac:dyDescent="0.25">
      <c r="A859" t="s">
        <v>4901</v>
      </c>
      <c r="B859" t="s">
        <v>4902</v>
      </c>
      <c r="C859" t="s">
        <v>207</v>
      </c>
      <c r="D859">
        <v>41456</v>
      </c>
      <c r="E859">
        <v>11</v>
      </c>
      <c r="F859">
        <v>12</v>
      </c>
      <c r="G859">
        <v>0.91666666666666663</v>
      </c>
      <c r="H859">
        <v>51</v>
      </c>
      <c r="I859">
        <v>70</v>
      </c>
      <c r="J859">
        <v>0.72857142857142854</v>
      </c>
      <c r="K859">
        <v>95</v>
      </c>
      <c r="L859">
        <v>0.73684210526315785</v>
      </c>
      <c r="O859">
        <v>3</v>
      </c>
      <c r="P859">
        <v>5</v>
      </c>
      <c r="Q859">
        <v>0.6</v>
      </c>
    </row>
    <row r="860" spans="1:19" x14ac:dyDescent="0.25">
      <c r="A860" t="s">
        <v>4903</v>
      </c>
      <c r="B860" t="s">
        <v>4904</v>
      </c>
      <c r="C860" t="s">
        <v>209</v>
      </c>
      <c r="D860">
        <v>41456</v>
      </c>
      <c r="E860">
        <v>4</v>
      </c>
      <c r="F860">
        <v>5</v>
      </c>
      <c r="G860">
        <v>0.8</v>
      </c>
      <c r="H860">
        <v>31</v>
      </c>
      <c r="I860">
        <v>35</v>
      </c>
      <c r="J860">
        <v>0.88571428571428568</v>
      </c>
      <c r="K860">
        <v>45</v>
      </c>
      <c r="L860">
        <v>0.77777777777777779</v>
      </c>
      <c r="M860">
        <v>23</v>
      </c>
      <c r="N860">
        <v>1.0249999999999999</v>
      </c>
      <c r="O860">
        <v>3</v>
      </c>
      <c r="P860">
        <v>3</v>
      </c>
      <c r="Q860">
        <v>1</v>
      </c>
      <c r="R860">
        <v>8</v>
      </c>
    </row>
    <row r="861" spans="1:19" x14ac:dyDescent="0.25">
      <c r="A861" t="s">
        <v>4905</v>
      </c>
      <c r="B861" t="s">
        <v>4906</v>
      </c>
      <c r="C861" t="s">
        <v>208</v>
      </c>
      <c r="D861">
        <v>41456</v>
      </c>
      <c r="E861">
        <v>7</v>
      </c>
      <c r="F861">
        <v>7</v>
      </c>
      <c r="G861">
        <v>1</v>
      </c>
      <c r="H861">
        <v>20</v>
      </c>
      <c r="I861">
        <v>35</v>
      </c>
      <c r="J861">
        <v>0.5714285714285714</v>
      </c>
      <c r="K861">
        <v>50</v>
      </c>
      <c r="L861">
        <v>0.7</v>
      </c>
      <c r="O861">
        <v>0</v>
      </c>
      <c r="P861">
        <v>2</v>
      </c>
      <c r="Q861">
        <v>0</v>
      </c>
    </row>
    <row r="862" spans="1:19" x14ac:dyDescent="0.25">
      <c r="A862" t="s">
        <v>4907</v>
      </c>
      <c r="B862" t="s">
        <v>4908</v>
      </c>
      <c r="C862" t="s">
        <v>210</v>
      </c>
      <c r="D862">
        <v>41456</v>
      </c>
      <c r="G862" t="e">
        <v>#DIV/0!</v>
      </c>
      <c r="J862" t="e">
        <v>#DIV/0!</v>
      </c>
      <c r="L862" t="e">
        <v>#DIV/0!</v>
      </c>
      <c r="Q862" t="e">
        <v>#DIV/0!</v>
      </c>
    </row>
    <row r="863" spans="1:19" x14ac:dyDescent="0.25">
      <c r="A863" t="s">
        <v>4909</v>
      </c>
      <c r="B863" t="s">
        <v>4910</v>
      </c>
      <c r="C863" t="s">
        <v>228</v>
      </c>
      <c r="D863">
        <v>41456</v>
      </c>
      <c r="G863" t="e">
        <v>#DIV/0!</v>
      </c>
      <c r="J863" t="e">
        <v>#DIV/0!</v>
      </c>
      <c r="L863" t="e">
        <v>#DIV/0!</v>
      </c>
      <c r="Q863" t="e">
        <v>#DIV/0!</v>
      </c>
      <c r="S863">
        <v>0.91</v>
      </c>
    </row>
    <row r="864" spans="1:19" x14ac:dyDescent="0.25">
      <c r="A864" t="s">
        <v>4911</v>
      </c>
      <c r="B864" t="s">
        <v>4912</v>
      </c>
      <c r="C864" t="s">
        <v>229</v>
      </c>
      <c r="D864">
        <v>41456</v>
      </c>
      <c r="G864" t="e">
        <v>#DIV/0!</v>
      </c>
      <c r="J864" t="e">
        <v>#DIV/0!</v>
      </c>
      <c r="L864" t="e">
        <v>#DIV/0!</v>
      </c>
      <c r="Q864" t="e">
        <v>#DIV/0!</v>
      </c>
      <c r="S864">
        <v>0.91</v>
      </c>
    </row>
    <row r="865" spans="1:19" x14ac:dyDescent="0.25">
      <c r="A865" t="s">
        <v>4913</v>
      </c>
      <c r="B865" t="s">
        <v>4914</v>
      </c>
      <c r="C865" t="s">
        <v>215</v>
      </c>
      <c r="D865">
        <v>41456</v>
      </c>
      <c r="G865" t="e">
        <v>#DIV/0!</v>
      </c>
      <c r="J865" t="e">
        <v>#DIV/0!</v>
      </c>
      <c r="L865" t="e">
        <v>#DIV/0!</v>
      </c>
      <c r="M865">
        <v>0</v>
      </c>
      <c r="Q865" t="e">
        <v>#DIV/0!</v>
      </c>
    </row>
    <row r="866" spans="1:19" x14ac:dyDescent="0.25">
      <c r="A866" t="s">
        <v>4915</v>
      </c>
      <c r="B866" t="s">
        <v>4916</v>
      </c>
      <c r="C866" t="s">
        <v>211</v>
      </c>
      <c r="D866">
        <v>41456</v>
      </c>
      <c r="E866">
        <v>11</v>
      </c>
      <c r="F866">
        <v>13</v>
      </c>
      <c r="G866">
        <v>0.84615384615384615</v>
      </c>
      <c r="H866">
        <v>29</v>
      </c>
      <c r="I866">
        <v>60</v>
      </c>
      <c r="J866">
        <v>0.48333333333333334</v>
      </c>
      <c r="K866">
        <v>70</v>
      </c>
      <c r="L866">
        <v>0.8571428571428571</v>
      </c>
      <c r="M866">
        <v>17</v>
      </c>
      <c r="O866">
        <v>3</v>
      </c>
      <c r="P866">
        <v>4</v>
      </c>
      <c r="Q866">
        <v>0.75</v>
      </c>
      <c r="R866">
        <v>4</v>
      </c>
    </row>
    <row r="867" spans="1:19" x14ac:dyDescent="0.25">
      <c r="A867" t="s">
        <v>4917</v>
      </c>
      <c r="B867" t="s">
        <v>4918</v>
      </c>
      <c r="C867" t="s">
        <v>3526</v>
      </c>
      <c r="D867">
        <v>41456</v>
      </c>
      <c r="E867">
        <v>2</v>
      </c>
      <c r="F867">
        <v>4</v>
      </c>
      <c r="G867">
        <v>0.5</v>
      </c>
      <c r="H867">
        <v>0</v>
      </c>
      <c r="I867">
        <v>10</v>
      </c>
      <c r="J867">
        <v>0</v>
      </c>
      <c r="K867">
        <v>20</v>
      </c>
      <c r="L867">
        <v>0.5</v>
      </c>
      <c r="O867">
        <v>0</v>
      </c>
      <c r="P867">
        <v>0</v>
      </c>
      <c r="S867">
        <v>1</v>
      </c>
    </row>
    <row r="868" spans="1:19" x14ac:dyDescent="0.25">
      <c r="A868" t="s">
        <v>4919</v>
      </c>
      <c r="B868" t="s">
        <v>4920</v>
      </c>
      <c r="C868" t="s">
        <v>214</v>
      </c>
      <c r="D868">
        <v>41456</v>
      </c>
      <c r="E868">
        <v>4</v>
      </c>
      <c r="F868">
        <v>4</v>
      </c>
      <c r="G868">
        <v>1</v>
      </c>
      <c r="H868">
        <v>21</v>
      </c>
      <c r="I868">
        <v>35</v>
      </c>
      <c r="J868">
        <v>0.6</v>
      </c>
      <c r="K868">
        <v>35</v>
      </c>
      <c r="L868">
        <v>1</v>
      </c>
      <c r="M868">
        <v>17</v>
      </c>
      <c r="N868">
        <v>1.2250000000000001</v>
      </c>
      <c r="O868">
        <v>3</v>
      </c>
      <c r="P868">
        <v>4</v>
      </c>
      <c r="Q868">
        <v>0.75</v>
      </c>
      <c r="R868">
        <v>4</v>
      </c>
      <c r="S868">
        <v>1</v>
      </c>
    </row>
    <row r="869" spans="1:19" x14ac:dyDescent="0.25">
      <c r="A869" t="s">
        <v>4921</v>
      </c>
      <c r="B869" t="s">
        <v>4922</v>
      </c>
      <c r="C869" t="s">
        <v>212</v>
      </c>
      <c r="D869">
        <v>41456</v>
      </c>
      <c r="E869">
        <v>5</v>
      </c>
      <c r="F869">
        <v>5</v>
      </c>
      <c r="G869">
        <v>1</v>
      </c>
      <c r="H869">
        <v>8</v>
      </c>
      <c r="I869">
        <v>15</v>
      </c>
      <c r="J869">
        <v>0.53333333333333333</v>
      </c>
      <c r="K869">
        <v>15</v>
      </c>
      <c r="L869">
        <v>1</v>
      </c>
      <c r="O869">
        <v>0</v>
      </c>
      <c r="P869">
        <v>0</v>
      </c>
      <c r="Q869" t="e">
        <v>#DIV/0!</v>
      </c>
      <c r="S869">
        <v>1.1333333333333333</v>
      </c>
    </row>
    <row r="870" spans="1:19" x14ac:dyDescent="0.25">
      <c r="A870" t="s">
        <v>4923</v>
      </c>
      <c r="B870" t="s">
        <v>4924</v>
      </c>
      <c r="C870" t="s">
        <v>218</v>
      </c>
      <c r="D870">
        <v>41456</v>
      </c>
      <c r="G870" t="e">
        <v>#DIV/0!</v>
      </c>
      <c r="J870" t="e">
        <v>#DIV/0!</v>
      </c>
      <c r="L870" t="e">
        <v>#DIV/0!</v>
      </c>
      <c r="O870">
        <v>0</v>
      </c>
      <c r="P870">
        <v>0</v>
      </c>
      <c r="S870">
        <v>0.85</v>
      </c>
    </row>
    <row r="871" spans="1:19" x14ac:dyDescent="0.25">
      <c r="A871" t="s">
        <v>4925</v>
      </c>
      <c r="B871" t="s">
        <v>4926</v>
      </c>
      <c r="C871" t="s">
        <v>216</v>
      </c>
      <c r="D871">
        <v>41456</v>
      </c>
      <c r="E871">
        <v>4</v>
      </c>
      <c r="F871">
        <v>4</v>
      </c>
      <c r="G871">
        <v>1</v>
      </c>
      <c r="H871">
        <v>4</v>
      </c>
      <c r="I871">
        <v>7</v>
      </c>
      <c r="J871">
        <v>0.5714285714285714</v>
      </c>
      <c r="K871">
        <v>7</v>
      </c>
      <c r="L871">
        <v>1</v>
      </c>
      <c r="M871">
        <v>0</v>
      </c>
      <c r="O871">
        <v>0</v>
      </c>
      <c r="P871">
        <v>0</v>
      </c>
      <c r="Q871" t="e">
        <v>#DIV/0!</v>
      </c>
      <c r="R871">
        <v>0</v>
      </c>
    </row>
    <row r="872" spans="1:19" x14ac:dyDescent="0.25">
      <c r="A872" t="s">
        <v>4927</v>
      </c>
      <c r="B872" t="s">
        <v>4928</v>
      </c>
      <c r="C872" t="s">
        <v>217</v>
      </c>
      <c r="D872">
        <v>41456</v>
      </c>
      <c r="E872">
        <v>4</v>
      </c>
      <c r="F872">
        <v>4</v>
      </c>
      <c r="G872">
        <v>1</v>
      </c>
      <c r="H872">
        <v>4</v>
      </c>
      <c r="I872">
        <v>7</v>
      </c>
      <c r="J872">
        <v>0.5714285714285714</v>
      </c>
      <c r="K872">
        <v>7</v>
      </c>
      <c r="L872">
        <v>1</v>
      </c>
      <c r="O872">
        <v>0</v>
      </c>
      <c r="P872">
        <v>0</v>
      </c>
      <c r="S872">
        <v>0.43888888888888888</v>
      </c>
    </row>
    <row r="873" spans="1:19" x14ac:dyDescent="0.25">
      <c r="A873" t="s">
        <v>4929</v>
      </c>
      <c r="B873" t="s">
        <v>4930</v>
      </c>
      <c r="C873" t="s">
        <v>230</v>
      </c>
      <c r="D873">
        <v>41456</v>
      </c>
      <c r="G873" t="e">
        <v>#DIV/0!</v>
      </c>
      <c r="J873" t="e">
        <v>#DIV/0!</v>
      </c>
      <c r="L873" t="e">
        <v>#DIV/0!</v>
      </c>
      <c r="Q873" t="e">
        <v>#DIV/0!</v>
      </c>
    </row>
    <row r="874" spans="1:19" x14ac:dyDescent="0.25">
      <c r="A874" t="s">
        <v>4931</v>
      </c>
      <c r="B874" t="s">
        <v>4932</v>
      </c>
      <c r="C874" t="s">
        <v>231</v>
      </c>
      <c r="D874">
        <v>41456</v>
      </c>
      <c r="G874" t="e">
        <v>#DIV/0!</v>
      </c>
      <c r="J874" t="e">
        <v>#DIV/0!</v>
      </c>
      <c r="L874" t="e">
        <v>#DIV/0!</v>
      </c>
      <c r="Q874" t="e">
        <v>#DIV/0!</v>
      </c>
      <c r="S874">
        <v>0.79</v>
      </c>
    </row>
    <row r="875" spans="1:19" x14ac:dyDescent="0.25">
      <c r="A875" t="s">
        <v>9554</v>
      </c>
      <c r="B875" t="s">
        <v>9555</v>
      </c>
      <c r="C875" t="s">
        <v>9523</v>
      </c>
      <c r="D875">
        <v>41456</v>
      </c>
      <c r="E875">
        <v>1</v>
      </c>
      <c r="F875">
        <v>1</v>
      </c>
      <c r="G875">
        <v>1</v>
      </c>
      <c r="H875">
        <v>5</v>
      </c>
      <c r="I875">
        <v>5</v>
      </c>
      <c r="J875">
        <v>1</v>
      </c>
      <c r="K875">
        <v>5</v>
      </c>
      <c r="L875">
        <v>1</v>
      </c>
      <c r="M875">
        <v>5</v>
      </c>
      <c r="O875">
        <v>0</v>
      </c>
      <c r="P875">
        <v>0</v>
      </c>
      <c r="Q875" t="e">
        <v>#DIV/0!</v>
      </c>
      <c r="R875">
        <v>0</v>
      </c>
    </row>
    <row r="876" spans="1:19" x14ac:dyDescent="0.25">
      <c r="A876" t="s">
        <v>8925</v>
      </c>
      <c r="B876" t="s">
        <v>8926</v>
      </c>
      <c r="C876" t="s">
        <v>2810</v>
      </c>
      <c r="D876">
        <v>41456</v>
      </c>
      <c r="E876">
        <v>1</v>
      </c>
      <c r="F876">
        <v>1</v>
      </c>
      <c r="G876">
        <v>1</v>
      </c>
      <c r="H876">
        <v>5</v>
      </c>
      <c r="I876">
        <v>5</v>
      </c>
      <c r="J876">
        <v>1</v>
      </c>
      <c r="K876">
        <v>5</v>
      </c>
      <c r="L876">
        <v>1</v>
      </c>
      <c r="M876">
        <v>5</v>
      </c>
      <c r="O876">
        <v>0</v>
      </c>
      <c r="P876">
        <v>0</v>
      </c>
      <c r="Q876" t="e">
        <v>#DIV/0!</v>
      </c>
      <c r="R876">
        <v>0</v>
      </c>
    </row>
    <row r="877" spans="1:19" x14ac:dyDescent="0.25">
      <c r="A877" t="s">
        <v>4933</v>
      </c>
      <c r="B877" t="s">
        <v>4934</v>
      </c>
      <c r="C877" t="s">
        <v>237</v>
      </c>
      <c r="D877">
        <v>41456</v>
      </c>
      <c r="G877" t="e">
        <v>#DIV/0!</v>
      </c>
      <c r="J877" t="e">
        <v>#DIV/0!</v>
      </c>
      <c r="L877" t="e">
        <v>#DIV/0!</v>
      </c>
      <c r="Q877" t="e">
        <v>#DIV/0!</v>
      </c>
    </row>
    <row r="878" spans="1:19" x14ac:dyDescent="0.25">
      <c r="A878" t="s">
        <v>4935</v>
      </c>
      <c r="B878" t="s">
        <v>4936</v>
      </c>
      <c r="C878" t="s">
        <v>236</v>
      </c>
      <c r="D878">
        <v>41456</v>
      </c>
      <c r="G878" t="e">
        <v>#DIV/0!</v>
      </c>
      <c r="J878" t="e">
        <v>#DIV/0!</v>
      </c>
      <c r="L878" t="e">
        <v>#DIV/0!</v>
      </c>
      <c r="Q878" t="e">
        <v>#DIV/0!</v>
      </c>
    </row>
    <row r="879" spans="1:19" x14ac:dyDescent="0.25">
      <c r="A879" t="s">
        <v>4937</v>
      </c>
      <c r="B879" t="s">
        <v>4938</v>
      </c>
      <c r="C879" t="s">
        <v>364</v>
      </c>
      <c r="D879">
        <v>41456</v>
      </c>
      <c r="E879">
        <v>4</v>
      </c>
      <c r="F879">
        <v>7</v>
      </c>
      <c r="G879">
        <v>0.5714285714285714</v>
      </c>
      <c r="H879">
        <v>1</v>
      </c>
      <c r="I879">
        <v>20</v>
      </c>
      <c r="J879">
        <v>0.05</v>
      </c>
      <c r="K879">
        <v>35</v>
      </c>
      <c r="L879">
        <v>0.5714285714285714</v>
      </c>
      <c r="O879">
        <v>0</v>
      </c>
      <c r="P879">
        <v>0</v>
      </c>
      <c r="Q879" t="e">
        <v>#DIV/0!</v>
      </c>
      <c r="S879">
        <v>0.72727272727272729</v>
      </c>
    </row>
    <row r="880" spans="1:19" x14ac:dyDescent="0.25">
      <c r="A880" t="s">
        <v>4939</v>
      </c>
      <c r="B880" t="s">
        <v>4940</v>
      </c>
      <c r="C880" t="s">
        <v>363</v>
      </c>
      <c r="D880">
        <v>41456</v>
      </c>
      <c r="E880">
        <v>4</v>
      </c>
      <c r="F880">
        <v>7</v>
      </c>
      <c r="G880">
        <v>0.5714285714285714</v>
      </c>
      <c r="H880">
        <v>1</v>
      </c>
      <c r="I880">
        <v>20</v>
      </c>
      <c r="J880">
        <v>0.05</v>
      </c>
      <c r="K880">
        <v>35</v>
      </c>
      <c r="L880">
        <v>0.5714285714285714</v>
      </c>
      <c r="O880">
        <v>0</v>
      </c>
      <c r="P880">
        <v>0</v>
      </c>
      <c r="Q880" t="e">
        <v>#DIV/0!</v>
      </c>
    </row>
    <row r="881" spans="1:19" x14ac:dyDescent="0.25">
      <c r="A881" t="s">
        <v>4941</v>
      </c>
      <c r="B881" t="s">
        <v>4942</v>
      </c>
      <c r="C881" t="s">
        <v>219</v>
      </c>
      <c r="D881">
        <v>41456</v>
      </c>
      <c r="E881">
        <v>4</v>
      </c>
      <c r="F881">
        <v>5</v>
      </c>
      <c r="G881">
        <v>0.8</v>
      </c>
      <c r="H881">
        <v>16</v>
      </c>
      <c r="I881">
        <v>29</v>
      </c>
      <c r="J881">
        <v>0.55172413793103448</v>
      </c>
      <c r="K881">
        <v>29</v>
      </c>
      <c r="L881">
        <v>1</v>
      </c>
      <c r="M881">
        <v>7</v>
      </c>
      <c r="O881">
        <v>2</v>
      </c>
      <c r="P881">
        <v>3</v>
      </c>
      <c r="Q881">
        <v>0.66666666666666663</v>
      </c>
      <c r="R881">
        <v>9</v>
      </c>
      <c r="S881">
        <v>0.72727272727272729</v>
      </c>
    </row>
    <row r="882" spans="1:19" x14ac:dyDescent="0.25">
      <c r="A882" t="s">
        <v>4943</v>
      </c>
      <c r="B882" t="s">
        <v>4944</v>
      </c>
      <c r="C882" t="s">
        <v>220</v>
      </c>
      <c r="D882">
        <v>41456</v>
      </c>
      <c r="E882">
        <v>4</v>
      </c>
      <c r="F882">
        <v>5</v>
      </c>
      <c r="G882">
        <v>0.8</v>
      </c>
      <c r="H882">
        <v>16</v>
      </c>
      <c r="I882">
        <v>29</v>
      </c>
      <c r="J882">
        <v>0.55172413793103448</v>
      </c>
      <c r="K882">
        <v>29</v>
      </c>
      <c r="L882">
        <v>1</v>
      </c>
      <c r="M882">
        <v>7</v>
      </c>
      <c r="N882">
        <v>0.85</v>
      </c>
      <c r="O882">
        <v>2</v>
      </c>
      <c r="P882">
        <v>3</v>
      </c>
      <c r="Q882">
        <v>0.66666666666666663</v>
      </c>
      <c r="R882">
        <v>9</v>
      </c>
    </row>
    <row r="883" spans="1:19" x14ac:dyDescent="0.25">
      <c r="A883" t="s">
        <v>4945</v>
      </c>
      <c r="B883" t="s">
        <v>4946</v>
      </c>
      <c r="C883" t="s">
        <v>221</v>
      </c>
      <c r="D883">
        <v>41456</v>
      </c>
      <c r="G883" t="e">
        <v>#DIV/0!</v>
      </c>
      <c r="J883" t="e">
        <v>#DIV/0!</v>
      </c>
      <c r="L883" t="e">
        <v>#DIV/0!</v>
      </c>
      <c r="Q883" t="e">
        <v>#DIV/0!</v>
      </c>
      <c r="S883">
        <v>0.80525000000000002</v>
      </c>
    </row>
    <row r="884" spans="1:19" x14ac:dyDescent="0.25">
      <c r="A884" t="s">
        <v>9179</v>
      </c>
      <c r="B884" t="s">
        <v>9180</v>
      </c>
      <c r="C884" t="s">
        <v>3018</v>
      </c>
      <c r="D884">
        <v>41456</v>
      </c>
      <c r="E884">
        <v>9</v>
      </c>
      <c r="F884">
        <v>9</v>
      </c>
      <c r="G884">
        <v>1</v>
      </c>
      <c r="H884">
        <v>18</v>
      </c>
      <c r="I884">
        <v>52</v>
      </c>
      <c r="J884">
        <v>0.34615384615384615</v>
      </c>
      <c r="K884">
        <v>52</v>
      </c>
      <c r="L884">
        <v>1</v>
      </c>
      <c r="O884">
        <v>1</v>
      </c>
      <c r="P884">
        <v>1</v>
      </c>
      <c r="Q884">
        <v>1</v>
      </c>
      <c r="S884">
        <v>0.77700000000000002</v>
      </c>
    </row>
    <row r="885" spans="1:19" x14ac:dyDescent="0.25">
      <c r="A885" t="s">
        <v>8816</v>
      </c>
      <c r="B885" t="s">
        <v>8817</v>
      </c>
      <c r="C885" t="s">
        <v>2638</v>
      </c>
      <c r="D885">
        <v>41456</v>
      </c>
      <c r="E885">
        <v>4</v>
      </c>
      <c r="F885">
        <v>4</v>
      </c>
      <c r="G885">
        <v>1</v>
      </c>
      <c r="H885">
        <v>17</v>
      </c>
      <c r="I885">
        <v>27</v>
      </c>
      <c r="J885">
        <v>0.62962962962962965</v>
      </c>
      <c r="K885">
        <v>27</v>
      </c>
      <c r="L885">
        <v>1</v>
      </c>
      <c r="O885">
        <v>0</v>
      </c>
      <c r="P885">
        <v>0</v>
      </c>
      <c r="S885">
        <v>0.89</v>
      </c>
    </row>
    <row r="886" spans="1:19" x14ac:dyDescent="0.25">
      <c r="A886" t="s">
        <v>9034</v>
      </c>
      <c r="B886" t="s">
        <v>9035</v>
      </c>
      <c r="C886" t="s">
        <v>2811</v>
      </c>
      <c r="D886">
        <v>41456</v>
      </c>
      <c r="E886">
        <v>5</v>
      </c>
      <c r="F886">
        <v>5</v>
      </c>
      <c r="G886">
        <v>1</v>
      </c>
      <c r="H886">
        <v>1</v>
      </c>
      <c r="I886">
        <v>25</v>
      </c>
      <c r="J886">
        <v>0.04</v>
      </c>
      <c r="K886">
        <v>25</v>
      </c>
      <c r="L886">
        <v>1</v>
      </c>
      <c r="O886">
        <v>1</v>
      </c>
      <c r="P886">
        <v>1</v>
      </c>
      <c r="Q886">
        <v>1</v>
      </c>
      <c r="S886">
        <v>0.18</v>
      </c>
    </row>
    <row r="887" spans="1:19" x14ac:dyDescent="0.25">
      <c r="A887" t="s">
        <v>4947</v>
      </c>
      <c r="B887" t="s">
        <v>4948</v>
      </c>
      <c r="C887" t="s">
        <v>234</v>
      </c>
      <c r="D887">
        <v>41456</v>
      </c>
      <c r="G887" t="e">
        <v>#DIV/0!</v>
      </c>
      <c r="J887" t="e">
        <v>#DIV/0!</v>
      </c>
      <c r="L887" t="e">
        <v>#DIV/0!</v>
      </c>
      <c r="Q887" t="e">
        <v>#DIV/0!</v>
      </c>
      <c r="S887">
        <v>0.18</v>
      </c>
    </row>
    <row r="888" spans="1:19" x14ac:dyDescent="0.25">
      <c r="A888" t="s">
        <v>4949</v>
      </c>
      <c r="B888" t="s">
        <v>4950</v>
      </c>
      <c r="C888" t="s">
        <v>235</v>
      </c>
      <c r="D888">
        <v>41456</v>
      </c>
      <c r="G888" t="e">
        <v>#DIV/0!</v>
      </c>
      <c r="J888" t="e">
        <v>#DIV/0!</v>
      </c>
      <c r="L888" t="e">
        <v>#DIV/0!</v>
      </c>
      <c r="Q888" t="e">
        <v>#DIV/0!</v>
      </c>
      <c r="S888">
        <v>0</v>
      </c>
    </row>
    <row r="889" spans="1:19" x14ac:dyDescent="0.25">
      <c r="A889" t="s">
        <v>4951</v>
      </c>
      <c r="B889" t="s">
        <v>4952</v>
      </c>
      <c r="C889" t="s">
        <v>239</v>
      </c>
      <c r="D889">
        <v>41456</v>
      </c>
      <c r="G889" t="e">
        <v>#DIV/0!</v>
      </c>
      <c r="J889" t="e">
        <v>#DIV/0!</v>
      </c>
      <c r="L889" t="e">
        <v>#DIV/0!</v>
      </c>
      <c r="Q889" t="e">
        <v>#DIV/0!</v>
      </c>
      <c r="S889">
        <v>0.36692307692307691</v>
      </c>
    </row>
    <row r="890" spans="1:19" x14ac:dyDescent="0.25">
      <c r="A890" t="s">
        <v>4953</v>
      </c>
      <c r="B890" t="s">
        <v>4954</v>
      </c>
      <c r="C890" t="s">
        <v>238</v>
      </c>
      <c r="D890">
        <v>41456</v>
      </c>
      <c r="G890" t="e">
        <v>#DIV/0!</v>
      </c>
      <c r="J890" t="e">
        <v>#DIV/0!</v>
      </c>
      <c r="L890" t="e">
        <v>#DIV/0!</v>
      </c>
      <c r="Q890" t="e">
        <v>#DIV/0!</v>
      </c>
      <c r="S890">
        <v>1.09375</v>
      </c>
    </row>
    <row r="891" spans="1:19" x14ac:dyDescent="0.25">
      <c r="A891" t="s">
        <v>4955</v>
      </c>
      <c r="B891" t="s">
        <v>4956</v>
      </c>
      <c r="C891" t="s">
        <v>222</v>
      </c>
      <c r="D891">
        <v>41456</v>
      </c>
      <c r="E891">
        <v>1</v>
      </c>
      <c r="F891">
        <v>4</v>
      </c>
      <c r="G891">
        <v>0.25</v>
      </c>
      <c r="H891">
        <v>11</v>
      </c>
      <c r="I891">
        <v>5</v>
      </c>
      <c r="J891">
        <v>2.2000000000000002</v>
      </c>
      <c r="K891">
        <v>20</v>
      </c>
      <c r="L891">
        <v>0.25</v>
      </c>
      <c r="M891">
        <v>11</v>
      </c>
      <c r="O891">
        <v>0</v>
      </c>
      <c r="P891">
        <v>0</v>
      </c>
      <c r="R891">
        <v>0</v>
      </c>
      <c r="S891">
        <v>0.77700000000000002</v>
      </c>
    </row>
    <row r="892" spans="1:19" x14ac:dyDescent="0.25">
      <c r="A892" t="s">
        <v>4957</v>
      </c>
      <c r="B892" t="s">
        <v>4958</v>
      </c>
      <c r="C892" t="s">
        <v>3567</v>
      </c>
      <c r="D892">
        <v>41456</v>
      </c>
      <c r="E892">
        <v>0</v>
      </c>
      <c r="F892">
        <v>1</v>
      </c>
      <c r="G892">
        <v>0</v>
      </c>
      <c r="H892">
        <v>0</v>
      </c>
      <c r="I892">
        <v>0</v>
      </c>
      <c r="K892">
        <v>5</v>
      </c>
      <c r="L892">
        <v>0</v>
      </c>
      <c r="O892">
        <v>0</v>
      </c>
      <c r="P892">
        <v>0</v>
      </c>
      <c r="S892">
        <v>0.89</v>
      </c>
    </row>
    <row r="893" spans="1:19" x14ac:dyDescent="0.25">
      <c r="A893" t="s">
        <v>4959</v>
      </c>
      <c r="B893" t="s">
        <v>4960</v>
      </c>
      <c r="C893" t="s">
        <v>223</v>
      </c>
      <c r="D893">
        <v>41456</v>
      </c>
      <c r="E893">
        <v>1</v>
      </c>
      <c r="F893">
        <v>3</v>
      </c>
      <c r="G893">
        <v>0.33333333333333331</v>
      </c>
      <c r="H893">
        <v>11</v>
      </c>
      <c r="I893">
        <v>5</v>
      </c>
      <c r="J893">
        <v>2.2000000000000002</v>
      </c>
      <c r="K893">
        <v>15</v>
      </c>
      <c r="L893">
        <v>0.33333333333333331</v>
      </c>
      <c r="M893">
        <v>11</v>
      </c>
      <c r="O893">
        <v>0</v>
      </c>
      <c r="P893">
        <v>0</v>
      </c>
      <c r="R893">
        <v>0</v>
      </c>
      <c r="S893">
        <v>0.85000000000000009</v>
      </c>
    </row>
    <row r="894" spans="1:19" x14ac:dyDescent="0.25">
      <c r="A894" t="s">
        <v>4961</v>
      </c>
      <c r="B894" t="s">
        <v>4962</v>
      </c>
      <c r="C894" t="s">
        <v>224</v>
      </c>
      <c r="D894">
        <v>41456</v>
      </c>
      <c r="G894" t="e">
        <v>#DIV/0!</v>
      </c>
      <c r="L894" t="e">
        <v>#DIV/0!</v>
      </c>
      <c r="S894">
        <v>0.54164274322169059</v>
      </c>
    </row>
    <row r="895" spans="1:19" x14ac:dyDescent="0.25">
      <c r="A895" t="s">
        <v>4963</v>
      </c>
      <c r="B895" t="s">
        <v>4964</v>
      </c>
      <c r="C895" t="s">
        <v>225</v>
      </c>
      <c r="D895">
        <v>41456</v>
      </c>
      <c r="E895">
        <v>16</v>
      </c>
      <c r="F895">
        <v>20</v>
      </c>
      <c r="G895">
        <v>0.8</v>
      </c>
      <c r="H895">
        <v>41</v>
      </c>
      <c r="I895">
        <v>44</v>
      </c>
      <c r="J895">
        <v>0.93181818181818177</v>
      </c>
      <c r="K895">
        <v>54</v>
      </c>
      <c r="L895">
        <v>0.81481481481481477</v>
      </c>
      <c r="M895">
        <v>0</v>
      </c>
      <c r="O895">
        <v>1</v>
      </c>
      <c r="P895">
        <v>2</v>
      </c>
      <c r="Q895">
        <v>0.5</v>
      </c>
      <c r="R895">
        <v>0</v>
      </c>
      <c r="S895">
        <v>0</v>
      </c>
    </row>
    <row r="896" spans="1:19" x14ac:dyDescent="0.25">
      <c r="A896" t="s">
        <v>4965</v>
      </c>
      <c r="B896" t="s">
        <v>4966</v>
      </c>
      <c r="C896" t="s">
        <v>226</v>
      </c>
      <c r="D896">
        <v>41456</v>
      </c>
      <c r="E896">
        <v>12</v>
      </c>
      <c r="F896">
        <v>15</v>
      </c>
      <c r="G896">
        <v>0.8</v>
      </c>
      <c r="H896">
        <v>36</v>
      </c>
      <c r="I896">
        <v>37</v>
      </c>
      <c r="J896">
        <v>0.97297297297297303</v>
      </c>
      <c r="K896">
        <v>45</v>
      </c>
      <c r="L896">
        <v>0.82222222222222219</v>
      </c>
      <c r="N896">
        <v>0.77700000000000002</v>
      </c>
      <c r="O896">
        <v>1</v>
      </c>
      <c r="P896">
        <v>2</v>
      </c>
      <c r="Q896">
        <v>0.5</v>
      </c>
      <c r="S896">
        <v>0.8139831922463503</v>
      </c>
    </row>
    <row r="897" spans="1:19" x14ac:dyDescent="0.25">
      <c r="A897" t="s">
        <v>4967</v>
      </c>
      <c r="B897" t="s">
        <v>4968</v>
      </c>
      <c r="C897" t="s">
        <v>227</v>
      </c>
      <c r="D897">
        <v>41456</v>
      </c>
      <c r="E897">
        <v>4</v>
      </c>
      <c r="F897">
        <v>5</v>
      </c>
      <c r="G897">
        <v>0.8</v>
      </c>
      <c r="H897">
        <v>5</v>
      </c>
      <c r="I897">
        <v>7</v>
      </c>
      <c r="J897">
        <v>0.7142857142857143</v>
      </c>
      <c r="K897">
        <v>9</v>
      </c>
      <c r="L897">
        <v>0.77777777777777779</v>
      </c>
      <c r="N897">
        <v>0.89</v>
      </c>
      <c r="O897">
        <v>0</v>
      </c>
      <c r="P897">
        <v>0</v>
      </c>
      <c r="Q897" t="e">
        <v>#DIV/0!</v>
      </c>
      <c r="S897">
        <v>0.95128205128205134</v>
      </c>
    </row>
    <row r="898" spans="1:19" x14ac:dyDescent="0.25">
      <c r="A898" t="s">
        <v>4969</v>
      </c>
      <c r="B898" t="s">
        <v>4970</v>
      </c>
      <c r="C898" t="s">
        <v>202</v>
      </c>
      <c r="D898">
        <v>41487</v>
      </c>
      <c r="E898">
        <v>4</v>
      </c>
      <c r="F898">
        <v>4</v>
      </c>
      <c r="G898">
        <v>1</v>
      </c>
      <c r="H898">
        <v>13</v>
      </c>
      <c r="I898">
        <v>17</v>
      </c>
      <c r="J898">
        <v>0.76470588235294112</v>
      </c>
      <c r="K898">
        <v>17</v>
      </c>
      <c r="L898">
        <v>1</v>
      </c>
      <c r="O898">
        <v>0</v>
      </c>
      <c r="P898">
        <v>0</v>
      </c>
      <c r="Q898" t="e">
        <v>#DIV/0!</v>
      </c>
      <c r="S898">
        <v>0.8</v>
      </c>
    </row>
    <row r="899" spans="1:19" x14ac:dyDescent="0.25">
      <c r="A899" t="s">
        <v>8709</v>
      </c>
      <c r="B899" t="s">
        <v>8710</v>
      </c>
      <c r="C899" t="s">
        <v>2636</v>
      </c>
      <c r="D899">
        <v>41487</v>
      </c>
      <c r="E899">
        <v>4</v>
      </c>
      <c r="F899">
        <v>4</v>
      </c>
      <c r="G899">
        <v>1</v>
      </c>
      <c r="H899">
        <v>13</v>
      </c>
      <c r="I899">
        <v>17</v>
      </c>
      <c r="J899">
        <v>0.76470588235294112</v>
      </c>
      <c r="K899">
        <v>17</v>
      </c>
      <c r="L899">
        <v>1</v>
      </c>
      <c r="O899">
        <v>0</v>
      </c>
      <c r="P899">
        <v>0</v>
      </c>
      <c r="Q899" t="e">
        <v>#DIV/0!</v>
      </c>
      <c r="S899">
        <v>0.9</v>
      </c>
    </row>
    <row r="900" spans="1:19" x14ac:dyDescent="0.25">
      <c r="A900" t="s">
        <v>4971</v>
      </c>
      <c r="B900" t="s">
        <v>4972</v>
      </c>
      <c r="C900" t="s">
        <v>247</v>
      </c>
      <c r="D900">
        <v>41487</v>
      </c>
      <c r="E900">
        <v>0</v>
      </c>
      <c r="F900">
        <v>0</v>
      </c>
      <c r="G900" t="e">
        <v>#DIV/0!</v>
      </c>
      <c r="H900">
        <v>0</v>
      </c>
      <c r="I900">
        <v>0</v>
      </c>
      <c r="J900" t="e">
        <v>#DIV/0!</v>
      </c>
      <c r="K900">
        <v>0</v>
      </c>
      <c r="L900" t="e">
        <v>#DIV/0!</v>
      </c>
      <c r="M900">
        <v>0</v>
      </c>
      <c r="O900">
        <v>0</v>
      </c>
      <c r="P900">
        <v>0</v>
      </c>
      <c r="Q900" t="e">
        <v>#DIV/0!</v>
      </c>
      <c r="R900">
        <v>0</v>
      </c>
    </row>
    <row r="901" spans="1:19" x14ac:dyDescent="0.25">
      <c r="A901" t="s">
        <v>9326</v>
      </c>
      <c r="B901" t="s">
        <v>9327</v>
      </c>
      <c r="C901" t="s">
        <v>2637</v>
      </c>
      <c r="D901">
        <v>41487</v>
      </c>
      <c r="E901">
        <v>13</v>
      </c>
      <c r="F901">
        <v>16</v>
      </c>
      <c r="G901">
        <v>0.8125</v>
      </c>
      <c r="H901">
        <v>33</v>
      </c>
      <c r="I901">
        <v>76</v>
      </c>
      <c r="J901">
        <v>0.43421052631578949</v>
      </c>
      <c r="K901">
        <v>76</v>
      </c>
      <c r="L901">
        <v>1</v>
      </c>
      <c r="M901">
        <v>0</v>
      </c>
      <c r="O901">
        <v>0</v>
      </c>
      <c r="P901">
        <v>0</v>
      </c>
      <c r="Q901" t="e">
        <v>#DIV/0!</v>
      </c>
      <c r="R901">
        <v>0</v>
      </c>
    </row>
    <row r="902" spans="1:19" x14ac:dyDescent="0.25">
      <c r="A902" t="s">
        <v>4973</v>
      </c>
      <c r="B902" t="s">
        <v>4974</v>
      </c>
      <c r="C902" t="s">
        <v>242</v>
      </c>
      <c r="D902">
        <v>41487</v>
      </c>
      <c r="E902">
        <v>16</v>
      </c>
      <c r="F902">
        <v>17</v>
      </c>
      <c r="G902">
        <v>0.94117647058823528</v>
      </c>
      <c r="H902">
        <v>68</v>
      </c>
      <c r="I902">
        <v>139</v>
      </c>
      <c r="J902">
        <v>0.48920863309352519</v>
      </c>
      <c r="K902">
        <v>149</v>
      </c>
      <c r="L902">
        <v>0.93288590604026844</v>
      </c>
      <c r="M902">
        <v>76</v>
      </c>
      <c r="N902">
        <v>1.09375</v>
      </c>
      <c r="O902">
        <v>10</v>
      </c>
      <c r="P902">
        <v>11</v>
      </c>
      <c r="Q902">
        <v>0.90909090909090906</v>
      </c>
      <c r="R902">
        <v>26</v>
      </c>
    </row>
    <row r="903" spans="1:19" x14ac:dyDescent="0.25">
      <c r="A903" t="s">
        <v>4975</v>
      </c>
      <c r="B903" t="s">
        <v>4976</v>
      </c>
      <c r="C903" t="s">
        <v>243</v>
      </c>
      <c r="D903">
        <v>41487</v>
      </c>
      <c r="E903">
        <v>10</v>
      </c>
      <c r="F903">
        <v>15</v>
      </c>
      <c r="G903">
        <v>0.66666666666666663</v>
      </c>
      <c r="H903">
        <v>36</v>
      </c>
      <c r="I903">
        <v>32</v>
      </c>
      <c r="J903">
        <v>1.125</v>
      </c>
      <c r="K903">
        <v>45</v>
      </c>
      <c r="L903">
        <v>0.71111111111111114</v>
      </c>
      <c r="M903">
        <v>0</v>
      </c>
      <c r="N903">
        <v>0.77700000000000002</v>
      </c>
      <c r="O903">
        <v>3</v>
      </c>
      <c r="P903">
        <v>4</v>
      </c>
      <c r="Q903">
        <v>0.75</v>
      </c>
      <c r="R903">
        <v>0</v>
      </c>
      <c r="S903">
        <v>1.2878787878787878</v>
      </c>
    </row>
    <row r="904" spans="1:19" x14ac:dyDescent="0.25">
      <c r="A904" t="s">
        <v>4977</v>
      </c>
      <c r="B904" t="s">
        <v>4978</v>
      </c>
      <c r="C904" t="s">
        <v>244</v>
      </c>
      <c r="D904">
        <v>41487</v>
      </c>
      <c r="E904">
        <v>3</v>
      </c>
      <c r="F904">
        <v>5</v>
      </c>
      <c r="G904">
        <v>0.6</v>
      </c>
      <c r="H904">
        <v>5</v>
      </c>
      <c r="I904">
        <v>6</v>
      </c>
      <c r="J904">
        <v>0.83333333333333337</v>
      </c>
      <c r="K904">
        <v>9</v>
      </c>
      <c r="L904">
        <v>0.66666666666666663</v>
      </c>
      <c r="M904">
        <v>0</v>
      </c>
      <c r="N904">
        <v>0.89</v>
      </c>
      <c r="O904">
        <v>0</v>
      </c>
      <c r="P904">
        <v>0</v>
      </c>
      <c r="Q904" t="e">
        <v>#DIV/0!</v>
      </c>
      <c r="R904">
        <v>0</v>
      </c>
      <c r="S904">
        <v>1.25</v>
      </c>
    </row>
    <row r="905" spans="1:19" x14ac:dyDescent="0.25">
      <c r="A905" t="s">
        <v>9435</v>
      </c>
      <c r="B905" t="s">
        <v>9436</v>
      </c>
      <c r="C905" t="s">
        <v>2809</v>
      </c>
      <c r="D905">
        <v>41487</v>
      </c>
      <c r="E905">
        <v>5</v>
      </c>
      <c r="F905">
        <v>5</v>
      </c>
      <c r="G905">
        <v>1</v>
      </c>
      <c r="H905">
        <v>9</v>
      </c>
      <c r="I905">
        <v>30</v>
      </c>
      <c r="J905">
        <v>0.3</v>
      </c>
      <c r="K905">
        <v>30</v>
      </c>
      <c r="L905">
        <v>1</v>
      </c>
      <c r="M905">
        <v>3</v>
      </c>
      <c r="O905">
        <v>1</v>
      </c>
      <c r="P905">
        <v>3</v>
      </c>
      <c r="Q905">
        <v>0.33333333333333331</v>
      </c>
      <c r="R905">
        <v>6</v>
      </c>
      <c r="S905">
        <v>0.90909090909090906</v>
      </c>
    </row>
    <row r="906" spans="1:19" x14ac:dyDescent="0.25">
      <c r="A906" t="s">
        <v>4979</v>
      </c>
      <c r="B906" t="s">
        <v>4980</v>
      </c>
      <c r="C906" t="s">
        <v>245</v>
      </c>
      <c r="D906">
        <v>41487</v>
      </c>
      <c r="E906">
        <v>25</v>
      </c>
      <c r="F906">
        <v>27</v>
      </c>
      <c r="G906">
        <v>0.92592592592592593</v>
      </c>
      <c r="H906">
        <v>52</v>
      </c>
      <c r="I906">
        <v>122</v>
      </c>
      <c r="J906">
        <v>0.42622950819672129</v>
      </c>
      <c r="K906">
        <v>134.5</v>
      </c>
      <c r="L906">
        <v>0.90706319702602234</v>
      </c>
      <c r="M906">
        <v>41</v>
      </c>
      <c r="O906">
        <v>0</v>
      </c>
      <c r="P906">
        <v>6</v>
      </c>
      <c r="Q906">
        <v>0</v>
      </c>
      <c r="R906">
        <v>4</v>
      </c>
    </row>
    <row r="907" spans="1:19" x14ac:dyDescent="0.25">
      <c r="A907" t="s">
        <v>4981</v>
      </c>
      <c r="B907" t="s">
        <v>4982</v>
      </c>
      <c r="C907" t="s">
        <v>246</v>
      </c>
      <c r="D907">
        <v>41487</v>
      </c>
      <c r="E907">
        <v>0</v>
      </c>
      <c r="F907">
        <v>0</v>
      </c>
      <c r="G907" t="e">
        <v>#DIV/0!</v>
      </c>
      <c r="H907">
        <v>0</v>
      </c>
      <c r="I907">
        <v>0</v>
      </c>
      <c r="J907" t="e">
        <v>#DIV/0!</v>
      </c>
      <c r="K907">
        <v>0</v>
      </c>
      <c r="L907" t="e">
        <v>#DIV/0!</v>
      </c>
      <c r="O907">
        <v>0</v>
      </c>
      <c r="P907">
        <v>0</v>
      </c>
      <c r="Q907" t="e">
        <v>#DIV/0!</v>
      </c>
    </row>
    <row r="908" spans="1:19" x14ac:dyDescent="0.25">
      <c r="A908" t="s">
        <v>4983</v>
      </c>
      <c r="B908" t="s">
        <v>4984</v>
      </c>
      <c r="C908" t="s">
        <v>240</v>
      </c>
      <c r="D908">
        <v>41487</v>
      </c>
      <c r="E908">
        <v>72</v>
      </c>
      <c r="F908">
        <v>85</v>
      </c>
      <c r="G908">
        <v>0.84705882352941175</v>
      </c>
      <c r="H908">
        <v>203</v>
      </c>
      <c r="I908">
        <v>405</v>
      </c>
      <c r="J908">
        <v>0.50123456790123455</v>
      </c>
      <c r="K908">
        <v>443.5</v>
      </c>
      <c r="L908">
        <v>0.91319052987598648</v>
      </c>
      <c r="M908">
        <v>120</v>
      </c>
      <c r="O908">
        <v>14</v>
      </c>
      <c r="P908">
        <v>24</v>
      </c>
      <c r="Q908">
        <v>0.58333333333333337</v>
      </c>
      <c r="R908">
        <v>36</v>
      </c>
    </row>
    <row r="909" spans="1:19" x14ac:dyDescent="0.25">
      <c r="A909" t="s">
        <v>4985</v>
      </c>
      <c r="B909" t="s">
        <v>4986</v>
      </c>
      <c r="C909" t="s">
        <v>203</v>
      </c>
      <c r="D909">
        <v>41487</v>
      </c>
      <c r="E909">
        <v>13</v>
      </c>
      <c r="F909">
        <v>13</v>
      </c>
      <c r="G909">
        <v>1</v>
      </c>
      <c r="H909">
        <v>24</v>
      </c>
      <c r="I909">
        <v>85</v>
      </c>
      <c r="J909">
        <v>0.28235294117647058</v>
      </c>
      <c r="K909">
        <v>85</v>
      </c>
      <c r="L909">
        <v>1</v>
      </c>
      <c r="M909">
        <v>24</v>
      </c>
      <c r="O909">
        <v>0</v>
      </c>
      <c r="P909">
        <v>0</v>
      </c>
      <c r="Q909" t="e">
        <v>#DIV/0!</v>
      </c>
      <c r="R909">
        <v>5</v>
      </c>
    </row>
    <row r="910" spans="1:19" x14ac:dyDescent="0.25">
      <c r="A910" t="s">
        <v>4987</v>
      </c>
      <c r="B910" t="s">
        <v>4988</v>
      </c>
      <c r="C910" t="s">
        <v>205</v>
      </c>
      <c r="D910">
        <v>41487</v>
      </c>
      <c r="E910">
        <v>4</v>
      </c>
      <c r="F910">
        <v>4</v>
      </c>
      <c r="G910">
        <v>1</v>
      </c>
      <c r="H910">
        <v>15</v>
      </c>
      <c r="I910">
        <v>40</v>
      </c>
      <c r="J910">
        <v>0.375</v>
      </c>
      <c r="K910">
        <v>40</v>
      </c>
      <c r="L910">
        <v>1</v>
      </c>
      <c r="M910">
        <v>15</v>
      </c>
      <c r="N910">
        <v>0.8</v>
      </c>
      <c r="O910">
        <v>0</v>
      </c>
      <c r="P910">
        <v>0</v>
      </c>
      <c r="Q910" t="e">
        <v>#DIV/0!</v>
      </c>
      <c r="R910">
        <v>5</v>
      </c>
      <c r="S910">
        <v>0.71345029239766078</v>
      </c>
    </row>
    <row r="911" spans="1:19" x14ac:dyDescent="0.25">
      <c r="A911" t="s">
        <v>4989</v>
      </c>
      <c r="B911" t="s">
        <v>4990</v>
      </c>
      <c r="C911" t="s">
        <v>204</v>
      </c>
      <c r="D911">
        <v>41487</v>
      </c>
      <c r="E911">
        <v>9</v>
      </c>
      <c r="F911">
        <v>9</v>
      </c>
      <c r="G911">
        <v>1</v>
      </c>
      <c r="H911">
        <v>9</v>
      </c>
      <c r="I911">
        <v>45</v>
      </c>
      <c r="J911">
        <v>0.2</v>
      </c>
      <c r="K911">
        <v>45</v>
      </c>
      <c r="L911">
        <v>1</v>
      </c>
      <c r="M911">
        <v>9</v>
      </c>
      <c r="O911">
        <v>0</v>
      </c>
      <c r="P911">
        <v>0</v>
      </c>
      <c r="Q911">
        <v>0</v>
      </c>
      <c r="R911">
        <v>0</v>
      </c>
    </row>
    <row r="912" spans="1:19" x14ac:dyDescent="0.25">
      <c r="A912" t="s">
        <v>4991</v>
      </c>
      <c r="B912" t="s">
        <v>4992</v>
      </c>
      <c r="C912" t="s">
        <v>206</v>
      </c>
      <c r="D912">
        <v>41487</v>
      </c>
      <c r="G912" t="e">
        <v>#DIV/0!</v>
      </c>
      <c r="J912" t="e">
        <v>#DIV/0!</v>
      </c>
      <c r="L912" t="e">
        <v>#DIV/0!</v>
      </c>
      <c r="Q912" t="e">
        <v>#DIV/0!</v>
      </c>
      <c r="S912">
        <v>1.25</v>
      </c>
    </row>
    <row r="913" spans="1:19" x14ac:dyDescent="0.25">
      <c r="A913" t="s">
        <v>4993</v>
      </c>
      <c r="B913" t="s">
        <v>4994</v>
      </c>
      <c r="C913" t="s">
        <v>233</v>
      </c>
      <c r="D913">
        <v>41487</v>
      </c>
      <c r="G913" t="e">
        <v>#DIV/0!</v>
      </c>
      <c r="J913" t="e">
        <v>#DIV/0!</v>
      </c>
      <c r="L913" t="e">
        <v>#DIV/0!</v>
      </c>
      <c r="Q913" t="e">
        <v>#DIV/0!</v>
      </c>
      <c r="S913">
        <v>0.31578947368421051</v>
      </c>
    </row>
    <row r="914" spans="1:19" x14ac:dyDescent="0.25">
      <c r="A914" t="s">
        <v>4995</v>
      </c>
      <c r="B914" t="s">
        <v>4996</v>
      </c>
      <c r="C914" t="s">
        <v>232</v>
      </c>
      <c r="D914">
        <v>41487</v>
      </c>
      <c r="G914" t="e">
        <v>#DIV/0!</v>
      </c>
      <c r="J914" t="e">
        <v>#DIV/0!</v>
      </c>
      <c r="L914" t="e">
        <v>#DIV/0!</v>
      </c>
      <c r="Q914" t="e">
        <v>#DIV/0!</v>
      </c>
    </row>
    <row r="915" spans="1:19" x14ac:dyDescent="0.25">
      <c r="A915" t="s">
        <v>4997</v>
      </c>
      <c r="B915" t="s">
        <v>4998</v>
      </c>
      <c r="C915" t="s">
        <v>207</v>
      </c>
      <c r="D915">
        <v>41487</v>
      </c>
      <c r="E915">
        <v>8</v>
      </c>
      <c r="F915">
        <v>11</v>
      </c>
      <c r="G915">
        <v>0.72727272727272729</v>
      </c>
      <c r="H915">
        <v>34</v>
      </c>
      <c r="I915">
        <v>60</v>
      </c>
      <c r="J915">
        <v>0.56666666666666665</v>
      </c>
      <c r="K915">
        <v>82.5</v>
      </c>
      <c r="L915">
        <v>0.72727272727272729</v>
      </c>
      <c r="M915">
        <v>41</v>
      </c>
      <c r="O915">
        <v>8</v>
      </c>
      <c r="P915">
        <v>14</v>
      </c>
      <c r="Q915">
        <v>0.5714285714285714</v>
      </c>
      <c r="R915">
        <v>13</v>
      </c>
      <c r="S915">
        <v>0.71</v>
      </c>
    </row>
    <row r="916" spans="1:19" x14ac:dyDescent="0.25">
      <c r="A916" t="s">
        <v>4999</v>
      </c>
      <c r="B916" t="s">
        <v>5000</v>
      </c>
      <c r="C916" t="s">
        <v>209</v>
      </c>
      <c r="D916">
        <v>41487</v>
      </c>
      <c r="E916">
        <v>4</v>
      </c>
      <c r="F916">
        <v>5</v>
      </c>
      <c r="G916">
        <v>0.8</v>
      </c>
      <c r="H916">
        <v>12</v>
      </c>
      <c r="I916">
        <v>35</v>
      </c>
      <c r="J916">
        <v>0.34285714285714286</v>
      </c>
      <c r="K916">
        <v>45</v>
      </c>
      <c r="L916">
        <v>0.77777777777777779</v>
      </c>
      <c r="M916">
        <v>20</v>
      </c>
      <c r="N916">
        <v>1.25</v>
      </c>
      <c r="O916">
        <v>8</v>
      </c>
      <c r="P916">
        <v>8</v>
      </c>
      <c r="Q916">
        <v>1</v>
      </c>
      <c r="R916">
        <v>12</v>
      </c>
      <c r="S916">
        <v>0.71</v>
      </c>
    </row>
    <row r="917" spans="1:19" x14ac:dyDescent="0.25">
      <c r="A917" t="s">
        <v>5001</v>
      </c>
      <c r="B917" t="s">
        <v>5002</v>
      </c>
      <c r="C917" t="s">
        <v>208</v>
      </c>
      <c r="D917">
        <v>41487</v>
      </c>
      <c r="E917">
        <v>4</v>
      </c>
      <c r="F917">
        <v>6</v>
      </c>
      <c r="G917">
        <v>0.66666666666666663</v>
      </c>
      <c r="H917">
        <v>22</v>
      </c>
      <c r="I917">
        <v>25</v>
      </c>
      <c r="J917">
        <v>0.88</v>
      </c>
      <c r="K917">
        <v>37.5</v>
      </c>
      <c r="L917">
        <v>0.66666666666666663</v>
      </c>
      <c r="M917">
        <v>21</v>
      </c>
      <c r="O917">
        <v>0</v>
      </c>
      <c r="P917">
        <v>6</v>
      </c>
      <c r="Q917">
        <v>0</v>
      </c>
      <c r="R917">
        <v>1</v>
      </c>
    </row>
    <row r="918" spans="1:19" x14ac:dyDescent="0.25">
      <c r="A918" t="s">
        <v>5003</v>
      </c>
      <c r="B918" t="s">
        <v>5004</v>
      </c>
      <c r="C918" t="s">
        <v>210</v>
      </c>
      <c r="D918">
        <v>41487</v>
      </c>
      <c r="G918" t="e">
        <v>#DIV/0!</v>
      </c>
      <c r="J918" t="e">
        <v>#DIV/0!</v>
      </c>
      <c r="L918" t="e">
        <v>#DIV/0!</v>
      </c>
      <c r="Q918" t="e">
        <v>#DIV/0!</v>
      </c>
    </row>
    <row r="919" spans="1:19" x14ac:dyDescent="0.25">
      <c r="A919" t="s">
        <v>5005</v>
      </c>
      <c r="B919" t="s">
        <v>5006</v>
      </c>
      <c r="C919" t="s">
        <v>228</v>
      </c>
      <c r="D919">
        <v>41487</v>
      </c>
      <c r="G919" t="e">
        <v>#DIV/0!</v>
      </c>
      <c r="J919" t="e">
        <v>#DIV/0!</v>
      </c>
      <c r="L919" t="e">
        <v>#DIV/0!</v>
      </c>
      <c r="Q919" t="e">
        <v>#DIV/0!</v>
      </c>
      <c r="S919">
        <v>0.91</v>
      </c>
    </row>
    <row r="920" spans="1:19" x14ac:dyDescent="0.25">
      <c r="A920" t="s">
        <v>5007</v>
      </c>
      <c r="B920" t="s">
        <v>5008</v>
      </c>
      <c r="C920" t="s">
        <v>229</v>
      </c>
      <c r="D920">
        <v>41487</v>
      </c>
      <c r="G920" t="e">
        <v>#DIV/0!</v>
      </c>
      <c r="J920" t="e">
        <v>#DIV/0!</v>
      </c>
      <c r="L920" t="e">
        <v>#DIV/0!</v>
      </c>
      <c r="Q920" t="e">
        <v>#DIV/0!</v>
      </c>
      <c r="S920">
        <v>0.91</v>
      </c>
    </row>
    <row r="921" spans="1:19" x14ac:dyDescent="0.25">
      <c r="A921" t="s">
        <v>5009</v>
      </c>
      <c r="B921" t="s">
        <v>5010</v>
      </c>
      <c r="C921" t="s">
        <v>215</v>
      </c>
      <c r="D921">
        <v>41487</v>
      </c>
      <c r="G921" t="e">
        <v>#DIV/0!</v>
      </c>
      <c r="J921" t="e">
        <v>#DIV/0!</v>
      </c>
      <c r="L921" t="e">
        <v>#DIV/0!</v>
      </c>
      <c r="M921">
        <v>0</v>
      </c>
      <c r="Q921" t="e">
        <v>#DIV/0!</v>
      </c>
    </row>
    <row r="922" spans="1:19" x14ac:dyDescent="0.25">
      <c r="A922" t="s">
        <v>5011</v>
      </c>
      <c r="B922" t="s">
        <v>5012</v>
      </c>
      <c r="C922" t="s">
        <v>211</v>
      </c>
      <c r="D922">
        <v>41487</v>
      </c>
      <c r="E922">
        <v>12</v>
      </c>
      <c r="F922">
        <v>14</v>
      </c>
      <c r="G922">
        <v>0.8571428571428571</v>
      </c>
      <c r="H922">
        <v>28</v>
      </c>
      <c r="I922">
        <v>67</v>
      </c>
      <c r="J922">
        <v>0.41791044776119401</v>
      </c>
      <c r="K922">
        <v>77</v>
      </c>
      <c r="L922">
        <v>0.87012987012987009</v>
      </c>
      <c r="M922">
        <v>20</v>
      </c>
      <c r="O922">
        <v>2</v>
      </c>
      <c r="P922">
        <v>2</v>
      </c>
      <c r="Q922">
        <v>1</v>
      </c>
      <c r="R922">
        <v>2</v>
      </c>
    </row>
    <row r="923" spans="1:19" x14ac:dyDescent="0.25">
      <c r="A923" t="s">
        <v>5013</v>
      </c>
      <c r="B923" t="s">
        <v>5014</v>
      </c>
      <c r="C923" t="s">
        <v>3526</v>
      </c>
      <c r="D923">
        <v>41487</v>
      </c>
      <c r="E923">
        <v>2</v>
      </c>
      <c r="F923">
        <v>4</v>
      </c>
      <c r="G923">
        <v>0.5</v>
      </c>
      <c r="H923">
        <v>0</v>
      </c>
      <c r="I923">
        <v>10</v>
      </c>
      <c r="J923">
        <v>0</v>
      </c>
      <c r="K923">
        <v>20</v>
      </c>
      <c r="L923">
        <v>0.5</v>
      </c>
      <c r="O923">
        <v>0</v>
      </c>
      <c r="P923">
        <v>0</v>
      </c>
      <c r="S923">
        <v>0</v>
      </c>
    </row>
    <row r="924" spans="1:19" x14ac:dyDescent="0.25">
      <c r="A924" t="s">
        <v>5015</v>
      </c>
      <c r="B924" t="s">
        <v>5016</v>
      </c>
      <c r="C924" t="s">
        <v>214</v>
      </c>
      <c r="D924">
        <v>41487</v>
      </c>
      <c r="E924">
        <v>4</v>
      </c>
      <c r="F924">
        <v>4</v>
      </c>
      <c r="G924">
        <v>1</v>
      </c>
      <c r="H924">
        <v>20</v>
      </c>
      <c r="I924">
        <v>35</v>
      </c>
      <c r="J924">
        <v>0.5714285714285714</v>
      </c>
      <c r="K924">
        <v>35</v>
      </c>
      <c r="L924">
        <v>1</v>
      </c>
      <c r="M924">
        <v>20</v>
      </c>
      <c r="N924">
        <v>1.25</v>
      </c>
      <c r="O924">
        <v>2</v>
      </c>
      <c r="P924">
        <v>2</v>
      </c>
      <c r="Q924">
        <v>1</v>
      </c>
      <c r="R924">
        <v>2</v>
      </c>
      <c r="S924">
        <v>0</v>
      </c>
    </row>
    <row r="925" spans="1:19" x14ac:dyDescent="0.25">
      <c r="A925" t="s">
        <v>5017</v>
      </c>
      <c r="B925" t="s">
        <v>5018</v>
      </c>
      <c r="C925" t="s">
        <v>212</v>
      </c>
      <c r="D925">
        <v>41487</v>
      </c>
      <c r="E925">
        <v>6</v>
      </c>
      <c r="F925">
        <v>6</v>
      </c>
      <c r="G925">
        <v>1</v>
      </c>
      <c r="H925">
        <v>8</v>
      </c>
      <c r="I925">
        <v>22</v>
      </c>
      <c r="J925">
        <v>0.36363636363636365</v>
      </c>
      <c r="K925">
        <v>22</v>
      </c>
      <c r="L925">
        <v>1</v>
      </c>
      <c r="O925">
        <v>0</v>
      </c>
      <c r="P925">
        <v>0</v>
      </c>
      <c r="Q925" t="e">
        <v>#DIV/0!</v>
      </c>
      <c r="S925">
        <v>1.4333333333333333</v>
      </c>
    </row>
    <row r="926" spans="1:19" x14ac:dyDescent="0.25">
      <c r="A926" t="s">
        <v>5019</v>
      </c>
      <c r="B926" t="s">
        <v>5020</v>
      </c>
      <c r="C926" t="s">
        <v>218</v>
      </c>
      <c r="D926">
        <v>41487</v>
      </c>
      <c r="G926" t="e">
        <v>#DIV/0!</v>
      </c>
      <c r="J926" t="e">
        <v>#DIV/0!</v>
      </c>
      <c r="L926" t="e">
        <v>#DIV/0!</v>
      </c>
      <c r="S926">
        <v>1.075</v>
      </c>
    </row>
    <row r="927" spans="1:19" x14ac:dyDescent="0.25">
      <c r="A927" t="s">
        <v>5021</v>
      </c>
      <c r="B927" t="s">
        <v>5022</v>
      </c>
      <c r="C927" t="s">
        <v>216</v>
      </c>
      <c r="D927">
        <v>41487</v>
      </c>
      <c r="E927">
        <v>3</v>
      </c>
      <c r="F927">
        <v>3</v>
      </c>
      <c r="G927">
        <v>1</v>
      </c>
      <c r="H927">
        <v>6</v>
      </c>
      <c r="I927">
        <v>7</v>
      </c>
      <c r="J927">
        <v>0.8571428571428571</v>
      </c>
      <c r="K927">
        <v>7</v>
      </c>
      <c r="L927">
        <v>1</v>
      </c>
      <c r="M927">
        <v>0</v>
      </c>
      <c r="O927">
        <v>0</v>
      </c>
      <c r="P927">
        <v>0</v>
      </c>
      <c r="Q927" t="e">
        <v>#DIV/0!</v>
      </c>
      <c r="R927">
        <v>0</v>
      </c>
    </row>
    <row r="928" spans="1:19" x14ac:dyDescent="0.25">
      <c r="A928" t="s">
        <v>5023</v>
      </c>
      <c r="B928" t="s">
        <v>5024</v>
      </c>
      <c r="C928" t="s">
        <v>217</v>
      </c>
      <c r="D928">
        <v>41487</v>
      </c>
      <c r="E928">
        <v>3</v>
      </c>
      <c r="F928">
        <v>3</v>
      </c>
      <c r="G928">
        <v>1</v>
      </c>
      <c r="H928">
        <v>6</v>
      </c>
      <c r="I928">
        <v>7</v>
      </c>
      <c r="J928">
        <v>0.8571428571428571</v>
      </c>
      <c r="K928">
        <v>7</v>
      </c>
      <c r="L928">
        <v>1</v>
      </c>
      <c r="S928">
        <v>0.63500000000000001</v>
      </c>
    </row>
    <row r="929" spans="1:19" x14ac:dyDescent="0.25">
      <c r="A929" t="s">
        <v>5025</v>
      </c>
      <c r="B929" t="s">
        <v>5026</v>
      </c>
      <c r="C929" t="s">
        <v>230</v>
      </c>
      <c r="D929">
        <v>41487</v>
      </c>
      <c r="G929" t="e">
        <v>#DIV/0!</v>
      </c>
      <c r="J929" t="e">
        <v>#DIV/0!</v>
      </c>
      <c r="L929" t="e">
        <v>#DIV/0!</v>
      </c>
      <c r="Q929" t="e">
        <v>#DIV/0!</v>
      </c>
      <c r="S929">
        <v>0.48</v>
      </c>
    </row>
    <row r="930" spans="1:19" x14ac:dyDescent="0.25">
      <c r="A930" t="s">
        <v>5027</v>
      </c>
      <c r="B930" t="s">
        <v>5028</v>
      </c>
      <c r="C930" t="s">
        <v>231</v>
      </c>
      <c r="D930">
        <v>41487</v>
      </c>
      <c r="G930" t="e">
        <v>#DIV/0!</v>
      </c>
      <c r="J930" t="e">
        <v>#DIV/0!</v>
      </c>
      <c r="L930" t="e">
        <v>#DIV/0!</v>
      </c>
      <c r="Q930" t="e">
        <v>#DIV/0!</v>
      </c>
      <c r="S930">
        <v>0.79</v>
      </c>
    </row>
    <row r="931" spans="1:19" x14ac:dyDescent="0.25">
      <c r="A931" t="s">
        <v>9556</v>
      </c>
      <c r="B931" t="s">
        <v>9557</v>
      </c>
      <c r="C931" t="s">
        <v>9523</v>
      </c>
      <c r="D931">
        <v>41487</v>
      </c>
      <c r="E931">
        <v>1</v>
      </c>
      <c r="F931">
        <v>1</v>
      </c>
      <c r="G931">
        <v>1</v>
      </c>
      <c r="H931">
        <v>5</v>
      </c>
      <c r="I931">
        <v>5</v>
      </c>
      <c r="J931">
        <v>1</v>
      </c>
      <c r="K931">
        <v>5</v>
      </c>
      <c r="L931">
        <v>1</v>
      </c>
      <c r="M931">
        <v>2</v>
      </c>
      <c r="O931">
        <v>1</v>
      </c>
      <c r="P931">
        <v>3</v>
      </c>
      <c r="Q931">
        <v>0.33333333333333331</v>
      </c>
      <c r="R931">
        <v>3</v>
      </c>
    </row>
    <row r="932" spans="1:19" x14ac:dyDescent="0.25">
      <c r="A932" t="s">
        <v>8927</v>
      </c>
      <c r="B932" t="s">
        <v>8928</v>
      </c>
      <c r="C932" t="s">
        <v>2810</v>
      </c>
      <c r="D932">
        <v>41487</v>
      </c>
      <c r="E932">
        <v>1</v>
      </c>
      <c r="F932">
        <v>1</v>
      </c>
      <c r="G932">
        <v>1</v>
      </c>
      <c r="H932">
        <v>5</v>
      </c>
      <c r="I932">
        <v>5</v>
      </c>
      <c r="J932">
        <v>1</v>
      </c>
      <c r="K932">
        <v>5</v>
      </c>
      <c r="L932">
        <v>1</v>
      </c>
      <c r="M932">
        <v>2</v>
      </c>
      <c r="O932">
        <v>1</v>
      </c>
      <c r="P932">
        <v>3</v>
      </c>
      <c r="Q932">
        <v>0.33333333333333331</v>
      </c>
      <c r="R932">
        <v>3</v>
      </c>
    </row>
    <row r="933" spans="1:19" x14ac:dyDescent="0.25">
      <c r="A933" t="s">
        <v>5029</v>
      </c>
      <c r="B933" t="s">
        <v>5030</v>
      </c>
      <c r="C933" t="s">
        <v>237</v>
      </c>
      <c r="D933">
        <v>41487</v>
      </c>
      <c r="G933" t="e">
        <v>#DIV/0!</v>
      </c>
      <c r="J933" t="e">
        <v>#DIV/0!</v>
      </c>
      <c r="L933" t="e">
        <v>#DIV/0!</v>
      </c>
      <c r="Q933" t="e">
        <v>#DIV/0!</v>
      </c>
    </row>
    <row r="934" spans="1:19" x14ac:dyDescent="0.25">
      <c r="A934" t="s">
        <v>5031</v>
      </c>
      <c r="B934" t="s">
        <v>5032</v>
      </c>
      <c r="C934" t="s">
        <v>236</v>
      </c>
      <c r="D934">
        <v>41487</v>
      </c>
      <c r="G934" t="e">
        <v>#DIV/0!</v>
      </c>
      <c r="J934" t="e">
        <v>#DIV/0!</v>
      </c>
      <c r="L934" t="e">
        <v>#DIV/0!</v>
      </c>
      <c r="Q934" t="e">
        <v>#DIV/0!</v>
      </c>
    </row>
    <row r="935" spans="1:19" x14ac:dyDescent="0.25">
      <c r="A935" t="s">
        <v>5033</v>
      </c>
      <c r="B935" t="s">
        <v>5034</v>
      </c>
      <c r="C935" t="s">
        <v>364</v>
      </c>
      <c r="D935">
        <v>41487</v>
      </c>
      <c r="E935">
        <v>3</v>
      </c>
      <c r="F935">
        <v>3</v>
      </c>
      <c r="G935">
        <v>1</v>
      </c>
      <c r="H935">
        <v>1</v>
      </c>
      <c r="I935">
        <v>15</v>
      </c>
      <c r="J935">
        <v>6.6666666666666666E-2</v>
      </c>
      <c r="K935">
        <v>15</v>
      </c>
      <c r="L935">
        <v>1</v>
      </c>
      <c r="M935">
        <v>0</v>
      </c>
      <c r="O935">
        <v>0</v>
      </c>
      <c r="P935">
        <v>0</v>
      </c>
      <c r="Q935" t="e">
        <v>#DIV/0!</v>
      </c>
      <c r="R935">
        <v>1</v>
      </c>
      <c r="S935">
        <v>0.58333333333333337</v>
      </c>
    </row>
    <row r="936" spans="1:19" x14ac:dyDescent="0.25">
      <c r="A936" t="s">
        <v>5035</v>
      </c>
      <c r="B936" t="s">
        <v>5036</v>
      </c>
      <c r="C936" t="s">
        <v>363</v>
      </c>
      <c r="D936">
        <v>41487</v>
      </c>
      <c r="E936">
        <v>3</v>
      </c>
      <c r="F936">
        <v>3</v>
      </c>
      <c r="G936">
        <v>1</v>
      </c>
      <c r="H936">
        <v>1</v>
      </c>
      <c r="I936">
        <v>15</v>
      </c>
      <c r="J936">
        <v>6.6666666666666666E-2</v>
      </c>
      <c r="K936">
        <v>15</v>
      </c>
      <c r="L936">
        <v>1</v>
      </c>
      <c r="M936">
        <v>0</v>
      </c>
      <c r="O936">
        <v>0</v>
      </c>
      <c r="P936">
        <v>0</v>
      </c>
      <c r="Q936" t="e">
        <v>#DIV/0!</v>
      </c>
      <c r="R936">
        <v>1</v>
      </c>
    </row>
    <row r="937" spans="1:19" x14ac:dyDescent="0.25">
      <c r="A937" t="s">
        <v>5037</v>
      </c>
      <c r="B937" t="s">
        <v>5038</v>
      </c>
      <c r="C937" t="s">
        <v>219</v>
      </c>
      <c r="D937">
        <v>41487</v>
      </c>
      <c r="E937">
        <v>4</v>
      </c>
      <c r="F937">
        <v>4</v>
      </c>
      <c r="G937">
        <v>1</v>
      </c>
      <c r="H937">
        <v>21</v>
      </c>
      <c r="I937">
        <v>29</v>
      </c>
      <c r="J937">
        <v>0.72413793103448276</v>
      </c>
      <c r="K937">
        <v>29</v>
      </c>
      <c r="L937">
        <v>1</v>
      </c>
      <c r="M937">
        <v>21</v>
      </c>
      <c r="O937">
        <v>0</v>
      </c>
      <c r="P937">
        <v>1</v>
      </c>
      <c r="Q937">
        <v>0</v>
      </c>
      <c r="R937">
        <v>7</v>
      </c>
      <c r="S937">
        <v>0.58333333333333337</v>
      </c>
    </row>
    <row r="938" spans="1:19" x14ac:dyDescent="0.25">
      <c r="A938" t="s">
        <v>5039</v>
      </c>
      <c r="B938" t="s">
        <v>5040</v>
      </c>
      <c r="C938" t="s">
        <v>220</v>
      </c>
      <c r="D938">
        <v>41487</v>
      </c>
      <c r="E938">
        <v>4</v>
      </c>
      <c r="F938">
        <v>4</v>
      </c>
      <c r="G938">
        <v>1</v>
      </c>
      <c r="H938">
        <v>21</v>
      </c>
      <c r="I938">
        <v>29</v>
      </c>
      <c r="J938">
        <v>0.72413793103448276</v>
      </c>
      <c r="K938">
        <v>29</v>
      </c>
      <c r="L938">
        <v>1</v>
      </c>
      <c r="M938">
        <v>21</v>
      </c>
      <c r="N938">
        <v>1.075</v>
      </c>
      <c r="O938">
        <v>0</v>
      </c>
      <c r="P938">
        <v>1</v>
      </c>
      <c r="Q938">
        <v>0</v>
      </c>
      <c r="R938">
        <v>7</v>
      </c>
    </row>
    <row r="939" spans="1:19" x14ac:dyDescent="0.25">
      <c r="A939" t="s">
        <v>5041</v>
      </c>
      <c r="B939" t="s">
        <v>5042</v>
      </c>
      <c r="C939" t="s">
        <v>221</v>
      </c>
      <c r="D939">
        <v>41487</v>
      </c>
      <c r="G939" t="e">
        <v>#DIV/0!</v>
      </c>
      <c r="J939" t="e">
        <v>#DIV/0!</v>
      </c>
      <c r="L939" t="e">
        <v>#DIV/0!</v>
      </c>
      <c r="Q939" t="e">
        <v>#DIV/0!</v>
      </c>
      <c r="S939">
        <v>0.80307692307692313</v>
      </c>
    </row>
    <row r="940" spans="1:19" x14ac:dyDescent="0.25">
      <c r="A940" t="s">
        <v>9181</v>
      </c>
      <c r="B940" t="s">
        <v>9182</v>
      </c>
      <c r="C940" t="s">
        <v>3018</v>
      </c>
      <c r="D940">
        <v>41487</v>
      </c>
      <c r="E940">
        <v>8</v>
      </c>
      <c r="F940">
        <v>8</v>
      </c>
      <c r="G940">
        <v>1</v>
      </c>
      <c r="H940">
        <v>18</v>
      </c>
      <c r="I940">
        <v>52</v>
      </c>
      <c r="J940">
        <v>0.34615384615384615</v>
      </c>
      <c r="K940">
        <v>52</v>
      </c>
      <c r="L940">
        <v>1</v>
      </c>
      <c r="M940">
        <v>1</v>
      </c>
      <c r="O940">
        <v>0</v>
      </c>
      <c r="P940">
        <v>0</v>
      </c>
      <c r="Q940" t="e">
        <v>#DIV/0!</v>
      </c>
      <c r="R940">
        <v>3</v>
      </c>
      <c r="S940">
        <v>0.77700000000000002</v>
      </c>
    </row>
    <row r="941" spans="1:19" x14ac:dyDescent="0.25">
      <c r="A941" t="s">
        <v>8818</v>
      </c>
      <c r="B941" t="s">
        <v>8819</v>
      </c>
      <c r="C941" t="s">
        <v>2638</v>
      </c>
      <c r="D941">
        <v>41487</v>
      </c>
      <c r="E941">
        <v>4</v>
      </c>
      <c r="F941">
        <v>4</v>
      </c>
      <c r="G941">
        <v>1</v>
      </c>
      <c r="H941">
        <v>14</v>
      </c>
      <c r="I941">
        <v>27</v>
      </c>
      <c r="J941">
        <v>0.51851851851851849</v>
      </c>
      <c r="K941">
        <v>27</v>
      </c>
      <c r="L941">
        <v>1</v>
      </c>
      <c r="O941">
        <v>0</v>
      </c>
      <c r="P941">
        <v>0</v>
      </c>
      <c r="S941">
        <v>0.89</v>
      </c>
    </row>
    <row r="942" spans="1:19" x14ac:dyDescent="0.25">
      <c r="A942" t="s">
        <v>9036</v>
      </c>
      <c r="B942" t="s">
        <v>9037</v>
      </c>
      <c r="C942" t="s">
        <v>2811</v>
      </c>
      <c r="D942">
        <v>41487</v>
      </c>
      <c r="E942">
        <v>4</v>
      </c>
      <c r="F942">
        <v>4</v>
      </c>
      <c r="G942">
        <v>1</v>
      </c>
      <c r="H942">
        <v>4</v>
      </c>
      <c r="I942">
        <v>25</v>
      </c>
      <c r="J942">
        <v>0.16</v>
      </c>
      <c r="K942">
        <v>25</v>
      </c>
      <c r="L942">
        <v>1</v>
      </c>
      <c r="M942">
        <v>1</v>
      </c>
      <c r="O942">
        <v>0</v>
      </c>
      <c r="P942">
        <v>0</v>
      </c>
      <c r="Q942" t="e">
        <v>#DIV/0!</v>
      </c>
      <c r="R942">
        <v>3</v>
      </c>
      <c r="S942">
        <v>0.18</v>
      </c>
    </row>
    <row r="943" spans="1:19" x14ac:dyDescent="0.25">
      <c r="A943" t="s">
        <v>5043</v>
      </c>
      <c r="B943" t="s">
        <v>5044</v>
      </c>
      <c r="C943" t="s">
        <v>234</v>
      </c>
      <c r="D943">
        <v>41487</v>
      </c>
      <c r="G943" t="e">
        <v>#DIV/0!</v>
      </c>
      <c r="J943" t="e">
        <v>#DIV/0!</v>
      </c>
      <c r="L943" t="e">
        <v>#DIV/0!</v>
      </c>
      <c r="Q943" t="e">
        <v>#DIV/0!</v>
      </c>
      <c r="S943">
        <v>0.18</v>
      </c>
    </row>
    <row r="944" spans="1:19" x14ac:dyDescent="0.25">
      <c r="A944" t="s">
        <v>5045</v>
      </c>
      <c r="B944" t="s">
        <v>5046</v>
      </c>
      <c r="C944" t="s">
        <v>235</v>
      </c>
      <c r="D944">
        <v>41487</v>
      </c>
      <c r="G944" t="e">
        <v>#DIV/0!</v>
      </c>
      <c r="J944" t="e">
        <v>#DIV/0!</v>
      </c>
      <c r="L944" t="e">
        <v>#DIV/0!</v>
      </c>
      <c r="Q944" t="e">
        <v>#DIV/0!</v>
      </c>
      <c r="S944">
        <v>0</v>
      </c>
    </row>
    <row r="945" spans="1:19" x14ac:dyDescent="0.25">
      <c r="A945" t="s">
        <v>5047</v>
      </c>
      <c r="B945" t="s">
        <v>5048</v>
      </c>
      <c r="C945" t="s">
        <v>239</v>
      </c>
      <c r="D945">
        <v>41487</v>
      </c>
      <c r="G945" t="e">
        <v>#DIV/0!</v>
      </c>
      <c r="J945" t="e">
        <v>#DIV/0!</v>
      </c>
      <c r="L945" t="e">
        <v>#DIV/0!</v>
      </c>
      <c r="Q945" t="e">
        <v>#DIV/0!</v>
      </c>
      <c r="S945">
        <v>0.41833333333333328</v>
      </c>
    </row>
    <row r="946" spans="1:19" x14ac:dyDescent="0.25">
      <c r="A946" t="s">
        <v>5049</v>
      </c>
      <c r="B946" t="s">
        <v>5050</v>
      </c>
      <c r="C946" t="s">
        <v>238</v>
      </c>
      <c r="D946">
        <v>41487</v>
      </c>
      <c r="G946" t="e">
        <v>#DIV/0!</v>
      </c>
      <c r="J946" t="e">
        <v>#DIV/0!</v>
      </c>
      <c r="L946" t="e">
        <v>#DIV/0!</v>
      </c>
      <c r="Q946" t="e">
        <v>#DIV/0!</v>
      </c>
      <c r="S946">
        <v>1.0125000000000002</v>
      </c>
    </row>
    <row r="947" spans="1:19" x14ac:dyDescent="0.25">
      <c r="A947" t="s">
        <v>5051</v>
      </c>
      <c r="B947" t="s">
        <v>5052</v>
      </c>
      <c r="C947" t="s">
        <v>222</v>
      </c>
      <c r="D947">
        <v>41487</v>
      </c>
      <c r="E947">
        <v>3</v>
      </c>
      <c r="F947">
        <v>4</v>
      </c>
      <c r="G947">
        <v>0.75</v>
      </c>
      <c r="H947">
        <v>12</v>
      </c>
      <c r="I947">
        <v>15</v>
      </c>
      <c r="J947">
        <v>0.8</v>
      </c>
      <c r="K947">
        <v>20</v>
      </c>
      <c r="L947">
        <v>0.75</v>
      </c>
      <c r="M947">
        <v>11</v>
      </c>
      <c r="O947">
        <v>0</v>
      </c>
      <c r="P947">
        <v>0</v>
      </c>
      <c r="R947">
        <v>2</v>
      </c>
      <c r="S947">
        <v>0.77700000000000002</v>
      </c>
    </row>
    <row r="948" spans="1:19" x14ac:dyDescent="0.25">
      <c r="A948" t="s">
        <v>5053</v>
      </c>
      <c r="B948" t="s">
        <v>5054</v>
      </c>
      <c r="C948" t="s">
        <v>3567</v>
      </c>
      <c r="D948">
        <v>41487</v>
      </c>
      <c r="E948">
        <v>0</v>
      </c>
      <c r="F948">
        <v>1</v>
      </c>
      <c r="G948">
        <v>0</v>
      </c>
      <c r="H948">
        <v>0</v>
      </c>
      <c r="I948">
        <v>0</v>
      </c>
      <c r="K948">
        <v>5</v>
      </c>
      <c r="L948">
        <v>0</v>
      </c>
      <c r="O948">
        <v>0</v>
      </c>
      <c r="P948">
        <v>0</v>
      </c>
      <c r="S948">
        <v>0.89</v>
      </c>
    </row>
    <row r="949" spans="1:19" x14ac:dyDescent="0.25">
      <c r="A949" t="s">
        <v>5055</v>
      </c>
      <c r="B949" t="s">
        <v>5056</v>
      </c>
      <c r="C949" t="s">
        <v>223</v>
      </c>
      <c r="D949">
        <v>41487</v>
      </c>
      <c r="E949">
        <v>3</v>
      </c>
      <c r="F949">
        <v>3</v>
      </c>
      <c r="G949">
        <v>1</v>
      </c>
      <c r="H949">
        <v>12</v>
      </c>
      <c r="I949">
        <v>15</v>
      </c>
      <c r="J949">
        <v>0.8</v>
      </c>
      <c r="K949">
        <v>15</v>
      </c>
      <c r="L949">
        <v>1</v>
      </c>
      <c r="M949">
        <v>11</v>
      </c>
      <c r="O949">
        <v>0</v>
      </c>
      <c r="P949">
        <v>0</v>
      </c>
      <c r="R949">
        <v>2</v>
      </c>
      <c r="S949">
        <v>0.625</v>
      </c>
    </row>
    <row r="950" spans="1:19" x14ac:dyDescent="0.25">
      <c r="A950" t="s">
        <v>5057</v>
      </c>
      <c r="B950" t="s">
        <v>5058</v>
      </c>
      <c r="C950" t="s">
        <v>224</v>
      </c>
      <c r="D950">
        <v>41487</v>
      </c>
      <c r="G950" t="e">
        <v>#DIV/0!</v>
      </c>
      <c r="L950" t="e">
        <v>#DIV/0!</v>
      </c>
      <c r="S950">
        <v>0.42648018648018643</v>
      </c>
    </row>
    <row r="951" spans="1:19" x14ac:dyDescent="0.25">
      <c r="A951" t="s">
        <v>5059</v>
      </c>
      <c r="B951" t="s">
        <v>5060</v>
      </c>
      <c r="C951" t="s">
        <v>225</v>
      </c>
      <c r="D951">
        <v>41487</v>
      </c>
      <c r="E951">
        <v>13</v>
      </c>
      <c r="F951">
        <v>20</v>
      </c>
      <c r="G951">
        <v>0.65</v>
      </c>
      <c r="H951">
        <v>41</v>
      </c>
      <c r="I951">
        <v>38</v>
      </c>
      <c r="J951">
        <v>1.0789473684210527</v>
      </c>
      <c r="K951">
        <v>54</v>
      </c>
      <c r="L951">
        <v>0.70370370370370372</v>
      </c>
      <c r="M951">
        <v>0</v>
      </c>
      <c r="O951">
        <v>3</v>
      </c>
      <c r="P951">
        <v>4</v>
      </c>
      <c r="Q951">
        <v>0.75</v>
      </c>
      <c r="R951">
        <v>0</v>
      </c>
      <c r="S951">
        <v>0</v>
      </c>
    </row>
    <row r="952" spans="1:19" x14ac:dyDescent="0.25">
      <c r="A952" t="s">
        <v>5061</v>
      </c>
      <c r="B952" t="s">
        <v>5062</v>
      </c>
      <c r="C952" t="s">
        <v>226</v>
      </c>
      <c r="D952">
        <v>41487</v>
      </c>
      <c r="E952">
        <v>10</v>
      </c>
      <c r="F952">
        <v>15</v>
      </c>
      <c r="G952">
        <v>0.66666666666666663</v>
      </c>
      <c r="H952">
        <v>36</v>
      </c>
      <c r="I952">
        <v>32</v>
      </c>
      <c r="J952">
        <v>1.125</v>
      </c>
      <c r="K952">
        <v>45</v>
      </c>
      <c r="L952">
        <v>0.71111111111111114</v>
      </c>
      <c r="N952">
        <v>0.77700000000000002</v>
      </c>
      <c r="O952">
        <v>3</v>
      </c>
      <c r="P952">
        <v>4</v>
      </c>
      <c r="Q952">
        <v>0.75</v>
      </c>
      <c r="S952">
        <v>0.74780225330225336</v>
      </c>
    </row>
    <row r="953" spans="1:19" x14ac:dyDescent="0.25">
      <c r="A953" t="s">
        <v>5063</v>
      </c>
      <c r="B953" t="s">
        <v>5064</v>
      </c>
      <c r="C953" t="s">
        <v>227</v>
      </c>
      <c r="D953">
        <v>41487</v>
      </c>
      <c r="E953">
        <v>3</v>
      </c>
      <c r="F953">
        <v>5</v>
      </c>
      <c r="G953">
        <v>0.6</v>
      </c>
      <c r="H953">
        <v>5</v>
      </c>
      <c r="I953">
        <v>6</v>
      </c>
      <c r="J953">
        <v>0.83333333333333337</v>
      </c>
      <c r="K953">
        <v>9</v>
      </c>
      <c r="L953">
        <v>0.66666666666666663</v>
      </c>
      <c r="N953">
        <v>0.89</v>
      </c>
      <c r="O953">
        <v>0</v>
      </c>
      <c r="P953">
        <v>0</v>
      </c>
      <c r="Q953" t="e">
        <v>#DIV/0!</v>
      </c>
      <c r="S953">
        <v>0.8727272727272728</v>
      </c>
    </row>
    <row r="954" spans="1:19" x14ac:dyDescent="0.25">
      <c r="A954" t="s">
        <v>5065</v>
      </c>
      <c r="B954" t="s">
        <v>5066</v>
      </c>
      <c r="C954" t="s">
        <v>202</v>
      </c>
      <c r="D954">
        <v>41518</v>
      </c>
      <c r="E954">
        <v>4</v>
      </c>
      <c r="F954">
        <v>5</v>
      </c>
      <c r="G954">
        <v>0.8</v>
      </c>
      <c r="H954">
        <v>11</v>
      </c>
      <c r="I954">
        <v>17</v>
      </c>
      <c r="J954">
        <v>0.6470588235294118</v>
      </c>
      <c r="K954">
        <v>17</v>
      </c>
      <c r="L954">
        <v>1</v>
      </c>
      <c r="O954">
        <v>0</v>
      </c>
      <c r="P954">
        <v>0</v>
      </c>
      <c r="Q954" t="e">
        <v>#DIV/0!</v>
      </c>
      <c r="S954">
        <v>0.89999999999999991</v>
      </c>
    </row>
    <row r="955" spans="1:19" x14ac:dyDescent="0.25">
      <c r="A955" t="s">
        <v>8711</v>
      </c>
      <c r="B955" t="s">
        <v>8712</v>
      </c>
      <c r="C955" t="s">
        <v>2636</v>
      </c>
      <c r="D955">
        <v>41518</v>
      </c>
      <c r="E955">
        <v>4</v>
      </c>
      <c r="F955">
        <v>5</v>
      </c>
      <c r="G955">
        <v>0.8</v>
      </c>
      <c r="H955">
        <v>11</v>
      </c>
      <c r="I955">
        <v>17</v>
      </c>
      <c r="J955">
        <v>0.6470588235294118</v>
      </c>
      <c r="K955">
        <v>17</v>
      </c>
      <c r="L955">
        <v>1</v>
      </c>
      <c r="O955">
        <v>0</v>
      </c>
      <c r="P955">
        <v>0</v>
      </c>
      <c r="Q955" t="e">
        <v>#DIV/0!</v>
      </c>
      <c r="S955">
        <v>0.72727272727272729</v>
      </c>
    </row>
    <row r="956" spans="1:19" x14ac:dyDescent="0.25">
      <c r="A956" t="s">
        <v>5067</v>
      </c>
      <c r="B956" t="s">
        <v>5068</v>
      </c>
      <c r="C956" t="s">
        <v>247</v>
      </c>
      <c r="D956">
        <v>41518</v>
      </c>
      <c r="E956">
        <v>0</v>
      </c>
      <c r="F956">
        <v>0</v>
      </c>
      <c r="G956" t="e">
        <v>#DIV/0!</v>
      </c>
      <c r="H956">
        <v>0</v>
      </c>
      <c r="I956">
        <v>0</v>
      </c>
      <c r="J956" t="e">
        <v>#DIV/0!</v>
      </c>
      <c r="K956">
        <v>0</v>
      </c>
      <c r="L956" t="e">
        <v>#DIV/0!</v>
      </c>
      <c r="M956">
        <v>0</v>
      </c>
      <c r="O956">
        <v>0</v>
      </c>
      <c r="P956">
        <v>0</v>
      </c>
      <c r="Q956" t="e">
        <v>#DIV/0!</v>
      </c>
      <c r="R956">
        <v>0</v>
      </c>
    </row>
    <row r="957" spans="1:19" x14ac:dyDescent="0.25">
      <c r="A957" t="s">
        <v>9328</v>
      </c>
      <c r="B957" t="s">
        <v>9329</v>
      </c>
      <c r="C957" t="s">
        <v>2637</v>
      </c>
      <c r="D957">
        <v>41518</v>
      </c>
      <c r="E957">
        <v>12</v>
      </c>
      <c r="F957">
        <v>15</v>
      </c>
      <c r="G957">
        <v>0.8</v>
      </c>
      <c r="H957">
        <v>31</v>
      </c>
      <c r="I957">
        <v>61</v>
      </c>
      <c r="J957">
        <v>0.50819672131147542</v>
      </c>
      <c r="K957">
        <v>61</v>
      </c>
      <c r="L957">
        <v>1</v>
      </c>
      <c r="M957">
        <v>0</v>
      </c>
      <c r="O957">
        <v>0</v>
      </c>
      <c r="P957">
        <v>0</v>
      </c>
      <c r="Q957" t="e">
        <v>#DIV/0!</v>
      </c>
      <c r="R957">
        <v>0</v>
      </c>
    </row>
    <row r="958" spans="1:19" x14ac:dyDescent="0.25">
      <c r="A958" t="s">
        <v>5069</v>
      </c>
      <c r="B958" t="s">
        <v>5070</v>
      </c>
      <c r="C958" t="s">
        <v>242</v>
      </c>
      <c r="D958">
        <v>41518</v>
      </c>
      <c r="E958">
        <v>16</v>
      </c>
      <c r="F958">
        <v>17</v>
      </c>
      <c r="G958">
        <v>0.94117647058823528</v>
      </c>
      <c r="H958">
        <v>76</v>
      </c>
      <c r="I958">
        <v>139</v>
      </c>
      <c r="J958">
        <v>0.5467625899280576</v>
      </c>
      <c r="K958">
        <v>149</v>
      </c>
      <c r="L958">
        <v>0.93288590604026844</v>
      </c>
      <c r="M958">
        <v>67</v>
      </c>
      <c r="N958">
        <v>1.0125000000000002</v>
      </c>
      <c r="O958">
        <v>13</v>
      </c>
      <c r="P958">
        <v>17</v>
      </c>
      <c r="Q958">
        <v>0.76470588235294112</v>
      </c>
      <c r="R958">
        <v>11</v>
      </c>
    </row>
    <row r="959" spans="1:19" x14ac:dyDescent="0.25">
      <c r="A959" t="s">
        <v>5071</v>
      </c>
      <c r="B959" t="s">
        <v>5072</v>
      </c>
      <c r="C959" t="s">
        <v>243</v>
      </c>
      <c r="D959">
        <v>41518</v>
      </c>
      <c r="E959">
        <v>11</v>
      </c>
      <c r="F959">
        <v>15</v>
      </c>
      <c r="G959">
        <v>0.73333333333333328</v>
      </c>
      <c r="H959">
        <v>37</v>
      </c>
      <c r="I959">
        <v>36</v>
      </c>
      <c r="J959">
        <v>1.0277777777777777</v>
      </c>
      <c r="K959">
        <v>40</v>
      </c>
      <c r="L959">
        <v>0.9</v>
      </c>
      <c r="M959">
        <v>28</v>
      </c>
      <c r="N959">
        <v>0.77700000000000002</v>
      </c>
      <c r="O959">
        <v>9</v>
      </c>
      <c r="P959">
        <v>10</v>
      </c>
      <c r="Q959">
        <v>0.9</v>
      </c>
      <c r="R959">
        <v>9</v>
      </c>
      <c r="S959">
        <v>1.1199999999999999</v>
      </c>
    </row>
    <row r="960" spans="1:19" x14ac:dyDescent="0.25">
      <c r="A960" t="s">
        <v>5073</v>
      </c>
      <c r="B960" t="s">
        <v>5074</v>
      </c>
      <c r="C960" t="s">
        <v>244</v>
      </c>
      <c r="D960">
        <v>41518</v>
      </c>
      <c r="E960">
        <v>3</v>
      </c>
      <c r="F960">
        <v>5</v>
      </c>
      <c r="G960">
        <v>0.6</v>
      </c>
      <c r="H960">
        <v>4</v>
      </c>
      <c r="I960">
        <v>6</v>
      </c>
      <c r="J960">
        <v>0.66666666666666663</v>
      </c>
      <c r="K960">
        <v>8</v>
      </c>
      <c r="L960">
        <v>0.75</v>
      </c>
      <c r="M960">
        <v>4</v>
      </c>
      <c r="N960">
        <v>0.89</v>
      </c>
      <c r="O960">
        <v>0</v>
      </c>
      <c r="P960">
        <v>0</v>
      </c>
      <c r="Q960" t="e">
        <v>#DIV/0!</v>
      </c>
      <c r="R960">
        <v>0</v>
      </c>
      <c r="S960">
        <v>1.125</v>
      </c>
    </row>
    <row r="961" spans="1:19" x14ac:dyDescent="0.25">
      <c r="A961" t="s">
        <v>9437</v>
      </c>
      <c r="B961" t="s">
        <v>9438</v>
      </c>
      <c r="C961" t="s">
        <v>2809</v>
      </c>
      <c r="D961">
        <v>41518</v>
      </c>
      <c r="E961">
        <v>7</v>
      </c>
      <c r="F961">
        <v>7</v>
      </c>
      <c r="G961">
        <v>1</v>
      </c>
      <c r="H961">
        <v>17</v>
      </c>
      <c r="I961">
        <v>35</v>
      </c>
      <c r="J961">
        <v>0.48571428571428571</v>
      </c>
      <c r="K961">
        <v>35</v>
      </c>
      <c r="L961">
        <v>1</v>
      </c>
      <c r="M961">
        <v>9</v>
      </c>
      <c r="O961">
        <v>0</v>
      </c>
      <c r="P961">
        <v>0</v>
      </c>
      <c r="Q961" t="e">
        <v>#DIV/0!</v>
      </c>
      <c r="R961">
        <v>8</v>
      </c>
      <c r="S961">
        <v>0.8666666666666667</v>
      </c>
    </row>
    <row r="962" spans="1:19" x14ac:dyDescent="0.25">
      <c r="A962" t="s">
        <v>5075</v>
      </c>
      <c r="B962" t="s">
        <v>5076</v>
      </c>
      <c r="C962" t="s">
        <v>245</v>
      </c>
      <c r="D962">
        <v>41518</v>
      </c>
      <c r="E962">
        <v>27</v>
      </c>
      <c r="F962">
        <v>27</v>
      </c>
      <c r="G962">
        <v>1</v>
      </c>
      <c r="H962">
        <v>40</v>
      </c>
      <c r="I962">
        <v>127</v>
      </c>
      <c r="J962">
        <v>0.31496062992125984</v>
      </c>
      <c r="K962">
        <v>127</v>
      </c>
      <c r="L962">
        <v>1</v>
      </c>
      <c r="M962">
        <v>38</v>
      </c>
      <c r="O962">
        <v>0</v>
      </c>
      <c r="P962">
        <v>2</v>
      </c>
      <c r="Q962">
        <v>0</v>
      </c>
      <c r="R962">
        <v>3</v>
      </c>
    </row>
    <row r="963" spans="1:19" x14ac:dyDescent="0.25">
      <c r="A963" t="s">
        <v>5077</v>
      </c>
      <c r="B963" t="s">
        <v>5078</v>
      </c>
      <c r="C963" t="s">
        <v>246</v>
      </c>
      <c r="D963">
        <v>41518</v>
      </c>
      <c r="E963">
        <v>0</v>
      </c>
      <c r="F963">
        <v>0</v>
      </c>
      <c r="G963" t="e">
        <v>#DIV/0!</v>
      </c>
      <c r="H963">
        <v>0</v>
      </c>
      <c r="I963">
        <v>0</v>
      </c>
      <c r="J963" t="e">
        <v>#DIV/0!</v>
      </c>
      <c r="K963">
        <v>0</v>
      </c>
      <c r="L963" t="e">
        <v>#DIV/0!</v>
      </c>
      <c r="O963">
        <v>0</v>
      </c>
      <c r="P963">
        <v>0</v>
      </c>
      <c r="Q963" t="e">
        <v>#DIV/0!</v>
      </c>
    </row>
    <row r="964" spans="1:19" x14ac:dyDescent="0.25">
      <c r="A964" t="s">
        <v>5079</v>
      </c>
      <c r="B964" t="s">
        <v>5080</v>
      </c>
      <c r="C964" t="s">
        <v>240</v>
      </c>
      <c r="D964">
        <v>41518</v>
      </c>
      <c r="E964">
        <v>76</v>
      </c>
      <c r="F964">
        <v>86</v>
      </c>
      <c r="G964">
        <v>0.88372093023255816</v>
      </c>
      <c r="H964">
        <v>205</v>
      </c>
      <c r="I964">
        <v>404</v>
      </c>
      <c r="J964">
        <v>0.50742574257425743</v>
      </c>
      <c r="K964">
        <v>420</v>
      </c>
      <c r="L964">
        <v>0.96190476190476193</v>
      </c>
      <c r="M964">
        <v>146</v>
      </c>
      <c r="O964">
        <v>22</v>
      </c>
      <c r="P964">
        <v>29</v>
      </c>
      <c r="Q964">
        <v>0.75862068965517238</v>
      </c>
      <c r="R964">
        <v>31</v>
      </c>
    </row>
    <row r="965" spans="1:19" x14ac:dyDescent="0.25">
      <c r="A965" t="s">
        <v>5081</v>
      </c>
      <c r="B965" t="s">
        <v>5082</v>
      </c>
      <c r="C965" t="s">
        <v>203</v>
      </c>
      <c r="D965">
        <v>41518</v>
      </c>
      <c r="E965">
        <v>13</v>
      </c>
      <c r="F965">
        <v>13</v>
      </c>
      <c r="G965">
        <v>1</v>
      </c>
      <c r="H965">
        <v>16</v>
      </c>
      <c r="I965">
        <v>85</v>
      </c>
      <c r="J965">
        <v>0.18823529411764706</v>
      </c>
      <c r="K965">
        <v>85</v>
      </c>
      <c r="L965">
        <v>1</v>
      </c>
      <c r="M965">
        <v>23</v>
      </c>
      <c r="O965">
        <v>1</v>
      </c>
      <c r="P965">
        <v>2</v>
      </c>
      <c r="Q965">
        <v>0.5</v>
      </c>
      <c r="R965">
        <v>1</v>
      </c>
    </row>
    <row r="966" spans="1:19" x14ac:dyDescent="0.25">
      <c r="A966" t="s">
        <v>5083</v>
      </c>
      <c r="B966" t="s">
        <v>5084</v>
      </c>
      <c r="C966" t="s">
        <v>205</v>
      </c>
      <c r="D966">
        <v>41518</v>
      </c>
      <c r="E966">
        <v>4</v>
      </c>
      <c r="F966">
        <v>4</v>
      </c>
      <c r="G966">
        <v>1</v>
      </c>
      <c r="H966">
        <v>5</v>
      </c>
      <c r="I966">
        <v>40</v>
      </c>
      <c r="J966">
        <v>0.125</v>
      </c>
      <c r="K966">
        <v>40</v>
      </c>
      <c r="L966">
        <v>1</v>
      </c>
      <c r="M966">
        <v>13</v>
      </c>
      <c r="N966">
        <v>0.89999999999999991</v>
      </c>
      <c r="O966">
        <v>1</v>
      </c>
      <c r="P966">
        <v>2</v>
      </c>
      <c r="Q966">
        <v>0.5</v>
      </c>
      <c r="R966">
        <v>0</v>
      </c>
      <c r="S966">
        <v>0.65333333333333343</v>
      </c>
    </row>
    <row r="967" spans="1:19" x14ac:dyDescent="0.25">
      <c r="A967" t="s">
        <v>5085</v>
      </c>
      <c r="B967" t="s">
        <v>5086</v>
      </c>
      <c r="C967" t="s">
        <v>204</v>
      </c>
      <c r="D967">
        <v>41518</v>
      </c>
      <c r="E967">
        <v>9</v>
      </c>
      <c r="F967">
        <v>9</v>
      </c>
      <c r="G967">
        <v>1</v>
      </c>
      <c r="H967">
        <v>11</v>
      </c>
      <c r="I967">
        <v>45</v>
      </c>
      <c r="J967">
        <v>0.24444444444444444</v>
      </c>
      <c r="K967">
        <v>45</v>
      </c>
      <c r="L967">
        <v>1</v>
      </c>
      <c r="M967">
        <v>10</v>
      </c>
      <c r="O967">
        <v>0</v>
      </c>
      <c r="P967">
        <v>0</v>
      </c>
      <c r="Q967">
        <v>0</v>
      </c>
      <c r="R967">
        <v>1</v>
      </c>
    </row>
    <row r="968" spans="1:19" x14ac:dyDescent="0.25">
      <c r="A968" t="s">
        <v>5087</v>
      </c>
      <c r="B968" t="s">
        <v>5088</v>
      </c>
      <c r="C968" t="s">
        <v>206</v>
      </c>
      <c r="D968">
        <v>41518</v>
      </c>
      <c r="G968" t="e">
        <v>#DIV/0!</v>
      </c>
      <c r="J968" t="e">
        <v>#DIV/0!</v>
      </c>
      <c r="L968" t="e">
        <v>#DIV/0!</v>
      </c>
      <c r="Q968" t="e">
        <v>#DIV/0!</v>
      </c>
      <c r="S968">
        <v>1.2250000000000001</v>
      </c>
    </row>
    <row r="969" spans="1:19" x14ac:dyDescent="0.25">
      <c r="A969" t="s">
        <v>5089</v>
      </c>
      <c r="B969" t="s">
        <v>5090</v>
      </c>
      <c r="C969" t="s">
        <v>233</v>
      </c>
      <c r="D969">
        <v>41518</v>
      </c>
      <c r="G969" t="e">
        <v>#DIV/0!</v>
      </c>
      <c r="J969" t="e">
        <v>#DIV/0!</v>
      </c>
      <c r="L969" t="e">
        <v>#DIV/0!</v>
      </c>
      <c r="Q969" t="e">
        <v>#DIV/0!</v>
      </c>
    </row>
    <row r="970" spans="1:19" x14ac:dyDescent="0.25">
      <c r="A970" t="s">
        <v>5091</v>
      </c>
      <c r="B970" t="s">
        <v>5092</v>
      </c>
      <c r="C970" t="s">
        <v>232</v>
      </c>
      <c r="D970">
        <v>41518</v>
      </c>
      <c r="G970" t="e">
        <v>#DIV/0!</v>
      </c>
      <c r="J970" t="e">
        <v>#DIV/0!</v>
      </c>
      <c r="L970" t="e">
        <v>#DIV/0!</v>
      </c>
      <c r="Q970" t="e">
        <v>#DIV/0!</v>
      </c>
    </row>
    <row r="971" spans="1:19" x14ac:dyDescent="0.25">
      <c r="A971" t="s">
        <v>5093</v>
      </c>
      <c r="B971" t="s">
        <v>5094</v>
      </c>
      <c r="C971" t="s">
        <v>207</v>
      </c>
      <c r="D971">
        <v>41518</v>
      </c>
      <c r="E971">
        <v>10</v>
      </c>
      <c r="F971">
        <v>11</v>
      </c>
      <c r="G971">
        <v>0.90909090909090906</v>
      </c>
      <c r="H971">
        <v>49</v>
      </c>
      <c r="I971">
        <v>65</v>
      </c>
      <c r="J971">
        <v>0.75384615384615383</v>
      </c>
      <c r="K971">
        <v>75</v>
      </c>
      <c r="L971">
        <v>0.8666666666666667</v>
      </c>
      <c r="M971">
        <v>39</v>
      </c>
      <c r="O971">
        <v>7</v>
      </c>
      <c r="P971">
        <v>10</v>
      </c>
      <c r="Q971">
        <v>0.7</v>
      </c>
      <c r="R971">
        <v>5</v>
      </c>
      <c r="S971">
        <v>0.71</v>
      </c>
    </row>
    <row r="972" spans="1:19" x14ac:dyDescent="0.25">
      <c r="A972" t="s">
        <v>5095</v>
      </c>
      <c r="B972" t="s">
        <v>5096</v>
      </c>
      <c r="C972" t="s">
        <v>209</v>
      </c>
      <c r="D972">
        <v>41518</v>
      </c>
      <c r="E972">
        <v>4</v>
      </c>
      <c r="F972">
        <v>5</v>
      </c>
      <c r="G972">
        <v>0.8</v>
      </c>
      <c r="H972">
        <v>33</v>
      </c>
      <c r="I972">
        <v>35</v>
      </c>
      <c r="J972">
        <v>0.94285714285714284</v>
      </c>
      <c r="K972">
        <v>45</v>
      </c>
      <c r="L972">
        <v>0.77777777777777779</v>
      </c>
      <c r="M972">
        <v>24</v>
      </c>
      <c r="N972">
        <v>1.125</v>
      </c>
      <c r="O972">
        <v>7</v>
      </c>
      <c r="P972">
        <v>9</v>
      </c>
      <c r="Q972">
        <v>0.77777777777777779</v>
      </c>
      <c r="R972">
        <v>4</v>
      </c>
      <c r="S972">
        <v>0.71</v>
      </c>
    </row>
    <row r="973" spans="1:19" x14ac:dyDescent="0.25">
      <c r="A973" t="s">
        <v>5097</v>
      </c>
      <c r="B973" t="s">
        <v>5098</v>
      </c>
      <c r="C973" t="s">
        <v>208</v>
      </c>
      <c r="D973">
        <v>41518</v>
      </c>
      <c r="E973">
        <v>6</v>
      </c>
      <c r="F973">
        <v>6</v>
      </c>
      <c r="G973">
        <v>1</v>
      </c>
      <c r="H973">
        <v>16</v>
      </c>
      <c r="I973">
        <v>30</v>
      </c>
      <c r="J973">
        <v>0.53333333333333333</v>
      </c>
      <c r="K973">
        <v>30</v>
      </c>
      <c r="L973">
        <v>1</v>
      </c>
      <c r="M973">
        <v>15</v>
      </c>
      <c r="O973">
        <v>0</v>
      </c>
      <c r="P973">
        <v>1</v>
      </c>
      <c r="Q973">
        <v>0</v>
      </c>
      <c r="R973">
        <v>1</v>
      </c>
    </row>
    <row r="974" spans="1:19" x14ac:dyDescent="0.25">
      <c r="A974" t="s">
        <v>5099</v>
      </c>
      <c r="B974" t="s">
        <v>5100</v>
      </c>
      <c r="C974" t="s">
        <v>210</v>
      </c>
      <c r="D974">
        <v>41518</v>
      </c>
      <c r="G974" t="e">
        <v>#DIV/0!</v>
      </c>
      <c r="J974" t="e">
        <v>#DIV/0!</v>
      </c>
      <c r="L974" t="e">
        <v>#DIV/0!</v>
      </c>
      <c r="Q974" t="e">
        <v>#DIV/0!</v>
      </c>
    </row>
    <row r="975" spans="1:19" x14ac:dyDescent="0.25">
      <c r="A975" t="s">
        <v>5101</v>
      </c>
      <c r="B975" t="s">
        <v>5102</v>
      </c>
      <c r="C975" t="s">
        <v>228</v>
      </c>
      <c r="D975">
        <v>41518</v>
      </c>
      <c r="G975" t="e">
        <v>#DIV/0!</v>
      </c>
      <c r="J975" t="e">
        <v>#DIV/0!</v>
      </c>
      <c r="L975" t="e">
        <v>#DIV/0!</v>
      </c>
      <c r="Q975" t="e">
        <v>#DIV/0!</v>
      </c>
      <c r="S975">
        <v>1</v>
      </c>
    </row>
    <row r="976" spans="1:19" x14ac:dyDescent="0.25">
      <c r="A976" t="s">
        <v>5103</v>
      </c>
      <c r="B976" t="s">
        <v>5104</v>
      </c>
      <c r="C976" t="s">
        <v>229</v>
      </c>
      <c r="D976">
        <v>41518</v>
      </c>
      <c r="G976" t="e">
        <v>#DIV/0!</v>
      </c>
      <c r="J976" t="e">
        <v>#DIV/0!</v>
      </c>
      <c r="L976" t="e">
        <v>#DIV/0!</v>
      </c>
      <c r="Q976" t="e">
        <v>#DIV/0!</v>
      </c>
      <c r="S976">
        <v>1</v>
      </c>
    </row>
    <row r="977" spans="1:19" x14ac:dyDescent="0.25">
      <c r="A977" t="s">
        <v>5105</v>
      </c>
      <c r="B977" t="s">
        <v>5106</v>
      </c>
      <c r="C977" t="s">
        <v>215</v>
      </c>
      <c r="D977">
        <v>41518</v>
      </c>
      <c r="G977" t="e">
        <v>#DIV/0!</v>
      </c>
      <c r="J977" t="e">
        <v>#DIV/0!</v>
      </c>
      <c r="L977" t="e">
        <v>#DIV/0!</v>
      </c>
      <c r="M977">
        <v>0</v>
      </c>
      <c r="Q977" t="e">
        <v>#DIV/0!</v>
      </c>
    </row>
    <row r="978" spans="1:19" x14ac:dyDescent="0.25">
      <c r="A978" t="s">
        <v>5107</v>
      </c>
      <c r="B978" t="s">
        <v>5108</v>
      </c>
      <c r="C978" t="s">
        <v>211</v>
      </c>
      <c r="D978">
        <v>41518</v>
      </c>
      <c r="E978">
        <v>10</v>
      </c>
      <c r="F978">
        <v>10</v>
      </c>
      <c r="G978">
        <v>1</v>
      </c>
      <c r="H978">
        <v>24</v>
      </c>
      <c r="I978">
        <v>57</v>
      </c>
      <c r="J978">
        <v>0.42105263157894735</v>
      </c>
      <c r="K978">
        <v>57</v>
      </c>
      <c r="L978">
        <v>1</v>
      </c>
      <c r="M978">
        <v>17</v>
      </c>
      <c r="O978">
        <v>2</v>
      </c>
      <c r="P978">
        <v>3</v>
      </c>
      <c r="Q978">
        <v>0.66666666666666663</v>
      </c>
      <c r="R978">
        <v>6</v>
      </c>
    </row>
    <row r="979" spans="1:19" x14ac:dyDescent="0.25">
      <c r="A979" t="s">
        <v>5109</v>
      </c>
      <c r="B979" t="s">
        <v>5110</v>
      </c>
      <c r="C979" t="s">
        <v>3526</v>
      </c>
      <c r="D979">
        <v>41518</v>
      </c>
      <c r="S979">
        <v>0</v>
      </c>
    </row>
    <row r="980" spans="1:19" x14ac:dyDescent="0.25">
      <c r="A980" t="s">
        <v>5111</v>
      </c>
      <c r="B980" t="s">
        <v>5112</v>
      </c>
      <c r="C980" t="s">
        <v>214</v>
      </c>
      <c r="D980">
        <v>41518</v>
      </c>
      <c r="E980">
        <v>4</v>
      </c>
      <c r="F980">
        <v>4</v>
      </c>
      <c r="G980">
        <v>1</v>
      </c>
      <c r="H980">
        <v>24</v>
      </c>
      <c r="I980">
        <v>35</v>
      </c>
      <c r="J980">
        <v>0.68571428571428572</v>
      </c>
      <c r="K980">
        <v>35</v>
      </c>
      <c r="L980">
        <v>1</v>
      </c>
      <c r="M980">
        <v>17</v>
      </c>
      <c r="N980">
        <v>1.2250000000000001</v>
      </c>
      <c r="O980">
        <v>2</v>
      </c>
      <c r="P980">
        <v>3</v>
      </c>
      <c r="Q980">
        <v>0.66666666666666663</v>
      </c>
      <c r="R980">
        <v>6</v>
      </c>
      <c r="S980">
        <v>0</v>
      </c>
    </row>
    <row r="981" spans="1:19" x14ac:dyDescent="0.25">
      <c r="A981" t="s">
        <v>5113</v>
      </c>
      <c r="B981" t="s">
        <v>5114</v>
      </c>
      <c r="C981" t="s">
        <v>212</v>
      </c>
      <c r="D981">
        <v>41518</v>
      </c>
      <c r="E981">
        <v>6</v>
      </c>
      <c r="F981">
        <v>6</v>
      </c>
      <c r="G981">
        <v>1</v>
      </c>
      <c r="I981">
        <v>22</v>
      </c>
      <c r="J981">
        <v>0</v>
      </c>
      <c r="K981">
        <v>22</v>
      </c>
      <c r="L981">
        <v>1</v>
      </c>
      <c r="O981">
        <v>0</v>
      </c>
      <c r="P981">
        <v>0</v>
      </c>
      <c r="Q981" t="e">
        <v>#DIV/0!</v>
      </c>
      <c r="S981">
        <v>1.0666666666666667</v>
      </c>
    </row>
    <row r="982" spans="1:19" x14ac:dyDescent="0.25">
      <c r="A982" t="s">
        <v>5115</v>
      </c>
      <c r="B982" t="s">
        <v>5116</v>
      </c>
      <c r="C982" t="s">
        <v>218</v>
      </c>
      <c r="D982">
        <v>41518</v>
      </c>
      <c r="G982" t="e">
        <v>#DIV/0!</v>
      </c>
      <c r="J982" t="e">
        <v>#DIV/0!</v>
      </c>
      <c r="L982" t="e">
        <v>#DIV/0!</v>
      </c>
      <c r="S982">
        <v>0.8</v>
      </c>
    </row>
    <row r="983" spans="1:19" x14ac:dyDescent="0.25">
      <c r="A983" t="s">
        <v>5117</v>
      </c>
      <c r="B983" t="s">
        <v>5118</v>
      </c>
      <c r="C983" t="s">
        <v>216</v>
      </c>
      <c r="D983">
        <v>41518</v>
      </c>
      <c r="E983">
        <v>2</v>
      </c>
      <c r="F983">
        <v>4</v>
      </c>
      <c r="G983">
        <v>0.5</v>
      </c>
      <c r="H983">
        <v>6</v>
      </c>
      <c r="I983">
        <v>7</v>
      </c>
      <c r="J983">
        <v>0.8571428571428571</v>
      </c>
      <c r="K983">
        <v>17</v>
      </c>
      <c r="L983">
        <v>0.41176470588235292</v>
      </c>
      <c r="M983">
        <v>0</v>
      </c>
      <c r="O983">
        <v>0</v>
      </c>
      <c r="P983">
        <v>0</v>
      </c>
      <c r="Q983" t="e">
        <v>#DIV/0!</v>
      </c>
      <c r="R983">
        <v>0</v>
      </c>
    </row>
    <row r="984" spans="1:19" x14ac:dyDescent="0.25">
      <c r="A984" t="s">
        <v>5119</v>
      </c>
      <c r="B984" t="s">
        <v>5120</v>
      </c>
      <c r="C984" t="s">
        <v>217</v>
      </c>
      <c r="D984">
        <v>41518</v>
      </c>
      <c r="E984">
        <v>2</v>
      </c>
      <c r="F984">
        <v>4</v>
      </c>
      <c r="G984">
        <v>0.5</v>
      </c>
      <c r="H984">
        <v>6</v>
      </c>
      <c r="I984">
        <v>7</v>
      </c>
      <c r="J984">
        <v>0.8571428571428571</v>
      </c>
      <c r="K984">
        <v>17</v>
      </c>
      <c r="L984">
        <v>0.41176470588235292</v>
      </c>
      <c r="S984">
        <v>0.37545454545454543</v>
      </c>
    </row>
    <row r="985" spans="1:19" x14ac:dyDescent="0.25">
      <c r="A985" t="s">
        <v>5121</v>
      </c>
      <c r="B985" t="s">
        <v>5122</v>
      </c>
      <c r="C985" t="s">
        <v>230</v>
      </c>
      <c r="D985">
        <v>41518</v>
      </c>
      <c r="G985" t="e">
        <v>#DIV/0!</v>
      </c>
      <c r="J985" t="e">
        <v>#DIV/0!</v>
      </c>
      <c r="L985" t="e">
        <v>#DIV/0!</v>
      </c>
      <c r="Q985" t="e">
        <v>#DIV/0!</v>
      </c>
      <c r="S985">
        <v>0.48</v>
      </c>
    </row>
    <row r="986" spans="1:19" x14ac:dyDescent="0.25">
      <c r="A986" t="s">
        <v>5123</v>
      </c>
      <c r="B986" t="s">
        <v>5124</v>
      </c>
      <c r="C986" t="s">
        <v>231</v>
      </c>
      <c r="D986">
        <v>41518</v>
      </c>
      <c r="G986" t="e">
        <v>#DIV/0!</v>
      </c>
      <c r="J986" t="e">
        <v>#DIV/0!</v>
      </c>
      <c r="L986" t="e">
        <v>#DIV/0!</v>
      </c>
      <c r="Q986" t="e">
        <v>#DIV/0!</v>
      </c>
      <c r="S986">
        <v>0.25</v>
      </c>
    </row>
    <row r="987" spans="1:19" x14ac:dyDescent="0.25">
      <c r="A987" t="s">
        <v>9558</v>
      </c>
      <c r="B987" t="s">
        <v>9559</v>
      </c>
      <c r="C987" t="s">
        <v>9523</v>
      </c>
      <c r="D987">
        <v>41518</v>
      </c>
      <c r="E987">
        <v>2</v>
      </c>
      <c r="F987">
        <v>2</v>
      </c>
      <c r="G987">
        <v>1</v>
      </c>
      <c r="H987">
        <v>8</v>
      </c>
      <c r="I987">
        <v>10</v>
      </c>
      <c r="J987">
        <v>0.8</v>
      </c>
      <c r="K987">
        <v>10</v>
      </c>
      <c r="L987">
        <v>1</v>
      </c>
      <c r="M987">
        <v>5</v>
      </c>
      <c r="O987">
        <v>0</v>
      </c>
      <c r="P987">
        <v>0</v>
      </c>
      <c r="Q987" t="e">
        <v>#DIV/0!</v>
      </c>
      <c r="R987">
        <v>3</v>
      </c>
    </row>
    <row r="988" spans="1:19" x14ac:dyDescent="0.25">
      <c r="A988" t="s">
        <v>8929</v>
      </c>
      <c r="B988" t="s">
        <v>8930</v>
      </c>
      <c r="C988" t="s">
        <v>2810</v>
      </c>
      <c r="D988">
        <v>41518</v>
      </c>
      <c r="E988">
        <v>2</v>
      </c>
      <c r="F988">
        <v>2</v>
      </c>
      <c r="G988">
        <v>1</v>
      </c>
      <c r="H988">
        <v>8</v>
      </c>
      <c r="I988">
        <v>10</v>
      </c>
      <c r="J988">
        <v>0.8</v>
      </c>
      <c r="K988">
        <v>10</v>
      </c>
      <c r="L988">
        <v>1</v>
      </c>
      <c r="M988">
        <v>5</v>
      </c>
      <c r="O988">
        <v>0</v>
      </c>
      <c r="P988">
        <v>0</v>
      </c>
      <c r="Q988" t="e">
        <v>#DIV/0!</v>
      </c>
      <c r="R988">
        <v>3</v>
      </c>
    </row>
    <row r="989" spans="1:19" x14ac:dyDescent="0.25">
      <c r="A989" t="s">
        <v>5125</v>
      </c>
      <c r="B989" t="s">
        <v>5126</v>
      </c>
      <c r="C989" t="s">
        <v>237</v>
      </c>
      <c r="D989">
        <v>41518</v>
      </c>
      <c r="G989" t="e">
        <v>#DIV/0!</v>
      </c>
      <c r="J989" t="e">
        <v>#DIV/0!</v>
      </c>
      <c r="L989" t="e">
        <v>#DIV/0!</v>
      </c>
      <c r="Q989" t="e">
        <v>#DIV/0!</v>
      </c>
    </row>
    <row r="990" spans="1:19" x14ac:dyDescent="0.25">
      <c r="A990" t="s">
        <v>5127</v>
      </c>
      <c r="B990" t="s">
        <v>5128</v>
      </c>
      <c r="C990" t="s">
        <v>236</v>
      </c>
      <c r="D990">
        <v>41518</v>
      </c>
      <c r="G990" t="e">
        <v>#DIV/0!</v>
      </c>
      <c r="J990" t="e">
        <v>#DIV/0!</v>
      </c>
      <c r="L990" t="e">
        <v>#DIV/0!</v>
      </c>
      <c r="Q990" t="e">
        <v>#DIV/0!</v>
      </c>
    </row>
    <row r="991" spans="1:19" x14ac:dyDescent="0.25">
      <c r="A991" t="s">
        <v>5129</v>
      </c>
      <c r="B991" t="s">
        <v>5130</v>
      </c>
      <c r="C991" t="s">
        <v>364</v>
      </c>
      <c r="D991">
        <v>41518</v>
      </c>
      <c r="E991">
        <v>3</v>
      </c>
      <c r="F991">
        <v>3</v>
      </c>
      <c r="G991">
        <v>1</v>
      </c>
      <c r="H991">
        <v>1</v>
      </c>
      <c r="I991">
        <v>15</v>
      </c>
      <c r="J991">
        <v>6.6666666666666666E-2</v>
      </c>
      <c r="K991">
        <v>15</v>
      </c>
      <c r="L991">
        <v>1</v>
      </c>
      <c r="M991">
        <v>1</v>
      </c>
      <c r="O991">
        <v>0</v>
      </c>
      <c r="P991">
        <v>0</v>
      </c>
      <c r="Q991" t="e">
        <v>#DIV/0!</v>
      </c>
      <c r="R991">
        <v>0</v>
      </c>
      <c r="S991">
        <v>0.53846153846153844</v>
      </c>
    </row>
    <row r="992" spans="1:19" x14ac:dyDescent="0.25">
      <c r="A992" t="s">
        <v>5131</v>
      </c>
      <c r="B992" t="s">
        <v>5132</v>
      </c>
      <c r="C992" t="s">
        <v>363</v>
      </c>
      <c r="D992">
        <v>41518</v>
      </c>
      <c r="E992">
        <v>3</v>
      </c>
      <c r="F992">
        <v>3</v>
      </c>
      <c r="G992">
        <v>1</v>
      </c>
      <c r="H992">
        <v>1</v>
      </c>
      <c r="I992">
        <v>15</v>
      </c>
      <c r="J992">
        <v>6.6666666666666666E-2</v>
      </c>
      <c r="K992">
        <v>15</v>
      </c>
      <c r="L992">
        <v>1</v>
      </c>
      <c r="M992">
        <v>1</v>
      </c>
      <c r="O992">
        <v>0</v>
      </c>
      <c r="P992">
        <v>0</v>
      </c>
      <c r="Q992" t="e">
        <v>#DIV/0!</v>
      </c>
      <c r="R992">
        <v>0</v>
      </c>
    </row>
    <row r="993" spans="1:19" x14ac:dyDescent="0.25">
      <c r="A993" t="s">
        <v>5133</v>
      </c>
      <c r="B993" t="s">
        <v>5134</v>
      </c>
      <c r="C993" t="s">
        <v>219</v>
      </c>
      <c r="D993">
        <v>41518</v>
      </c>
      <c r="E993">
        <v>4</v>
      </c>
      <c r="F993">
        <v>4</v>
      </c>
      <c r="G993">
        <v>1</v>
      </c>
      <c r="H993">
        <v>14</v>
      </c>
      <c r="I993">
        <v>29</v>
      </c>
      <c r="J993">
        <v>0.48275862068965519</v>
      </c>
      <c r="K993">
        <v>29</v>
      </c>
      <c r="L993">
        <v>1</v>
      </c>
      <c r="M993">
        <v>13</v>
      </c>
      <c r="O993">
        <v>3</v>
      </c>
      <c r="P993">
        <v>3</v>
      </c>
      <c r="Q993">
        <v>1</v>
      </c>
      <c r="R993">
        <v>1</v>
      </c>
      <c r="S993">
        <v>0.53846153846153844</v>
      </c>
    </row>
    <row r="994" spans="1:19" x14ac:dyDescent="0.25">
      <c r="A994" t="s">
        <v>5135</v>
      </c>
      <c r="B994" t="s">
        <v>5136</v>
      </c>
      <c r="C994" t="s">
        <v>220</v>
      </c>
      <c r="D994">
        <v>41518</v>
      </c>
      <c r="E994">
        <v>4</v>
      </c>
      <c r="F994">
        <v>4</v>
      </c>
      <c r="G994">
        <v>1</v>
      </c>
      <c r="H994">
        <v>14</v>
      </c>
      <c r="I994">
        <v>29</v>
      </c>
      <c r="J994">
        <v>0.48275862068965519</v>
      </c>
      <c r="K994">
        <v>29</v>
      </c>
      <c r="L994">
        <v>1</v>
      </c>
      <c r="M994">
        <v>13</v>
      </c>
      <c r="N994">
        <v>0.8</v>
      </c>
      <c r="O994">
        <v>3</v>
      </c>
      <c r="P994">
        <v>3</v>
      </c>
      <c r="Q994">
        <v>1</v>
      </c>
      <c r="R994">
        <v>1</v>
      </c>
    </row>
    <row r="995" spans="1:19" x14ac:dyDescent="0.25">
      <c r="A995" t="s">
        <v>5137</v>
      </c>
      <c r="B995" t="s">
        <v>5138</v>
      </c>
      <c r="C995" t="s">
        <v>221</v>
      </c>
      <c r="D995">
        <v>41518</v>
      </c>
      <c r="G995" t="e">
        <v>#DIV/0!</v>
      </c>
      <c r="J995" t="e">
        <v>#DIV/0!</v>
      </c>
      <c r="L995" t="e">
        <v>#DIV/0!</v>
      </c>
      <c r="Q995" t="e">
        <v>#DIV/0!</v>
      </c>
      <c r="S995">
        <v>0.80121428571428577</v>
      </c>
    </row>
    <row r="996" spans="1:19" x14ac:dyDescent="0.25">
      <c r="A996" t="s">
        <v>9183</v>
      </c>
      <c r="B996" t="s">
        <v>9184</v>
      </c>
      <c r="C996" t="s">
        <v>3018</v>
      </c>
      <c r="D996">
        <v>41518</v>
      </c>
      <c r="E996">
        <v>11</v>
      </c>
      <c r="F996">
        <v>11</v>
      </c>
      <c r="G996">
        <v>1</v>
      </c>
      <c r="H996">
        <v>23</v>
      </c>
      <c r="I996">
        <v>52</v>
      </c>
      <c r="J996">
        <v>0.44230769230769229</v>
      </c>
      <c r="K996">
        <v>52</v>
      </c>
      <c r="L996">
        <v>1</v>
      </c>
      <c r="M996">
        <v>4</v>
      </c>
      <c r="O996">
        <v>0</v>
      </c>
      <c r="P996">
        <v>0</v>
      </c>
      <c r="Q996" t="e">
        <v>#DIV/0!</v>
      </c>
      <c r="R996">
        <v>5</v>
      </c>
      <c r="S996">
        <v>0.77700000000000002</v>
      </c>
    </row>
    <row r="997" spans="1:19" x14ac:dyDescent="0.25">
      <c r="A997" t="s">
        <v>8820</v>
      </c>
      <c r="B997" t="s">
        <v>8821</v>
      </c>
      <c r="C997" t="s">
        <v>2638</v>
      </c>
      <c r="D997">
        <v>41518</v>
      </c>
      <c r="E997">
        <v>6</v>
      </c>
      <c r="F997">
        <v>6</v>
      </c>
      <c r="G997">
        <v>1</v>
      </c>
      <c r="H997">
        <v>14</v>
      </c>
      <c r="I997">
        <v>27</v>
      </c>
      <c r="J997">
        <v>0.51851851851851849</v>
      </c>
      <c r="K997">
        <v>27</v>
      </c>
      <c r="L997">
        <v>1</v>
      </c>
      <c r="S997">
        <v>0.89</v>
      </c>
    </row>
    <row r="998" spans="1:19" x14ac:dyDescent="0.25">
      <c r="A998" t="s">
        <v>9038</v>
      </c>
      <c r="B998" t="s">
        <v>9039</v>
      </c>
      <c r="C998" t="s">
        <v>2811</v>
      </c>
      <c r="D998">
        <v>41518</v>
      </c>
      <c r="E998">
        <v>5</v>
      </c>
      <c r="F998">
        <v>5</v>
      </c>
      <c r="G998">
        <v>1</v>
      </c>
      <c r="H998">
        <v>9</v>
      </c>
      <c r="I998">
        <v>25</v>
      </c>
      <c r="J998">
        <v>0.36</v>
      </c>
      <c r="K998">
        <v>25</v>
      </c>
      <c r="L998">
        <v>1</v>
      </c>
      <c r="M998">
        <v>4</v>
      </c>
      <c r="O998">
        <v>0</v>
      </c>
      <c r="P998">
        <v>0</v>
      </c>
      <c r="Q998" t="e">
        <v>#DIV/0!</v>
      </c>
      <c r="R998">
        <v>5</v>
      </c>
    </row>
    <row r="999" spans="1:19" x14ac:dyDescent="0.25">
      <c r="A999" t="s">
        <v>5139</v>
      </c>
      <c r="B999" t="s">
        <v>5140</v>
      </c>
      <c r="C999" t="s">
        <v>234</v>
      </c>
      <c r="D999">
        <v>41518</v>
      </c>
      <c r="G999" t="e">
        <v>#DIV/0!</v>
      </c>
      <c r="J999" t="e">
        <v>#DIV/0!</v>
      </c>
      <c r="L999" t="e">
        <v>#DIV/0!</v>
      </c>
      <c r="Q999" t="e">
        <v>#DIV/0!</v>
      </c>
    </row>
    <row r="1000" spans="1:19" x14ac:dyDescent="0.25">
      <c r="A1000" t="s">
        <v>5141</v>
      </c>
      <c r="B1000" t="s">
        <v>5142</v>
      </c>
      <c r="C1000" t="s">
        <v>235</v>
      </c>
      <c r="D1000">
        <v>41518</v>
      </c>
      <c r="G1000" t="e">
        <v>#DIV/0!</v>
      </c>
      <c r="J1000" t="e">
        <v>#DIV/0!</v>
      </c>
      <c r="L1000" t="e">
        <v>#DIV/0!</v>
      </c>
      <c r="Q1000" t="e">
        <v>#DIV/0!</v>
      </c>
      <c r="S1000">
        <v>0</v>
      </c>
    </row>
    <row r="1001" spans="1:19" x14ac:dyDescent="0.25">
      <c r="A1001" t="s">
        <v>5143</v>
      </c>
      <c r="B1001" t="s">
        <v>5144</v>
      </c>
      <c r="C1001" t="s">
        <v>239</v>
      </c>
      <c r="D1001">
        <v>41518</v>
      </c>
      <c r="G1001" t="e">
        <v>#DIV/0!</v>
      </c>
      <c r="J1001" t="e">
        <v>#DIV/0!</v>
      </c>
      <c r="L1001" t="e">
        <v>#DIV/0!</v>
      </c>
      <c r="Q1001" t="e">
        <v>#DIV/0!</v>
      </c>
      <c r="S1001">
        <v>0</v>
      </c>
    </row>
    <row r="1002" spans="1:19" x14ac:dyDescent="0.25">
      <c r="A1002" t="s">
        <v>5145</v>
      </c>
      <c r="B1002" t="s">
        <v>5146</v>
      </c>
      <c r="C1002" t="s">
        <v>238</v>
      </c>
      <c r="D1002">
        <v>41518</v>
      </c>
      <c r="G1002" t="e">
        <v>#DIV/0!</v>
      </c>
      <c r="J1002" t="e">
        <v>#DIV/0!</v>
      </c>
      <c r="L1002" t="e">
        <v>#DIV/0!</v>
      </c>
      <c r="Q1002" t="e">
        <v>#DIV/0!</v>
      </c>
      <c r="S1002">
        <v>0.94374999999999998</v>
      </c>
    </row>
    <row r="1003" spans="1:19" x14ac:dyDescent="0.25">
      <c r="A1003" t="s">
        <v>5147</v>
      </c>
      <c r="B1003" t="s">
        <v>5148</v>
      </c>
      <c r="C1003" t="s">
        <v>222</v>
      </c>
      <c r="D1003">
        <v>41518</v>
      </c>
      <c r="E1003">
        <v>3</v>
      </c>
      <c r="F1003">
        <v>3</v>
      </c>
      <c r="G1003">
        <v>1</v>
      </c>
      <c r="H1003">
        <v>12</v>
      </c>
      <c r="I1003">
        <v>15</v>
      </c>
      <c r="J1003">
        <v>0.8</v>
      </c>
      <c r="K1003">
        <v>15</v>
      </c>
      <c r="L1003">
        <v>1</v>
      </c>
      <c r="M1003">
        <v>12</v>
      </c>
      <c r="O1003">
        <v>0</v>
      </c>
      <c r="P1003">
        <v>1</v>
      </c>
      <c r="Q1003">
        <v>0</v>
      </c>
      <c r="R1003">
        <v>1</v>
      </c>
      <c r="S1003">
        <v>0.81945000000000001</v>
      </c>
    </row>
    <row r="1004" spans="1:19" x14ac:dyDescent="0.25">
      <c r="A1004" t="s">
        <v>5149</v>
      </c>
      <c r="B1004" t="s">
        <v>5150</v>
      </c>
      <c r="C1004" t="s">
        <v>3567</v>
      </c>
      <c r="D1004">
        <v>41518</v>
      </c>
      <c r="E1004">
        <v>0</v>
      </c>
      <c r="F1004">
        <v>0</v>
      </c>
      <c r="H1004">
        <v>0</v>
      </c>
      <c r="I1004">
        <v>0</v>
      </c>
      <c r="K1004">
        <v>0</v>
      </c>
      <c r="S1004">
        <v>1</v>
      </c>
    </row>
    <row r="1005" spans="1:19" x14ac:dyDescent="0.25">
      <c r="A1005" t="s">
        <v>5151</v>
      </c>
      <c r="B1005" t="s">
        <v>5152</v>
      </c>
      <c r="C1005" t="s">
        <v>223</v>
      </c>
      <c r="D1005">
        <v>41518</v>
      </c>
      <c r="E1005">
        <v>3</v>
      </c>
      <c r="F1005">
        <v>3</v>
      </c>
      <c r="G1005">
        <v>1</v>
      </c>
      <c r="H1005">
        <v>12</v>
      </c>
      <c r="I1005">
        <v>15</v>
      </c>
      <c r="J1005">
        <v>0.8</v>
      </c>
      <c r="K1005">
        <v>15</v>
      </c>
      <c r="L1005">
        <v>1</v>
      </c>
      <c r="M1005">
        <v>12</v>
      </c>
      <c r="O1005">
        <v>0</v>
      </c>
      <c r="P1005">
        <v>1</v>
      </c>
      <c r="Q1005">
        <v>0</v>
      </c>
      <c r="R1005">
        <v>1</v>
      </c>
      <c r="S1005">
        <v>0.625</v>
      </c>
    </row>
    <row r="1006" spans="1:19" x14ac:dyDescent="0.25">
      <c r="A1006" t="s">
        <v>5153</v>
      </c>
      <c r="B1006" t="s">
        <v>5154</v>
      </c>
      <c r="C1006" t="s">
        <v>224</v>
      </c>
      <c r="D1006">
        <v>41518</v>
      </c>
      <c r="S1006">
        <v>0.34947368421052627</v>
      </c>
    </row>
    <row r="1007" spans="1:19" x14ac:dyDescent="0.25">
      <c r="A1007" t="s">
        <v>5155</v>
      </c>
      <c r="B1007" t="s">
        <v>5156</v>
      </c>
      <c r="C1007" t="s">
        <v>225</v>
      </c>
      <c r="D1007">
        <v>41518</v>
      </c>
      <c r="E1007">
        <v>14</v>
      </c>
      <c r="F1007">
        <v>20</v>
      </c>
      <c r="G1007">
        <v>0.7</v>
      </c>
      <c r="H1007">
        <v>41</v>
      </c>
      <c r="I1007">
        <v>42</v>
      </c>
      <c r="J1007">
        <v>0.97619047619047616</v>
      </c>
      <c r="K1007">
        <v>48</v>
      </c>
      <c r="L1007">
        <v>0.875</v>
      </c>
      <c r="M1007">
        <v>32</v>
      </c>
      <c r="O1007">
        <v>9</v>
      </c>
      <c r="P1007">
        <v>10</v>
      </c>
      <c r="Q1007">
        <v>0.9</v>
      </c>
      <c r="R1007">
        <v>9</v>
      </c>
      <c r="S1007">
        <v>0</v>
      </c>
    </row>
    <row r="1008" spans="1:19" x14ac:dyDescent="0.25">
      <c r="A1008" t="s">
        <v>5157</v>
      </c>
      <c r="B1008" t="s">
        <v>5158</v>
      </c>
      <c r="C1008" t="s">
        <v>226</v>
      </c>
      <c r="D1008">
        <v>41518</v>
      </c>
      <c r="E1008">
        <v>11</v>
      </c>
      <c r="F1008">
        <v>15</v>
      </c>
      <c r="G1008">
        <v>0.73333333333333328</v>
      </c>
      <c r="H1008">
        <v>37</v>
      </c>
      <c r="I1008">
        <v>36</v>
      </c>
      <c r="J1008">
        <v>1.0277777777777777</v>
      </c>
      <c r="K1008">
        <v>40</v>
      </c>
      <c r="L1008">
        <v>0.9</v>
      </c>
      <c r="M1008">
        <v>28</v>
      </c>
      <c r="N1008">
        <v>0.77700000000000002</v>
      </c>
      <c r="O1008">
        <v>9</v>
      </c>
      <c r="P1008">
        <v>10</v>
      </c>
      <c r="Q1008">
        <v>0.9</v>
      </c>
      <c r="R1008">
        <v>9</v>
      </c>
      <c r="S1008">
        <v>0.81045140350877198</v>
      </c>
    </row>
    <row r="1009" spans="1:19" x14ac:dyDescent="0.25">
      <c r="A1009" t="s">
        <v>5159</v>
      </c>
      <c r="B1009" t="s">
        <v>5160</v>
      </c>
      <c r="C1009" t="s">
        <v>227</v>
      </c>
      <c r="D1009">
        <v>41518</v>
      </c>
      <c r="E1009">
        <v>3</v>
      </c>
      <c r="F1009">
        <v>5</v>
      </c>
      <c r="G1009">
        <v>0.6</v>
      </c>
      <c r="H1009">
        <v>4</v>
      </c>
      <c r="I1009">
        <v>6</v>
      </c>
      <c r="J1009">
        <v>0.66666666666666663</v>
      </c>
      <c r="K1009">
        <v>8</v>
      </c>
      <c r="L1009">
        <v>0.75</v>
      </c>
      <c r="M1009">
        <v>4</v>
      </c>
      <c r="N1009">
        <v>0.89</v>
      </c>
      <c r="O1009">
        <v>0</v>
      </c>
      <c r="P1009">
        <v>0</v>
      </c>
      <c r="Q1009" t="e">
        <v>#DIV/0!</v>
      </c>
      <c r="R1009">
        <v>0</v>
      </c>
      <c r="S1009">
        <v>0.51538461538461533</v>
      </c>
    </row>
    <row r="1010" spans="1:19" x14ac:dyDescent="0.25">
      <c r="A1010" t="s">
        <v>5161</v>
      </c>
      <c r="B1010" t="s">
        <v>5162</v>
      </c>
      <c r="C1010" t="s">
        <v>202</v>
      </c>
      <c r="D1010">
        <v>41548</v>
      </c>
      <c r="E1010">
        <v>4</v>
      </c>
      <c r="F1010">
        <v>5</v>
      </c>
      <c r="G1010">
        <v>0.8</v>
      </c>
      <c r="I1010">
        <v>17</v>
      </c>
      <c r="J1010">
        <v>0</v>
      </c>
      <c r="K1010">
        <v>17</v>
      </c>
      <c r="L1010">
        <v>1</v>
      </c>
      <c r="O1010">
        <v>0</v>
      </c>
      <c r="P1010">
        <v>0</v>
      </c>
      <c r="Q1010" t="e">
        <v>#DIV/0!</v>
      </c>
      <c r="S1010">
        <v>0.75</v>
      </c>
    </row>
    <row r="1011" spans="1:19" x14ac:dyDescent="0.25">
      <c r="A1011" t="s">
        <v>8713</v>
      </c>
      <c r="B1011" t="s">
        <v>8714</v>
      </c>
      <c r="C1011" t="s">
        <v>2636</v>
      </c>
      <c r="D1011">
        <v>41548</v>
      </c>
      <c r="E1011">
        <v>4</v>
      </c>
      <c r="F1011">
        <v>5</v>
      </c>
      <c r="G1011">
        <v>0.8</v>
      </c>
      <c r="I1011">
        <v>17</v>
      </c>
      <c r="J1011">
        <v>0</v>
      </c>
      <c r="K1011">
        <v>17</v>
      </c>
      <c r="L1011">
        <v>1</v>
      </c>
      <c r="O1011">
        <v>0</v>
      </c>
      <c r="P1011">
        <v>0</v>
      </c>
      <c r="Q1011" t="e">
        <v>#DIV/0!</v>
      </c>
      <c r="S1011">
        <v>0.3</v>
      </c>
    </row>
    <row r="1012" spans="1:19" x14ac:dyDescent="0.25">
      <c r="A1012" t="s">
        <v>5163</v>
      </c>
      <c r="B1012" t="s">
        <v>5164</v>
      </c>
      <c r="C1012" t="s">
        <v>247</v>
      </c>
      <c r="D1012">
        <v>41548</v>
      </c>
      <c r="E1012">
        <v>0</v>
      </c>
      <c r="F1012">
        <v>0</v>
      </c>
      <c r="G1012" t="e">
        <v>#DIV/0!</v>
      </c>
      <c r="H1012">
        <v>0</v>
      </c>
      <c r="I1012">
        <v>0</v>
      </c>
      <c r="J1012" t="e">
        <v>#DIV/0!</v>
      </c>
      <c r="K1012">
        <v>0</v>
      </c>
      <c r="L1012" t="e">
        <v>#DIV/0!</v>
      </c>
      <c r="M1012">
        <v>0</v>
      </c>
      <c r="O1012">
        <v>0</v>
      </c>
      <c r="P1012">
        <v>0</v>
      </c>
      <c r="Q1012" t="e">
        <v>#DIV/0!</v>
      </c>
      <c r="R1012">
        <v>0</v>
      </c>
    </row>
    <row r="1013" spans="1:19" x14ac:dyDescent="0.25">
      <c r="A1013" t="s">
        <v>9330</v>
      </c>
      <c r="B1013" t="s">
        <v>9331</v>
      </c>
      <c r="C1013" t="s">
        <v>2637</v>
      </c>
      <c r="D1013">
        <v>41548</v>
      </c>
      <c r="E1013">
        <v>11</v>
      </c>
      <c r="F1013">
        <v>12</v>
      </c>
      <c r="G1013">
        <v>0.91666666666666663</v>
      </c>
      <c r="H1013">
        <v>0</v>
      </c>
      <c r="I1013">
        <v>61</v>
      </c>
      <c r="J1013">
        <v>0</v>
      </c>
      <c r="K1013">
        <v>61</v>
      </c>
      <c r="L1013">
        <v>1</v>
      </c>
      <c r="M1013">
        <v>0</v>
      </c>
      <c r="O1013">
        <v>0</v>
      </c>
      <c r="P1013">
        <v>0</v>
      </c>
      <c r="Q1013" t="e">
        <v>#DIV/0!</v>
      </c>
      <c r="R1013">
        <v>0</v>
      </c>
    </row>
    <row r="1014" spans="1:19" x14ac:dyDescent="0.25">
      <c r="A1014" t="s">
        <v>5165</v>
      </c>
      <c r="B1014" t="s">
        <v>5166</v>
      </c>
      <c r="C1014" t="s">
        <v>242</v>
      </c>
      <c r="D1014">
        <v>41548</v>
      </c>
      <c r="E1014">
        <v>15</v>
      </c>
      <c r="F1014">
        <v>17</v>
      </c>
      <c r="G1014">
        <v>0.88235294117647056</v>
      </c>
      <c r="H1014">
        <v>77</v>
      </c>
      <c r="I1014">
        <v>134</v>
      </c>
      <c r="J1014">
        <v>0.57462686567164178</v>
      </c>
      <c r="K1014">
        <v>149</v>
      </c>
      <c r="L1014">
        <v>0.89932885906040272</v>
      </c>
      <c r="M1014">
        <v>62</v>
      </c>
      <c r="N1014">
        <v>0.94374999999999998</v>
      </c>
      <c r="O1014">
        <v>11</v>
      </c>
      <c r="P1014">
        <v>15</v>
      </c>
      <c r="Q1014">
        <v>0.73333333333333328</v>
      </c>
      <c r="R1014">
        <v>15</v>
      </c>
    </row>
    <row r="1015" spans="1:19" x14ac:dyDescent="0.25">
      <c r="A1015" t="s">
        <v>5167</v>
      </c>
      <c r="B1015" t="s">
        <v>5168</v>
      </c>
      <c r="C1015" t="s">
        <v>243</v>
      </c>
      <c r="D1015">
        <v>41548</v>
      </c>
      <c r="E1015">
        <v>13</v>
      </c>
      <c r="F1015">
        <v>16</v>
      </c>
      <c r="G1015">
        <v>0.8125</v>
      </c>
      <c r="H1015">
        <v>37</v>
      </c>
      <c r="I1015">
        <v>37</v>
      </c>
      <c r="J1015">
        <v>1</v>
      </c>
      <c r="K1015">
        <v>40</v>
      </c>
      <c r="L1015">
        <v>0.92500000000000004</v>
      </c>
      <c r="M1015">
        <v>32</v>
      </c>
      <c r="N1015">
        <v>0.81945000000000001</v>
      </c>
      <c r="O1015">
        <v>6</v>
      </c>
      <c r="P1015">
        <v>7</v>
      </c>
      <c r="Q1015">
        <v>0.8571428571428571</v>
      </c>
      <c r="R1015">
        <v>5</v>
      </c>
      <c r="S1015">
        <v>1.2236842105263157</v>
      </c>
    </row>
    <row r="1016" spans="1:19" x14ac:dyDescent="0.25">
      <c r="A1016" t="s">
        <v>5169</v>
      </c>
      <c r="B1016" t="s">
        <v>5170</v>
      </c>
      <c r="C1016" t="s">
        <v>244</v>
      </c>
      <c r="D1016">
        <v>41548</v>
      </c>
      <c r="E1016">
        <v>4</v>
      </c>
      <c r="F1016">
        <v>5</v>
      </c>
      <c r="G1016">
        <v>0.8</v>
      </c>
      <c r="H1016">
        <v>4</v>
      </c>
      <c r="I1016">
        <v>7</v>
      </c>
      <c r="J1016">
        <v>0.5714285714285714</v>
      </c>
      <c r="K1016">
        <v>8</v>
      </c>
      <c r="L1016">
        <v>0.875</v>
      </c>
      <c r="M1016">
        <v>3</v>
      </c>
      <c r="N1016">
        <v>1</v>
      </c>
      <c r="O1016">
        <v>0</v>
      </c>
      <c r="P1016">
        <v>0</v>
      </c>
      <c r="Q1016" t="e">
        <v>#DIV/0!</v>
      </c>
      <c r="R1016">
        <v>1</v>
      </c>
      <c r="S1016">
        <v>1.125</v>
      </c>
    </row>
    <row r="1017" spans="1:19" x14ac:dyDescent="0.25">
      <c r="A1017" t="s">
        <v>9439</v>
      </c>
      <c r="B1017" t="s">
        <v>9440</v>
      </c>
      <c r="C1017" t="s">
        <v>2809</v>
      </c>
      <c r="D1017">
        <v>41548</v>
      </c>
      <c r="E1017">
        <v>7</v>
      </c>
      <c r="F1017">
        <v>7</v>
      </c>
      <c r="G1017">
        <v>1</v>
      </c>
      <c r="H1017">
        <v>16</v>
      </c>
      <c r="I1017">
        <v>35</v>
      </c>
      <c r="J1017">
        <v>0.45714285714285713</v>
      </c>
      <c r="K1017">
        <v>35</v>
      </c>
      <c r="L1017">
        <v>1</v>
      </c>
      <c r="M1017">
        <v>11</v>
      </c>
      <c r="O1017">
        <v>3</v>
      </c>
      <c r="P1017">
        <v>7</v>
      </c>
      <c r="Q1017">
        <v>0.42857142857142855</v>
      </c>
      <c r="R1017">
        <v>5</v>
      </c>
      <c r="S1017">
        <v>0.94736842105263153</v>
      </c>
    </row>
    <row r="1018" spans="1:19" x14ac:dyDescent="0.25">
      <c r="A1018" t="s">
        <v>5171</v>
      </c>
      <c r="B1018" t="s">
        <v>5172</v>
      </c>
      <c r="C1018" t="s">
        <v>245</v>
      </c>
      <c r="D1018">
        <v>41548</v>
      </c>
      <c r="E1018">
        <v>19</v>
      </c>
      <c r="F1018">
        <v>26</v>
      </c>
      <c r="G1018">
        <v>0.73076923076923073</v>
      </c>
      <c r="H1018">
        <v>43</v>
      </c>
      <c r="I1018">
        <v>105</v>
      </c>
      <c r="J1018">
        <v>0.40952380952380951</v>
      </c>
      <c r="K1018">
        <v>130</v>
      </c>
      <c r="L1018">
        <v>0.80769230769230771</v>
      </c>
      <c r="M1018">
        <v>37</v>
      </c>
      <c r="O1018">
        <v>4</v>
      </c>
      <c r="P1018">
        <v>4</v>
      </c>
      <c r="Q1018">
        <v>1</v>
      </c>
      <c r="R1018">
        <v>7</v>
      </c>
    </row>
    <row r="1019" spans="1:19" x14ac:dyDescent="0.25">
      <c r="A1019" t="s">
        <v>5173</v>
      </c>
      <c r="B1019" t="s">
        <v>5174</v>
      </c>
      <c r="C1019" t="s">
        <v>246</v>
      </c>
      <c r="D1019">
        <v>41548</v>
      </c>
      <c r="E1019">
        <v>0</v>
      </c>
      <c r="F1019">
        <v>0</v>
      </c>
      <c r="G1019" t="e">
        <v>#DIV/0!</v>
      </c>
      <c r="H1019">
        <v>0</v>
      </c>
      <c r="I1019">
        <v>0</v>
      </c>
      <c r="J1019" t="e">
        <v>#DIV/0!</v>
      </c>
      <c r="K1019">
        <v>0</v>
      </c>
      <c r="L1019" t="e">
        <v>#DIV/0!</v>
      </c>
      <c r="O1019">
        <v>0</v>
      </c>
      <c r="P1019">
        <v>0</v>
      </c>
      <c r="Q1019" t="e">
        <v>#DIV/0!</v>
      </c>
    </row>
    <row r="1020" spans="1:19" x14ac:dyDescent="0.25">
      <c r="A1020" t="s">
        <v>5175</v>
      </c>
      <c r="B1020" t="s">
        <v>5176</v>
      </c>
      <c r="C1020" t="s">
        <v>240</v>
      </c>
      <c r="D1020">
        <v>41548</v>
      </c>
      <c r="E1020">
        <v>69</v>
      </c>
      <c r="F1020">
        <v>83</v>
      </c>
      <c r="G1020">
        <v>0.83132530120481929</v>
      </c>
      <c r="H1020">
        <v>177</v>
      </c>
      <c r="I1020">
        <v>379</v>
      </c>
      <c r="J1020">
        <v>0.46701846965699206</v>
      </c>
      <c r="K1020">
        <v>423</v>
      </c>
      <c r="L1020">
        <v>0.89598108747044913</v>
      </c>
      <c r="M1020">
        <v>145</v>
      </c>
      <c r="O1020">
        <v>24</v>
      </c>
      <c r="P1020">
        <v>33</v>
      </c>
      <c r="Q1020">
        <v>0.72727272727272729</v>
      </c>
      <c r="R1020">
        <v>33</v>
      </c>
    </row>
    <row r="1021" spans="1:19" x14ac:dyDescent="0.25">
      <c r="A1021" t="s">
        <v>5177</v>
      </c>
      <c r="B1021" t="s">
        <v>5178</v>
      </c>
      <c r="C1021" t="s">
        <v>203</v>
      </c>
      <c r="D1021">
        <v>41548</v>
      </c>
      <c r="E1021">
        <v>13</v>
      </c>
      <c r="F1021">
        <v>13</v>
      </c>
      <c r="G1021">
        <v>1</v>
      </c>
      <c r="H1021">
        <v>22</v>
      </c>
      <c r="I1021">
        <v>85</v>
      </c>
      <c r="J1021">
        <v>0.25882352941176473</v>
      </c>
      <c r="K1021">
        <v>85</v>
      </c>
      <c r="L1021">
        <v>1</v>
      </c>
      <c r="M1021">
        <v>21</v>
      </c>
      <c r="O1021">
        <v>0</v>
      </c>
      <c r="P1021">
        <v>0</v>
      </c>
      <c r="Q1021" t="e">
        <v>#DIV/0!</v>
      </c>
      <c r="R1021">
        <v>1</v>
      </c>
    </row>
    <row r="1022" spans="1:19" x14ac:dyDescent="0.25">
      <c r="A1022" t="s">
        <v>5179</v>
      </c>
      <c r="B1022" t="s">
        <v>5180</v>
      </c>
      <c r="C1022" t="s">
        <v>205</v>
      </c>
      <c r="D1022">
        <v>41548</v>
      </c>
      <c r="E1022">
        <v>4</v>
      </c>
      <c r="F1022">
        <v>4</v>
      </c>
      <c r="G1022">
        <v>1</v>
      </c>
      <c r="H1022">
        <v>12</v>
      </c>
      <c r="I1022">
        <v>40</v>
      </c>
      <c r="J1022">
        <v>0.3</v>
      </c>
      <c r="K1022">
        <v>40</v>
      </c>
      <c r="L1022">
        <v>1</v>
      </c>
      <c r="M1022">
        <v>11</v>
      </c>
      <c r="N1022">
        <v>0.75</v>
      </c>
      <c r="O1022">
        <v>0</v>
      </c>
      <c r="P1022">
        <v>0</v>
      </c>
      <c r="Q1022" t="e">
        <v>#DIV/0!</v>
      </c>
      <c r="R1022">
        <v>1</v>
      </c>
      <c r="S1022">
        <v>1.0666666666666667</v>
      </c>
    </row>
    <row r="1023" spans="1:19" x14ac:dyDescent="0.25">
      <c r="A1023" t="s">
        <v>5181</v>
      </c>
      <c r="B1023" t="s">
        <v>5182</v>
      </c>
      <c r="C1023" t="s">
        <v>204</v>
      </c>
      <c r="D1023">
        <v>41548</v>
      </c>
      <c r="E1023">
        <v>9</v>
      </c>
      <c r="F1023">
        <v>9</v>
      </c>
      <c r="G1023">
        <v>1</v>
      </c>
      <c r="H1023">
        <v>10</v>
      </c>
      <c r="I1023">
        <v>45</v>
      </c>
      <c r="J1023">
        <v>0.22222222222222221</v>
      </c>
      <c r="K1023">
        <v>45</v>
      </c>
      <c r="L1023">
        <v>1</v>
      </c>
      <c r="M1023">
        <v>10</v>
      </c>
      <c r="O1023">
        <v>0</v>
      </c>
      <c r="P1023">
        <v>0</v>
      </c>
      <c r="Q1023">
        <v>0</v>
      </c>
      <c r="R1023">
        <v>0</v>
      </c>
    </row>
    <row r="1024" spans="1:19" x14ac:dyDescent="0.25">
      <c r="A1024" t="s">
        <v>5183</v>
      </c>
      <c r="B1024" t="s">
        <v>5184</v>
      </c>
      <c r="C1024" t="s">
        <v>206</v>
      </c>
      <c r="D1024">
        <v>41548</v>
      </c>
      <c r="G1024" t="e">
        <v>#DIV/0!</v>
      </c>
      <c r="J1024" t="e">
        <v>#DIV/0!</v>
      </c>
      <c r="L1024" t="e">
        <v>#DIV/0!</v>
      </c>
      <c r="Q1024" t="e">
        <v>#DIV/0!</v>
      </c>
      <c r="S1024">
        <v>1.2</v>
      </c>
    </row>
    <row r="1025" spans="1:19" x14ac:dyDescent="0.25">
      <c r="A1025" t="s">
        <v>5185</v>
      </c>
      <c r="B1025" t="s">
        <v>5186</v>
      </c>
      <c r="C1025" t="s">
        <v>233</v>
      </c>
      <c r="D1025">
        <v>41548</v>
      </c>
      <c r="G1025" t="e">
        <v>#DIV/0!</v>
      </c>
      <c r="J1025" t="e">
        <v>#DIV/0!</v>
      </c>
      <c r="L1025" t="e">
        <v>#DIV/0!</v>
      </c>
      <c r="Q1025" t="e">
        <v>#DIV/0!</v>
      </c>
    </row>
    <row r="1026" spans="1:19" x14ac:dyDescent="0.25">
      <c r="A1026" t="s">
        <v>5187</v>
      </c>
      <c r="B1026" t="s">
        <v>5188</v>
      </c>
      <c r="C1026" t="s">
        <v>232</v>
      </c>
      <c r="D1026">
        <v>41548</v>
      </c>
      <c r="G1026" t="e">
        <v>#DIV/0!</v>
      </c>
      <c r="J1026" t="e">
        <v>#DIV/0!</v>
      </c>
      <c r="L1026" t="e">
        <v>#DIV/0!</v>
      </c>
      <c r="Q1026" t="e">
        <v>#DIV/0!</v>
      </c>
    </row>
    <row r="1027" spans="1:19" x14ac:dyDescent="0.25">
      <c r="A1027" t="s">
        <v>5189</v>
      </c>
      <c r="B1027" t="s">
        <v>5190</v>
      </c>
      <c r="C1027" t="s">
        <v>207</v>
      </c>
      <c r="D1027">
        <v>41548</v>
      </c>
      <c r="E1027">
        <v>8</v>
      </c>
      <c r="F1027">
        <v>11</v>
      </c>
      <c r="G1027">
        <v>0.72727272727272729</v>
      </c>
      <c r="H1027">
        <v>44</v>
      </c>
      <c r="I1027">
        <v>65</v>
      </c>
      <c r="J1027">
        <v>0.67692307692307696</v>
      </c>
      <c r="K1027">
        <v>75</v>
      </c>
      <c r="L1027">
        <v>0.8666666666666667</v>
      </c>
      <c r="M1027">
        <v>32</v>
      </c>
      <c r="O1027">
        <v>10</v>
      </c>
      <c r="P1027">
        <v>10</v>
      </c>
      <c r="Q1027">
        <v>1</v>
      </c>
      <c r="R1027">
        <v>12</v>
      </c>
    </row>
    <row r="1028" spans="1:19" x14ac:dyDescent="0.25">
      <c r="A1028" t="s">
        <v>5191</v>
      </c>
      <c r="B1028" t="s">
        <v>5192</v>
      </c>
      <c r="C1028" t="s">
        <v>209</v>
      </c>
      <c r="D1028">
        <v>41548</v>
      </c>
      <c r="E1028">
        <v>4</v>
      </c>
      <c r="F1028">
        <v>5</v>
      </c>
      <c r="G1028">
        <v>0.8</v>
      </c>
      <c r="H1028">
        <v>25</v>
      </c>
      <c r="I1028">
        <v>35</v>
      </c>
      <c r="J1028">
        <v>0.7142857142857143</v>
      </c>
      <c r="K1028">
        <v>45</v>
      </c>
      <c r="L1028">
        <v>0.77777777777777779</v>
      </c>
      <c r="M1028">
        <v>19</v>
      </c>
      <c r="N1028">
        <v>1.125</v>
      </c>
      <c r="O1028">
        <v>6</v>
      </c>
      <c r="P1028">
        <v>6</v>
      </c>
      <c r="Q1028">
        <v>1</v>
      </c>
      <c r="R1028">
        <v>6</v>
      </c>
    </row>
    <row r="1029" spans="1:19" x14ac:dyDescent="0.25">
      <c r="A1029" t="s">
        <v>5193</v>
      </c>
      <c r="B1029" t="s">
        <v>5194</v>
      </c>
      <c r="C1029" t="s">
        <v>208</v>
      </c>
      <c r="D1029">
        <v>41548</v>
      </c>
      <c r="E1029">
        <v>4</v>
      </c>
      <c r="F1029">
        <v>6</v>
      </c>
      <c r="G1029">
        <v>0.66666666666666663</v>
      </c>
      <c r="H1029">
        <v>19</v>
      </c>
      <c r="I1029">
        <v>30</v>
      </c>
      <c r="J1029">
        <v>0.6333333333333333</v>
      </c>
      <c r="K1029">
        <v>30</v>
      </c>
      <c r="L1029">
        <v>1</v>
      </c>
      <c r="M1029">
        <v>13</v>
      </c>
      <c r="O1029">
        <v>4</v>
      </c>
      <c r="P1029">
        <v>4</v>
      </c>
      <c r="Q1029">
        <v>1</v>
      </c>
      <c r="R1029">
        <v>6</v>
      </c>
    </row>
    <row r="1030" spans="1:19" x14ac:dyDescent="0.25">
      <c r="A1030" t="s">
        <v>5195</v>
      </c>
      <c r="B1030" t="s">
        <v>5196</v>
      </c>
      <c r="C1030" t="s">
        <v>210</v>
      </c>
      <c r="D1030">
        <v>41548</v>
      </c>
      <c r="G1030" t="e">
        <v>#DIV/0!</v>
      </c>
      <c r="J1030" t="e">
        <v>#DIV/0!</v>
      </c>
      <c r="L1030" t="e">
        <v>#DIV/0!</v>
      </c>
      <c r="Q1030" t="e">
        <v>#DIV/0!</v>
      </c>
    </row>
    <row r="1031" spans="1:19" x14ac:dyDescent="0.25">
      <c r="A1031" t="s">
        <v>5197</v>
      </c>
      <c r="B1031" t="s">
        <v>5198</v>
      </c>
      <c r="C1031" t="s">
        <v>228</v>
      </c>
      <c r="D1031">
        <v>41548</v>
      </c>
      <c r="G1031" t="e">
        <v>#DIV/0!</v>
      </c>
      <c r="J1031" t="e">
        <v>#DIV/0!</v>
      </c>
      <c r="L1031" t="e">
        <v>#DIV/0!</v>
      </c>
      <c r="Q1031" t="e">
        <v>#DIV/0!</v>
      </c>
      <c r="S1031">
        <v>1</v>
      </c>
    </row>
    <row r="1032" spans="1:19" x14ac:dyDescent="0.25">
      <c r="A1032" t="s">
        <v>5199</v>
      </c>
      <c r="B1032" t="s">
        <v>5200</v>
      </c>
      <c r="C1032" t="s">
        <v>229</v>
      </c>
      <c r="D1032">
        <v>41548</v>
      </c>
      <c r="G1032" t="e">
        <v>#DIV/0!</v>
      </c>
      <c r="J1032" t="e">
        <v>#DIV/0!</v>
      </c>
      <c r="L1032" t="e">
        <v>#DIV/0!</v>
      </c>
      <c r="Q1032" t="e">
        <v>#DIV/0!</v>
      </c>
      <c r="S1032">
        <v>1</v>
      </c>
    </row>
    <row r="1033" spans="1:19" x14ac:dyDescent="0.25">
      <c r="A1033" t="s">
        <v>5201</v>
      </c>
      <c r="B1033" t="s">
        <v>5202</v>
      </c>
      <c r="C1033" t="s">
        <v>215</v>
      </c>
      <c r="D1033">
        <v>41548</v>
      </c>
      <c r="G1033" t="e">
        <v>#DIV/0!</v>
      </c>
      <c r="J1033" t="e">
        <v>#DIV/0!</v>
      </c>
      <c r="L1033" t="e">
        <v>#DIV/0!</v>
      </c>
      <c r="M1033">
        <v>0</v>
      </c>
      <c r="Q1033" t="e">
        <v>#DIV/0!</v>
      </c>
    </row>
    <row r="1034" spans="1:19" x14ac:dyDescent="0.25">
      <c r="A1034" t="s">
        <v>5203</v>
      </c>
      <c r="B1034" t="s">
        <v>5204</v>
      </c>
      <c r="C1034" t="s">
        <v>211</v>
      </c>
      <c r="D1034">
        <v>41548</v>
      </c>
      <c r="E1034">
        <v>6</v>
      </c>
      <c r="F1034">
        <v>9</v>
      </c>
      <c r="G1034">
        <v>0.66666666666666663</v>
      </c>
      <c r="H1034">
        <v>26</v>
      </c>
      <c r="I1034">
        <v>45</v>
      </c>
      <c r="J1034">
        <v>0.57777777777777772</v>
      </c>
      <c r="K1034">
        <v>60</v>
      </c>
      <c r="L1034">
        <v>0.75</v>
      </c>
      <c r="M1034">
        <v>22</v>
      </c>
      <c r="O1034">
        <v>2</v>
      </c>
      <c r="P1034">
        <v>4</v>
      </c>
      <c r="Q1034">
        <v>0.5</v>
      </c>
      <c r="R1034">
        <v>4</v>
      </c>
    </row>
    <row r="1035" spans="1:19" x14ac:dyDescent="0.25">
      <c r="A1035" t="s">
        <v>5205</v>
      </c>
      <c r="B1035" t="s">
        <v>5206</v>
      </c>
      <c r="C1035" t="s">
        <v>3526</v>
      </c>
      <c r="D1035">
        <v>41548</v>
      </c>
      <c r="S1035">
        <v>0.5</v>
      </c>
    </row>
    <row r="1036" spans="1:19" x14ac:dyDescent="0.25">
      <c r="A1036" t="s">
        <v>5207</v>
      </c>
      <c r="B1036" t="s">
        <v>5208</v>
      </c>
      <c r="C1036" t="s">
        <v>214</v>
      </c>
      <c r="D1036">
        <v>41548</v>
      </c>
      <c r="E1036">
        <v>4</v>
      </c>
      <c r="F1036">
        <v>4</v>
      </c>
      <c r="G1036">
        <v>1</v>
      </c>
      <c r="H1036">
        <v>26</v>
      </c>
      <c r="I1036">
        <v>35</v>
      </c>
      <c r="J1036">
        <v>0.74285714285714288</v>
      </c>
      <c r="K1036">
        <v>35</v>
      </c>
      <c r="L1036">
        <v>1</v>
      </c>
      <c r="M1036">
        <v>22</v>
      </c>
      <c r="N1036">
        <v>1.2</v>
      </c>
      <c r="O1036">
        <v>2</v>
      </c>
      <c r="P1036">
        <v>4</v>
      </c>
      <c r="Q1036">
        <v>0.5</v>
      </c>
      <c r="R1036">
        <v>4</v>
      </c>
      <c r="S1036">
        <v>0.5</v>
      </c>
    </row>
    <row r="1037" spans="1:19" x14ac:dyDescent="0.25">
      <c r="A1037" t="s">
        <v>5209</v>
      </c>
      <c r="B1037" t="s">
        <v>5210</v>
      </c>
      <c r="C1037" t="s">
        <v>212</v>
      </c>
      <c r="D1037">
        <v>41548</v>
      </c>
      <c r="E1037">
        <v>2</v>
      </c>
      <c r="F1037">
        <v>5</v>
      </c>
      <c r="G1037">
        <v>0.4</v>
      </c>
      <c r="I1037">
        <v>10</v>
      </c>
      <c r="J1037">
        <v>0</v>
      </c>
      <c r="K1037">
        <v>25</v>
      </c>
      <c r="L1037">
        <v>0.4</v>
      </c>
      <c r="Q1037" t="e">
        <v>#DIV/0!</v>
      </c>
      <c r="S1037">
        <v>0.93333333333333324</v>
      </c>
    </row>
    <row r="1038" spans="1:19" x14ac:dyDescent="0.25">
      <c r="A1038" t="s">
        <v>5211</v>
      </c>
      <c r="B1038" t="s">
        <v>5212</v>
      </c>
      <c r="C1038" t="s">
        <v>218</v>
      </c>
      <c r="D1038">
        <v>41548</v>
      </c>
      <c r="G1038" t="e">
        <v>#DIV/0!</v>
      </c>
      <c r="J1038" t="e">
        <v>#DIV/0!</v>
      </c>
      <c r="L1038" t="e">
        <v>#DIV/0!</v>
      </c>
      <c r="Q1038" t="e">
        <v>#DIV/0!</v>
      </c>
      <c r="S1038">
        <v>0.7</v>
      </c>
    </row>
    <row r="1039" spans="1:19" x14ac:dyDescent="0.25">
      <c r="A1039" t="s">
        <v>5213</v>
      </c>
      <c r="B1039" t="s">
        <v>5214</v>
      </c>
      <c r="C1039" t="s">
        <v>216</v>
      </c>
      <c r="D1039">
        <v>41548</v>
      </c>
      <c r="E1039">
        <v>1</v>
      </c>
      <c r="F1039">
        <v>1</v>
      </c>
      <c r="G1039">
        <v>1</v>
      </c>
      <c r="H1039">
        <v>0</v>
      </c>
      <c r="I1039">
        <v>4</v>
      </c>
      <c r="J1039">
        <v>0</v>
      </c>
      <c r="K1039">
        <v>17</v>
      </c>
      <c r="L1039">
        <v>0.23529411764705882</v>
      </c>
      <c r="M1039">
        <v>0</v>
      </c>
      <c r="O1039">
        <v>0</v>
      </c>
      <c r="P1039">
        <v>0</v>
      </c>
      <c r="Q1039" t="e">
        <v>#DIV/0!</v>
      </c>
      <c r="R1039">
        <v>0</v>
      </c>
    </row>
    <row r="1040" spans="1:19" x14ac:dyDescent="0.25">
      <c r="A1040" t="s">
        <v>5215</v>
      </c>
      <c r="B1040" t="s">
        <v>5216</v>
      </c>
      <c r="C1040" t="s">
        <v>217</v>
      </c>
      <c r="D1040">
        <v>41548</v>
      </c>
      <c r="E1040">
        <v>1</v>
      </c>
      <c r="F1040">
        <v>1</v>
      </c>
      <c r="G1040">
        <v>1</v>
      </c>
      <c r="I1040">
        <v>4</v>
      </c>
      <c r="J1040">
        <v>0</v>
      </c>
      <c r="K1040">
        <v>17</v>
      </c>
      <c r="L1040">
        <v>0.23529411764705882</v>
      </c>
      <c r="Q1040" t="e">
        <v>#DIV/0!</v>
      </c>
      <c r="S1040">
        <v>0.11363636363636363</v>
      </c>
    </row>
    <row r="1041" spans="1:19" x14ac:dyDescent="0.25">
      <c r="A1041" t="s">
        <v>5217</v>
      </c>
      <c r="B1041" t="s">
        <v>5218</v>
      </c>
      <c r="C1041" t="s">
        <v>230</v>
      </c>
      <c r="D1041">
        <v>41548</v>
      </c>
      <c r="G1041" t="e">
        <v>#DIV/0!</v>
      </c>
      <c r="J1041" t="e">
        <v>#DIV/0!</v>
      </c>
      <c r="L1041" t="e">
        <v>#DIV/0!</v>
      </c>
      <c r="Q1041" t="e">
        <v>#DIV/0!</v>
      </c>
    </row>
    <row r="1042" spans="1:19" x14ac:dyDescent="0.25">
      <c r="A1042" t="s">
        <v>5219</v>
      </c>
      <c r="B1042" t="s">
        <v>5220</v>
      </c>
      <c r="C1042" t="s">
        <v>231</v>
      </c>
      <c r="D1042">
        <v>41548</v>
      </c>
      <c r="G1042" t="e">
        <v>#DIV/0!</v>
      </c>
      <c r="J1042" t="e">
        <v>#DIV/0!</v>
      </c>
      <c r="L1042" t="e">
        <v>#DIV/0!</v>
      </c>
      <c r="Q1042" t="e">
        <v>#DIV/0!</v>
      </c>
      <c r="S1042">
        <v>0.25</v>
      </c>
    </row>
    <row r="1043" spans="1:19" x14ac:dyDescent="0.25">
      <c r="A1043" t="s">
        <v>9560</v>
      </c>
      <c r="B1043" t="s">
        <v>9561</v>
      </c>
      <c r="C1043" t="s">
        <v>9523</v>
      </c>
      <c r="D1043">
        <v>41548</v>
      </c>
      <c r="E1043">
        <v>2</v>
      </c>
      <c r="F1043">
        <v>2</v>
      </c>
      <c r="G1043">
        <v>1</v>
      </c>
      <c r="H1043">
        <v>8</v>
      </c>
      <c r="I1043">
        <v>10</v>
      </c>
      <c r="J1043">
        <v>0.8</v>
      </c>
      <c r="K1043">
        <v>10</v>
      </c>
      <c r="L1043">
        <v>1</v>
      </c>
      <c r="M1043">
        <v>3</v>
      </c>
      <c r="O1043">
        <v>3</v>
      </c>
      <c r="P1043">
        <v>6</v>
      </c>
      <c r="Q1043">
        <v>0.5</v>
      </c>
      <c r="R1043">
        <v>5</v>
      </c>
    </row>
    <row r="1044" spans="1:19" x14ac:dyDescent="0.25">
      <c r="A1044" t="s">
        <v>8931</v>
      </c>
      <c r="B1044" t="s">
        <v>8932</v>
      </c>
      <c r="C1044" t="s">
        <v>2810</v>
      </c>
      <c r="D1044">
        <v>41548</v>
      </c>
      <c r="E1044">
        <v>2</v>
      </c>
      <c r="F1044">
        <v>2</v>
      </c>
      <c r="G1044">
        <v>1</v>
      </c>
      <c r="H1044">
        <v>8</v>
      </c>
      <c r="I1044">
        <v>10</v>
      </c>
      <c r="J1044">
        <v>0.8</v>
      </c>
      <c r="K1044">
        <v>10</v>
      </c>
      <c r="L1044">
        <v>1</v>
      </c>
      <c r="M1044">
        <v>3</v>
      </c>
      <c r="O1044">
        <v>3</v>
      </c>
      <c r="P1044">
        <v>6</v>
      </c>
      <c r="Q1044">
        <v>0.5</v>
      </c>
      <c r="R1044">
        <v>5</v>
      </c>
    </row>
    <row r="1045" spans="1:19" x14ac:dyDescent="0.25">
      <c r="A1045" t="s">
        <v>5221</v>
      </c>
      <c r="B1045" t="s">
        <v>5222</v>
      </c>
      <c r="C1045" t="s">
        <v>237</v>
      </c>
      <c r="D1045">
        <v>41548</v>
      </c>
      <c r="G1045" t="e">
        <v>#DIV/0!</v>
      </c>
      <c r="J1045" t="e">
        <v>#DIV/0!</v>
      </c>
      <c r="L1045" t="e">
        <v>#DIV/0!</v>
      </c>
      <c r="Q1045" t="e">
        <v>#DIV/0!</v>
      </c>
    </row>
    <row r="1046" spans="1:19" x14ac:dyDescent="0.25">
      <c r="A1046" t="s">
        <v>5223</v>
      </c>
      <c r="B1046" t="s">
        <v>5224</v>
      </c>
      <c r="C1046" t="s">
        <v>236</v>
      </c>
      <c r="D1046">
        <v>41548</v>
      </c>
      <c r="G1046" t="e">
        <v>#DIV/0!</v>
      </c>
      <c r="J1046" t="e">
        <v>#DIV/0!</v>
      </c>
      <c r="L1046" t="e">
        <v>#DIV/0!</v>
      </c>
      <c r="Q1046" t="e">
        <v>#DIV/0!</v>
      </c>
    </row>
    <row r="1047" spans="1:19" x14ac:dyDescent="0.25">
      <c r="A1047" t="s">
        <v>5225</v>
      </c>
      <c r="B1047" t="s">
        <v>5226</v>
      </c>
      <c r="C1047" t="s">
        <v>364</v>
      </c>
      <c r="D1047">
        <v>41548</v>
      </c>
      <c r="E1047">
        <v>3</v>
      </c>
      <c r="F1047">
        <v>3</v>
      </c>
      <c r="G1047">
        <v>1</v>
      </c>
      <c r="H1047">
        <v>2</v>
      </c>
      <c r="I1047">
        <v>15</v>
      </c>
      <c r="J1047">
        <v>0.13333333333333333</v>
      </c>
      <c r="K1047">
        <v>15</v>
      </c>
      <c r="L1047">
        <v>1</v>
      </c>
      <c r="M1047">
        <v>1</v>
      </c>
      <c r="O1047">
        <v>0</v>
      </c>
      <c r="P1047">
        <v>0</v>
      </c>
      <c r="Q1047" t="e">
        <v>#DIV/0!</v>
      </c>
      <c r="R1047">
        <v>1</v>
      </c>
      <c r="S1047">
        <v>0</v>
      </c>
    </row>
    <row r="1048" spans="1:19" x14ac:dyDescent="0.25">
      <c r="A1048" t="s">
        <v>5227</v>
      </c>
      <c r="B1048" t="s">
        <v>5228</v>
      </c>
      <c r="C1048" t="s">
        <v>363</v>
      </c>
      <c r="D1048">
        <v>41548</v>
      </c>
      <c r="E1048">
        <v>3</v>
      </c>
      <c r="F1048">
        <v>3</v>
      </c>
      <c r="G1048">
        <v>1</v>
      </c>
      <c r="H1048">
        <v>2</v>
      </c>
      <c r="I1048">
        <v>15</v>
      </c>
      <c r="J1048">
        <v>0.13333333333333333</v>
      </c>
      <c r="K1048">
        <v>15</v>
      </c>
      <c r="L1048">
        <v>1</v>
      </c>
      <c r="M1048">
        <v>1</v>
      </c>
      <c r="O1048">
        <v>0</v>
      </c>
      <c r="P1048">
        <v>0</v>
      </c>
      <c r="Q1048" t="e">
        <v>#DIV/0!</v>
      </c>
      <c r="R1048">
        <v>1</v>
      </c>
    </row>
    <row r="1049" spans="1:19" x14ac:dyDescent="0.25">
      <c r="A1049" t="s">
        <v>5229</v>
      </c>
      <c r="B1049" t="s">
        <v>5230</v>
      </c>
      <c r="C1049" t="s">
        <v>219</v>
      </c>
      <c r="D1049">
        <v>41548</v>
      </c>
      <c r="E1049">
        <v>3</v>
      </c>
      <c r="F1049">
        <v>4</v>
      </c>
      <c r="G1049">
        <v>0.75</v>
      </c>
      <c r="H1049">
        <v>14</v>
      </c>
      <c r="I1049">
        <v>24</v>
      </c>
      <c r="J1049">
        <v>0.58333333333333337</v>
      </c>
      <c r="K1049">
        <v>29</v>
      </c>
      <c r="L1049">
        <v>0.82758620689655171</v>
      </c>
      <c r="M1049">
        <v>10</v>
      </c>
      <c r="O1049">
        <v>3</v>
      </c>
      <c r="P1049">
        <v>5</v>
      </c>
      <c r="Q1049">
        <v>0.6</v>
      </c>
      <c r="R1049">
        <v>4</v>
      </c>
    </row>
    <row r="1050" spans="1:19" x14ac:dyDescent="0.25">
      <c r="A1050" t="s">
        <v>5231</v>
      </c>
      <c r="B1050" t="s">
        <v>5232</v>
      </c>
      <c r="C1050" t="s">
        <v>220</v>
      </c>
      <c r="D1050">
        <v>41548</v>
      </c>
      <c r="E1050">
        <v>3</v>
      </c>
      <c r="F1050">
        <v>4</v>
      </c>
      <c r="G1050">
        <v>0.75</v>
      </c>
      <c r="H1050">
        <v>14</v>
      </c>
      <c r="I1050">
        <v>24</v>
      </c>
      <c r="J1050">
        <v>0.58333333333333337</v>
      </c>
      <c r="K1050">
        <v>29</v>
      </c>
      <c r="L1050">
        <v>0.82758620689655171</v>
      </c>
      <c r="M1050">
        <v>10</v>
      </c>
      <c r="N1050">
        <v>0.7</v>
      </c>
      <c r="O1050">
        <v>3</v>
      </c>
      <c r="P1050">
        <v>5</v>
      </c>
      <c r="Q1050">
        <v>0.6</v>
      </c>
      <c r="R1050">
        <v>4</v>
      </c>
    </row>
    <row r="1051" spans="1:19" x14ac:dyDescent="0.25">
      <c r="A1051" t="s">
        <v>5233</v>
      </c>
      <c r="B1051" t="s">
        <v>5234</v>
      </c>
      <c r="C1051" t="s">
        <v>221</v>
      </c>
      <c r="D1051">
        <v>41548</v>
      </c>
      <c r="G1051" t="e">
        <v>#DIV/0!</v>
      </c>
      <c r="J1051" t="e">
        <v>#DIV/0!</v>
      </c>
      <c r="L1051" t="e">
        <v>#DIV/0!</v>
      </c>
      <c r="Q1051" t="e">
        <v>#DIV/0!</v>
      </c>
      <c r="S1051">
        <v>0.86193235294117654</v>
      </c>
    </row>
    <row r="1052" spans="1:19" x14ac:dyDescent="0.25">
      <c r="A1052" t="s">
        <v>9185</v>
      </c>
      <c r="B1052" t="s">
        <v>9186</v>
      </c>
      <c r="C1052" t="s">
        <v>3018</v>
      </c>
      <c r="D1052">
        <v>41548</v>
      </c>
      <c r="E1052">
        <v>11</v>
      </c>
      <c r="F1052">
        <v>11</v>
      </c>
      <c r="G1052">
        <v>1</v>
      </c>
      <c r="H1052">
        <v>8</v>
      </c>
      <c r="I1052">
        <v>52</v>
      </c>
      <c r="J1052">
        <v>0.15384615384615385</v>
      </c>
      <c r="K1052">
        <v>52</v>
      </c>
      <c r="L1052">
        <v>1</v>
      </c>
      <c r="M1052">
        <v>8</v>
      </c>
      <c r="O1052">
        <v>0</v>
      </c>
      <c r="P1052">
        <v>1</v>
      </c>
      <c r="Q1052">
        <v>0</v>
      </c>
      <c r="R1052">
        <v>0</v>
      </c>
      <c r="S1052">
        <v>0.81945000000000001</v>
      </c>
    </row>
    <row r="1053" spans="1:19" x14ac:dyDescent="0.25">
      <c r="A1053" t="s">
        <v>8822</v>
      </c>
      <c r="B1053" t="s">
        <v>8823</v>
      </c>
      <c r="C1053" t="s">
        <v>2638</v>
      </c>
      <c r="D1053">
        <v>41548</v>
      </c>
      <c r="E1053">
        <v>6</v>
      </c>
      <c r="F1053">
        <v>6</v>
      </c>
      <c r="G1053">
        <v>1</v>
      </c>
      <c r="I1053">
        <v>27</v>
      </c>
      <c r="J1053">
        <v>0</v>
      </c>
      <c r="K1053">
        <v>27</v>
      </c>
      <c r="L1053">
        <v>1</v>
      </c>
      <c r="Q1053" t="e">
        <v>#DIV/0!</v>
      </c>
      <c r="S1053">
        <v>1</v>
      </c>
    </row>
    <row r="1054" spans="1:19" x14ac:dyDescent="0.25">
      <c r="A1054" t="s">
        <v>9040</v>
      </c>
      <c r="B1054" t="s">
        <v>9041</v>
      </c>
      <c r="C1054" t="s">
        <v>2811</v>
      </c>
      <c r="D1054">
        <v>41548</v>
      </c>
      <c r="E1054">
        <v>5</v>
      </c>
      <c r="F1054">
        <v>5</v>
      </c>
      <c r="G1054">
        <v>1</v>
      </c>
      <c r="H1054">
        <v>8</v>
      </c>
      <c r="I1054">
        <v>25</v>
      </c>
      <c r="J1054">
        <v>0.32</v>
      </c>
      <c r="K1054">
        <v>25</v>
      </c>
      <c r="L1054">
        <v>1</v>
      </c>
      <c r="M1054">
        <v>8</v>
      </c>
      <c r="O1054">
        <v>0</v>
      </c>
      <c r="P1054">
        <v>1</v>
      </c>
      <c r="Q1054">
        <v>0</v>
      </c>
      <c r="R1054">
        <v>0</v>
      </c>
    </row>
    <row r="1055" spans="1:19" x14ac:dyDescent="0.25">
      <c r="A1055" t="s">
        <v>5235</v>
      </c>
      <c r="B1055" t="s">
        <v>5236</v>
      </c>
      <c r="C1055" t="s">
        <v>234</v>
      </c>
      <c r="D1055">
        <v>41548</v>
      </c>
      <c r="G1055" t="e">
        <v>#DIV/0!</v>
      </c>
      <c r="J1055" t="e">
        <v>#DIV/0!</v>
      </c>
      <c r="L1055" t="e">
        <v>#DIV/0!</v>
      </c>
      <c r="Q1055" t="e">
        <v>#DIV/0!</v>
      </c>
    </row>
    <row r="1056" spans="1:19" x14ac:dyDescent="0.25">
      <c r="A1056" t="s">
        <v>5237</v>
      </c>
      <c r="B1056" t="s">
        <v>5238</v>
      </c>
      <c r="C1056" t="s">
        <v>235</v>
      </c>
      <c r="D1056">
        <v>41548</v>
      </c>
      <c r="G1056" t="e">
        <v>#DIV/0!</v>
      </c>
      <c r="J1056" t="e">
        <v>#DIV/0!</v>
      </c>
      <c r="L1056" t="e">
        <v>#DIV/0!</v>
      </c>
      <c r="Q1056" t="e">
        <v>#DIV/0!</v>
      </c>
      <c r="S1056">
        <v>0</v>
      </c>
    </row>
    <row r="1057" spans="1:19" x14ac:dyDescent="0.25">
      <c r="A1057" t="s">
        <v>5239</v>
      </c>
      <c r="B1057" t="s">
        <v>5240</v>
      </c>
      <c r="C1057" t="s">
        <v>239</v>
      </c>
      <c r="D1057">
        <v>41548</v>
      </c>
      <c r="G1057" t="e">
        <v>#DIV/0!</v>
      </c>
      <c r="J1057" t="e">
        <v>#DIV/0!</v>
      </c>
      <c r="L1057" t="e">
        <v>#DIV/0!</v>
      </c>
      <c r="Q1057" t="e">
        <v>#DIV/0!</v>
      </c>
      <c r="S1057">
        <v>0</v>
      </c>
    </row>
    <row r="1058" spans="1:19" x14ac:dyDescent="0.25">
      <c r="A1058" t="s">
        <v>5241</v>
      </c>
      <c r="B1058" t="s">
        <v>5242</v>
      </c>
      <c r="C1058" t="s">
        <v>238</v>
      </c>
      <c r="D1058">
        <v>41548</v>
      </c>
      <c r="G1058" t="e">
        <v>#DIV/0!</v>
      </c>
      <c r="J1058" t="e">
        <v>#DIV/0!</v>
      </c>
      <c r="L1058" t="e">
        <v>#DIV/0!</v>
      </c>
      <c r="Q1058" t="e">
        <v>#DIV/0!</v>
      </c>
      <c r="S1058">
        <v>1.003125</v>
      </c>
    </row>
    <row r="1059" spans="1:19" x14ac:dyDescent="0.25">
      <c r="A1059" t="s">
        <v>5243</v>
      </c>
      <c r="B1059" t="s">
        <v>5244</v>
      </c>
      <c r="C1059" t="s">
        <v>222</v>
      </c>
      <c r="D1059">
        <v>41548</v>
      </c>
      <c r="E1059">
        <v>1</v>
      </c>
      <c r="F1059">
        <v>3</v>
      </c>
      <c r="G1059">
        <v>0.33333333333333331</v>
      </c>
      <c r="H1059">
        <v>12</v>
      </c>
      <c r="I1059">
        <v>5</v>
      </c>
      <c r="J1059">
        <v>2.4</v>
      </c>
      <c r="K1059">
        <v>15</v>
      </c>
      <c r="L1059">
        <v>0.33333333333333331</v>
      </c>
      <c r="M1059">
        <v>13</v>
      </c>
      <c r="O1059">
        <v>0</v>
      </c>
      <c r="P1059">
        <v>0</v>
      </c>
      <c r="Q1059" t="e">
        <v>#DIV/0!</v>
      </c>
      <c r="R1059">
        <v>0</v>
      </c>
      <c r="S1059">
        <v>0.78498999999999997</v>
      </c>
    </row>
    <row r="1060" spans="1:19" x14ac:dyDescent="0.25">
      <c r="A1060" t="s">
        <v>5245</v>
      </c>
      <c r="B1060" t="s">
        <v>5246</v>
      </c>
      <c r="C1060" t="s">
        <v>3567</v>
      </c>
      <c r="D1060">
        <v>41548</v>
      </c>
      <c r="E1060">
        <v>0</v>
      </c>
      <c r="F1060">
        <v>0</v>
      </c>
      <c r="H1060">
        <v>0</v>
      </c>
      <c r="I1060">
        <v>0</v>
      </c>
      <c r="K1060">
        <v>0</v>
      </c>
      <c r="L1060" t="e">
        <v>#DIV/0!</v>
      </c>
      <c r="Q1060" t="e">
        <v>#DIV/0!</v>
      </c>
      <c r="S1060">
        <v>0.97599999999999998</v>
      </c>
    </row>
    <row r="1061" spans="1:19" x14ac:dyDescent="0.25">
      <c r="A1061" t="s">
        <v>5247</v>
      </c>
      <c r="B1061" t="s">
        <v>5248</v>
      </c>
      <c r="C1061" t="s">
        <v>223</v>
      </c>
      <c r="D1061">
        <v>41548</v>
      </c>
      <c r="E1061">
        <v>1</v>
      </c>
      <c r="F1061">
        <v>3</v>
      </c>
      <c r="G1061">
        <v>0.33333333333333331</v>
      </c>
      <c r="H1061">
        <v>12</v>
      </c>
      <c r="I1061">
        <v>5</v>
      </c>
      <c r="J1061">
        <v>2.4</v>
      </c>
      <c r="K1061">
        <v>15</v>
      </c>
      <c r="L1061">
        <v>0.33333333333333331</v>
      </c>
      <c r="M1061">
        <v>13</v>
      </c>
      <c r="O1061">
        <v>0</v>
      </c>
      <c r="P1061">
        <v>0</v>
      </c>
      <c r="Q1061" t="e">
        <v>#DIV/0!</v>
      </c>
      <c r="R1061">
        <v>0</v>
      </c>
      <c r="S1061">
        <v>0.625</v>
      </c>
    </row>
    <row r="1062" spans="1:19" x14ac:dyDescent="0.25">
      <c r="A1062" t="s">
        <v>5249</v>
      </c>
      <c r="B1062" t="s">
        <v>5250</v>
      </c>
      <c r="C1062" t="s">
        <v>224</v>
      </c>
      <c r="D1062">
        <v>41548</v>
      </c>
      <c r="G1062" t="e">
        <v>#DIV/0!</v>
      </c>
      <c r="J1062" t="e">
        <v>#DIV/0!</v>
      </c>
      <c r="L1062" t="e">
        <v>#DIV/0!</v>
      </c>
      <c r="Q1062" t="e">
        <v>#DIV/0!</v>
      </c>
      <c r="S1062">
        <v>0.34659090909090906</v>
      </c>
    </row>
    <row r="1063" spans="1:19" x14ac:dyDescent="0.25">
      <c r="A1063" t="s">
        <v>5251</v>
      </c>
      <c r="B1063" t="s">
        <v>5252</v>
      </c>
      <c r="C1063" t="s">
        <v>225</v>
      </c>
      <c r="D1063">
        <v>41548</v>
      </c>
      <c r="E1063">
        <v>17</v>
      </c>
      <c r="F1063">
        <v>21</v>
      </c>
      <c r="G1063">
        <v>0.80952380952380953</v>
      </c>
      <c r="H1063">
        <v>41</v>
      </c>
      <c r="I1063">
        <v>44</v>
      </c>
      <c r="J1063">
        <v>0.93181818181818177</v>
      </c>
      <c r="K1063">
        <v>48</v>
      </c>
      <c r="L1063">
        <v>0.91666666666666663</v>
      </c>
      <c r="M1063">
        <v>35</v>
      </c>
      <c r="O1063">
        <v>6</v>
      </c>
      <c r="P1063">
        <v>7</v>
      </c>
      <c r="Q1063">
        <v>0.8571428571428571</v>
      </c>
      <c r="R1063">
        <v>6</v>
      </c>
      <c r="S1063">
        <v>0</v>
      </c>
    </row>
    <row r="1064" spans="1:19" x14ac:dyDescent="0.25">
      <c r="A1064" t="s">
        <v>5253</v>
      </c>
      <c r="B1064" t="s">
        <v>5254</v>
      </c>
      <c r="C1064" t="s">
        <v>226</v>
      </c>
      <c r="D1064">
        <v>41548</v>
      </c>
      <c r="E1064">
        <v>13</v>
      </c>
      <c r="F1064">
        <v>16</v>
      </c>
      <c r="G1064">
        <v>0.8125</v>
      </c>
      <c r="H1064">
        <v>37</v>
      </c>
      <c r="I1064">
        <v>37</v>
      </c>
      <c r="J1064">
        <v>1</v>
      </c>
      <c r="K1064">
        <v>40</v>
      </c>
      <c r="L1064">
        <v>0.92500000000000004</v>
      </c>
      <c r="M1064">
        <v>32</v>
      </c>
      <c r="N1064">
        <v>0.81945000000000001</v>
      </c>
      <c r="O1064">
        <v>6</v>
      </c>
      <c r="P1064">
        <v>7</v>
      </c>
      <c r="Q1064">
        <v>0.8571428571428571</v>
      </c>
      <c r="R1064">
        <v>5</v>
      </c>
      <c r="S1064">
        <v>0.81401618181818181</v>
      </c>
    </row>
    <row r="1065" spans="1:19" x14ac:dyDescent="0.25">
      <c r="A1065" t="s">
        <v>5255</v>
      </c>
      <c r="B1065" t="s">
        <v>5256</v>
      </c>
      <c r="C1065" t="s">
        <v>227</v>
      </c>
      <c r="D1065">
        <v>41548</v>
      </c>
      <c r="E1065">
        <v>4</v>
      </c>
      <c r="F1065">
        <v>5</v>
      </c>
      <c r="G1065">
        <v>0.8</v>
      </c>
      <c r="H1065">
        <v>4</v>
      </c>
      <c r="I1065">
        <v>7</v>
      </c>
      <c r="J1065">
        <v>0.5714285714285714</v>
      </c>
      <c r="K1065">
        <v>8</v>
      </c>
      <c r="L1065">
        <v>0.875</v>
      </c>
      <c r="M1065">
        <v>3</v>
      </c>
      <c r="N1065">
        <v>1</v>
      </c>
      <c r="O1065">
        <v>0</v>
      </c>
      <c r="P1065">
        <v>0</v>
      </c>
      <c r="Q1065" t="e">
        <v>#DIV/0!</v>
      </c>
      <c r="R1065">
        <v>1</v>
      </c>
      <c r="S1065">
        <v>0.86225895316804402</v>
      </c>
    </row>
    <row r="1066" spans="1:19" x14ac:dyDescent="0.25">
      <c r="A1066" t="s">
        <v>5257</v>
      </c>
      <c r="B1066" t="s">
        <v>5258</v>
      </c>
      <c r="C1066" t="s">
        <v>202</v>
      </c>
      <c r="D1066">
        <v>41579</v>
      </c>
      <c r="E1066">
        <v>4</v>
      </c>
      <c r="F1066">
        <v>5</v>
      </c>
      <c r="G1066">
        <v>0.8</v>
      </c>
      <c r="I1066">
        <v>17</v>
      </c>
      <c r="J1066">
        <v>0</v>
      </c>
      <c r="K1066">
        <v>17</v>
      </c>
      <c r="L1066">
        <v>1</v>
      </c>
      <c r="O1066">
        <v>0</v>
      </c>
      <c r="P1066">
        <v>0</v>
      </c>
      <c r="Q1066" t="e">
        <v>#DIV/0!</v>
      </c>
      <c r="S1066">
        <v>1.0625</v>
      </c>
    </row>
    <row r="1067" spans="1:19" x14ac:dyDescent="0.25">
      <c r="A1067" t="s">
        <v>8715</v>
      </c>
      <c r="B1067" t="s">
        <v>8716</v>
      </c>
      <c r="C1067" t="s">
        <v>2636</v>
      </c>
      <c r="D1067">
        <v>41579</v>
      </c>
      <c r="E1067">
        <v>4</v>
      </c>
      <c r="F1067">
        <v>5</v>
      </c>
      <c r="G1067">
        <v>0.8</v>
      </c>
      <c r="I1067">
        <v>17</v>
      </c>
      <c r="J1067">
        <v>0</v>
      </c>
      <c r="K1067">
        <v>17</v>
      </c>
      <c r="L1067">
        <v>1</v>
      </c>
      <c r="O1067">
        <v>0</v>
      </c>
      <c r="P1067">
        <v>0</v>
      </c>
      <c r="Q1067" t="e">
        <v>#DIV/0!</v>
      </c>
      <c r="S1067">
        <v>0.54545454545454541</v>
      </c>
    </row>
    <row r="1068" spans="1:19" x14ac:dyDescent="0.25">
      <c r="A1068" t="s">
        <v>5259</v>
      </c>
      <c r="B1068" t="s">
        <v>5260</v>
      </c>
      <c r="C1068" t="s">
        <v>247</v>
      </c>
      <c r="D1068">
        <v>41579</v>
      </c>
      <c r="E1068">
        <v>0</v>
      </c>
      <c r="F1068">
        <v>0</v>
      </c>
      <c r="G1068" t="e">
        <v>#DIV/0!</v>
      </c>
      <c r="H1068">
        <v>0</v>
      </c>
      <c r="I1068">
        <v>0</v>
      </c>
      <c r="J1068" t="e">
        <v>#DIV/0!</v>
      </c>
      <c r="K1068">
        <v>0</v>
      </c>
      <c r="L1068" t="e">
        <v>#DIV/0!</v>
      </c>
      <c r="M1068">
        <v>0</v>
      </c>
      <c r="O1068">
        <v>0</v>
      </c>
      <c r="P1068">
        <v>0</v>
      </c>
      <c r="Q1068" t="e">
        <v>#DIV/0!</v>
      </c>
      <c r="R1068">
        <v>0</v>
      </c>
    </row>
    <row r="1069" spans="1:19" x14ac:dyDescent="0.25">
      <c r="A1069" t="s">
        <v>9332</v>
      </c>
      <c r="B1069" t="s">
        <v>9333</v>
      </c>
      <c r="C1069" t="s">
        <v>2637</v>
      </c>
      <c r="D1069">
        <v>41579</v>
      </c>
      <c r="E1069">
        <v>12</v>
      </c>
      <c r="F1069">
        <v>15</v>
      </c>
      <c r="G1069">
        <v>0.8</v>
      </c>
      <c r="H1069">
        <v>0</v>
      </c>
      <c r="I1069">
        <v>61</v>
      </c>
      <c r="J1069">
        <v>0</v>
      </c>
      <c r="K1069">
        <v>61</v>
      </c>
      <c r="L1069">
        <v>1</v>
      </c>
      <c r="M1069">
        <v>0</v>
      </c>
      <c r="O1069">
        <v>0</v>
      </c>
      <c r="P1069">
        <v>0</v>
      </c>
      <c r="Q1069" t="e">
        <v>#DIV/0!</v>
      </c>
      <c r="R1069">
        <v>0</v>
      </c>
    </row>
    <row r="1070" spans="1:19" x14ac:dyDescent="0.25">
      <c r="A1070" t="s">
        <v>5261</v>
      </c>
      <c r="B1070" t="s">
        <v>5262</v>
      </c>
      <c r="C1070" t="s">
        <v>242</v>
      </c>
      <c r="D1070">
        <v>41579</v>
      </c>
      <c r="E1070">
        <v>17</v>
      </c>
      <c r="F1070">
        <v>17</v>
      </c>
      <c r="G1070">
        <v>1</v>
      </c>
      <c r="H1070">
        <v>74</v>
      </c>
      <c r="I1070">
        <v>149</v>
      </c>
      <c r="J1070">
        <v>0.49664429530201343</v>
      </c>
      <c r="K1070">
        <v>149</v>
      </c>
      <c r="L1070">
        <v>1</v>
      </c>
      <c r="M1070">
        <v>55</v>
      </c>
      <c r="N1070">
        <v>1.003125</v>
      </c>
      <c r="O1070">
        <v>13</v>
      </c>
      <c r="P1070">
        <v>19</v>
      </c>
      <c r="Q1070">
        <v>0.68421052631578949</v>
      </c>
      <c r="R1070">
        <v>19</v>
      </c>
    </row>
    <row r="1071" spans="1:19" x14ac:dyDescent="0.25">
      <c r="A1071" t="s">
        <v>5263</v>
      </c>
      <c r="B1071" t="s">
        <v>5264</v>
      </c>
      <c r="C1071" t="s">
        <v>243</v>
      </c>
      <c r="D1071">
        <v>41579</v>
      </c>
      <c r="E1071">
        <v>10</v>
      </c>
      <c r="F1071">
        <v>14</v>
      </c>
      <c r="G1071">
        <v>0.7142857142857143</v>
      </c>
      <c r="H1071">
        <v>29</v>
      </c>
      <c r="I1071">
        <v>34</v>
      </c>
      <c r="J1071">
        <v>0.8529411764705882</v>
      </c>
      <c r="K1071">
        <v>40</v>
      </c>
      <c r="L1071">
        <v>0.85</v>
      </c>
      <c r="M1071">
        <v>29</v>
      </c>
      <c r="N1071">
        <v>0.78498999999999997</v>
      </c>
      <c r="O1071">
        <v>8</v>
      </c>
      <c r="P1071">
        <v>11</v>
      </c>
      <c r="Q1071">
        <v>0.72727272727272729</v>
      </c>
      <c r="R1071">
        <v>0</v>
      </c>
      <c r="S1071">
        <v>0.94374999999999998</v>
      </c>
    </row>
    <row r="1072" spans="1:19" x14ac:dyDescent="0.25">
      <c r="A1072" t="s">
        <v>5265</v>
      </c>
      <c r="B1072" t="s">
        <v>5266</v>
      </c>
      <c r="C1072" t="s">
        <v>244</v>
      </c>
      <c r="D1072">
        <v>41579</v>
      </c>
      <c r="E1072">
        <v>3</v>
      </c>
      <c r="F1072">
        <v>4</v>
      </c>
      <c r="G1072">
        <v>0.75</v>
      </c>
      <c r="H1072">
        <v>1</v>
      </c>
      <c r="I1072">
        <v>6</v>
      </c>
      <c r="J1072">
        <v>0.16666666666666666</v>
      </c>
      <c r="K1072">
        <v>8</v>
      </c>
      <c r="L1072">
        <v>0.75</v>
      </c>
      <c r="M1072">
        <v>1</v>
      </c>
      <c r="N1072">
        <v>0.97599999999999998</v>
      </c>
      <c r="O1072">
        <v>1</v>
      </c>
      <c r="P1072">
        <v>1</v>
      </c>
      <c r="Q1072">
        <v>1</v>
      </c>
      <c r="R1072">
        <v>0</v>
      </c>
      <c r="S1072">
        <v>0.89999999999999991</v>
      </c>
    </row>
    <row r="1073" spans="1:19" x14ac:dyDescent="0.25">
      <c r="A1073" t="s">
        <v>9441</v>
      </c>
      <c r="B1073" t="s">
        <v>9442</v>
      </c>
      <c r="C1073" t="s">
        <v>2809</v>
      </c>
      <c r="D1073">
        <v>41579</v>
      </c>
      <c r="E1073">
        <v>7</v>
      </c>
      <c r="F1073">
        <v>7</v>
      </c>
      <c r="G1073">
        <v>1</v>
      </c>
      <c r="H1073">
        <v>17</v>
      </c>
      <c r="I1073">
        <v>35</v>
      </c>
      <c r="J1073">
        <v>0.48571428571428571</v>
      </c>
      <c r="K1073">
        <v>35</v>
      </c>
      <c r="L1073">
        <v>1</v>
      </c>
      <c r="M1073">
        <v>11</v>
      </c>
      <c r="O1073">
        <v>2</v>
      </c>
      <c r="P1073">
        <v>5</v>
      </c>
      <c r="Q1073">
        <v>0.4</v>
      </c>
      <c r="R1073">
        <v>6</v>
      </c>
      <c r="S1073">
        <v>0.6875</v>
      </c>
    </row>
    <row r="1074" spans="1:19" x14ac:dyDescent="0.25">
      <c r="A1074" t="s">
        <v>5267</v>
      </c>
      <c r="B1074" t="s">
        <v>5268</v>
      </c>
      <c r="C1074" t="s">
        <v>245</v>
      </c>
      <c r="D1074">
        <v>41579</v>
      </c>
      <c r="E1074">
        <v>18</v>
      </c>
      <c r="F1074">
        <v>23</v>
      </c>
      <c r="G1074">
        <v>0.78260869565217395</v>
      </c>
      <c r="H1074">
        <v>27</v>
      </c>
      <c r="I1074">
        <v>90</v>
      </c>
      <c r="J1074">
        <v>0.3</v>
      </c>
      <c r="K1074">
        <v>115</v>
      </c>
      <c r="L1074">
        <v>0.78260869565217395</v>
      </c>
      <c r="M1074">
        <v>35</v>
      </c>
      <c r="O1074">
        <v>2</v>
      </c>
      <c r="P1074">
        <v>4</v>
      </c>
      <c r="Q1074">
        <v>0.5</v>
      </c>
      <c r="R1074">
        <v>5</v>
      </c>
    </row>
    <row r="1075" spans="1:19" x14ac:dyDescent="0.25">
      <c r="A1075" t="s">
        <v>5269</v>
      </c>
      <c r="B1075" t="s">
        <v>5270</v>
      </c>
      <c r="C1075" t="s">
        <v>246</v>
      </c>
      <c r="D1075">
        <v>41579</v>
      </c>
      <c r="E1075">
        <v>0</v>
      </c>
      <c r="F1075">
        <v>0</v>
      </c>
      <c r="G1075" t="e">
        <v>#DIV/0!</v>
      </c>
      <c r="H1075">
        <v>0</v>
      </c>
      <c r="I1075">
        <v>0</v>
      </c>
      <c r="J1075" t="e">
        <v>#DIV/0!</v>
      </c>
      <c r="K1075">
        <v>0</v>
      </c>
      <c r="L1075" t="e">
        <v>#DIV/0!</v>
      </c>
      <c r="O1075">
        <v>0</v>
      </c>
      <c r="P1075">
        <v>0</v>
      </c>
      <c r="Q1075" t="e">
        <v>#DIV/0!</v>
      </c>
    </row>
    <row r="1076" spans="1:19" x14ac:dyDescent="0.25">
      <c r="A1076" t="s">
        <v>5271</v>
      </c>
      <c r="B1076" t="s">
        <v>5272</v>
      </c>
      <c r="C1076" t="s">
        <v>240</v>
      </c>
      <c r="D1076">
        <v>41579</v>
      </c>
      <c r="E1076">
        <v>67</v>
      </c>
      <c r="F1076">
        <v>80</v>
      </c>
      <c r="G1076">
        <v>0.83750000000000002</v>
      </c>
      <c r="H1076">
        <v>148</v>
      </c>
      <c r="I1076">
        <v>375</v>
      </c>
      <c r="J1076">
        <v>0.39466666666666667</v>
      </c>
      <c r="K1076">
        <v>408</v>
      </c>
      <c r="L1076">
        <v>0.91911764705882348</v>
      </c>
      <c r="M1076">
        <v>131</v>
      </c>
      <c r="O1076">
        <v>26</v>
      </c>
      <c r="P1076">
        <v>40</v>
      </c>
      <c r="Q1076">
        <v>0.65</v>
      </c>
      <c r="R1076">
        <v>30</v>
      </c>
    </row>
    <row r="1077" spans="1:19" x14ac:dyDescent="0.25">
      <c r="A1077" t="s">
        <v>5273</v>
      </c>
      <c r="B1077" t="s">
        <v>5274</v>
      </c>
      <c r="C1077" t="s">
        <v>203</v>
      </c>
      <c r="D1077">
        <v>41579</v>
      </c>
      <c r="E1077">
        <v>11</v>
      </c>
      <c r="F1077">
        <v>11</v>
      </c>
      <c r="G1077">
        <v>1</v>
      </c>
      <c r="H1077">
        <v>22</v>
      </c>
      <c r="I1077">
        <v>75</v>
      </c>
      <c r="J1077">
        <v>0.29333333333333333</v>
      </c>
      <c r="K1077">
        <v>75</v>
      </c>
      <c r="L1077">
        <v>1</v>
      </c>
      <c r="M1077">
        <v>20</v>
      </c>
      <c r="O1077">
        <v>0</v>
      </c>
      <c r="P1077">
        <v>0</v>
      </c>
      <c r="Q1077" t="e">
        <v>#DIV/0!</v>
      </c>
      <c r="R1077">
        <v>2</v>
      </c>
    </row>
    <row r="1078" spans="1:19" x14ac:dyDescent="0.25">
      <c r="A1078" t="s">
        <v>5275</v>
      </c>
      <c r="B1078" t="s">
        <v>5276</v>
      </c>
      <c r="C1078" t="s">
        <v>205</v>
      </c>
      <c r="D1078">
        <v>41579</v>
      </c>
      <c r="E1078">
        <v>4</v>
      </c>
      <c r="F1078">
        <v>4</v>
      </c>
      <c r="G1078">
        <v>1</v>
      </c>
      <c r="H1078">
        <v>11</v>
      </c>
      <c r="I1078">
        <v>40</v>
      </c>
      <c r="J1078">
        <v>0.27500000000000002</v>
      </c>
      <c r="K1078">
        <v>40</v>
      </c>
      <c r="L1078">
        <v>1</v>
      </c>
      <c r="M1078">
        <v>11</v>
      </c>
      <c r="N1078">
        <v>1.0625</v>
      </c>
      <c r="O1078">
        <v>0</v>
      </c>
      <c r="P1078">
        <v>0</v>
      </c>
      <c r="Q1078" t="e">
        <v>#DIV/0!</v>
      </c>
      <c r="R1078">
        <v>0</v>
      </c>
      <c r="S1078">
        <v>1.1904761904761905</v>
      </c>
    </row>
    <row r="1079" spans="1:19" x14ac:dyDescent="0.25">
      <c r="A1079" t="s">
        <v>5277</v>
      </c>
      <c r="B1079" t="s">
        <v>5278</v>
      </c>
      <c r="C1079" t="s">
        <v>204</v>
      </c>
      <c r="D1079">
        <v>41579</v>
      </c>
      <c r="E1079">
        <v>7</v>
      </c>
      <c r="F1079">
        <v>7</v>
      </c>
      <c r="G1079">
        <v>1</v>
      </c>
      <c r="H1079">
        <v>11</v>
      </c>
      <c r="I1079">
        <v>35</v>
      </c>
      <c r="J1079">
        <v>0.31428571428571428</v>
      </c>
      <c r="K1079">
        <v>35</v>
      </c>
      <c r="L1079">
        <v>1</v>
      </c>
      <c r="M1079">
        <v>9</v>
      </c>
      <c r="O1079">
        <v>0</v>
      </c>
      <c r="P1079">
        <v>0</v>
      </c>
      <c r="Q1079">
        <v>0</v>
      </c>
      <c r="R1079">
        <v>2</v>
      </c>
    </row>
    <row r="1080" spans="1:19" x14ac:dyDescent="0.25">
      <c r="A1080" t="s">
        <v>5279</v>
      </c>
      <c r="B1080" t="s">
        <v>5280</v>
      </c>
      <c r="C1080" t="s">
        <v>206</v>
      </c>
      <c r="D1080">
        <v>41579</v>
      </c>
      <c r="G1080" t="e">
        <v>#DIV/0!</v>
      </c>
      <c r="J1080" t="e">
        <v>#DIV/0!</v>
      </c>
      <c r="L1080" t="e">
        <v>#DIV/0!</v>
      </c>
      <c r="Q1080" t="e">
        <v>#DIV/0!</v>
      </c>
      <c r="S1080">
        <v>1.25</v>
      </c>
    </row>
    <row r="1081" spans="1:19" x14ac:dyDescent="0.25">
      <c r="A1081" t="s">
        <v>5281</v>
      </c>
      <c r="B1081" t="s">
        <v>5282</v>
      </c>
      <c r="C1081" t="s">
        <v>233</v>
      </c>
      <c r="D1081">
        <v>41579</v>
      </c>
      <c r="G1081" t="e">
        <v>#DIV/0!</v>
      </c>
      <c r="J1081" t="e">
        <v>#DIV/0!</v>
      </c>
      <c r="L1081" t="e">
        <v>#DIV/0!</v>
      </c>
      <c r="Q1081" t="e">
        <v>#DIV/0!</v>
      </c>
    </row>
    <row r="1082" spans="1:19" x14ac:dyDescent="0.25">
      <c r="A1082" t="s">
        <v>5283</v>
      </c>
      <c r="B1082" t="s">
        <v>5284</v>
      </c>
      <c r="C1082" t="s">
        <v>232</v>
      </c>
      <c r="D1082">
        <v>41579</v>
      </c>
      <c r="G1082" t="e">
        <v>#DIV/0!</v>
      </c>
      <c r="J1082" t="e">
        <v>#DIV/0!</v>
      </c>
      <c r="L1082" t="e">
        <v>#DIV/0!</v>
      </c>
      <c r="Q1082" t="e">
        <v>#DIV/0!</v>
      </c>
    </row>
    <row r="1083" spans="1:19" x14ac:dyDescent="0.25">
      <c r="A1083" t="s">
        <v>5285</v>
      </c>
      <c r="B1083" t="s">
        <v>5286</v>
      </c>
      <c r="C1083" t="s">
        <v>207</v>
      </c>
      <c r="D1083">
        <v>41579</v>
      </c>
      <c r="E1083">
        <v>10</v>
      </c>
      <c r="F1083">
        <v>10</v>
      </c>
      <c r="G1083">
        <v>1</v>
      </c>
      <c r="H1083">
        <v>42</v>
      </c>
      <c r="I1083">
        <v>70</v>
      </c>
      <c r="J1083">
        <v>0.6</v>
      </c>
      <c r="K1083">
        <v>70</v>
      </c>
      <c r="L1083">
        <v>1</v>
      </c>
      <c r="M1083">
        <v>27</v>
      </c>
      <c r="O1083">
        <v>9</v>
      </c>
      <c r="P1083">
        <v>12</v>
      </c>
      <c r="Q1083">
        <v>0.75</v>
      </c>
      <c r="R1083">
        <v>15</v>
      </c>
    </row>
    <row r="1084" spans="1:19" x14ac:dyDescent="0.25">
      <c r="A1084" t="s">
        <v>5287</v>
      </c>
      <c r="B1084" t="s">
        <v>5288</v>
      </c>
      <c r="C1084" t="s">
        <v>209</v>
      </c>
      <c r="D1084">
        <v>41579</v>
      </c>
      <c r="E1084">
        <v>5</v>
      </c>
      <c r="F1084">
        <v>5</v>
      </c>
      <c r="G1084">
        <v>1</v>
      </c>
      <c r="H1084">
        <v>28</v>
      </c>
      <c r="I1084">
        <v>45</v>
      </c>
      <c r="J1084">
        <v>0.62222222222222223</v>
      </c>
      <c r="K1084">
        <v>45</v>
      </c>
      <c r="L1084">
        <v>1</v>
      </c>
      <c r="M1084">
        <v>16</v>
      </c>
      <c r="N1084">
        <v>0.89999999999999991</v>
      </c>
      <c r="O1084">
        <v>7</v>
      </c>
      <c r="P1084">
        <v>9</v>
      </c>
      <c r="Q1084">
        <v>0.77777777777777779</v>
      </c>
      <c r="R1084">
        <v>12</v>
      </c>
    </row>
    <row r="1085" spans="1:19" x14ac:dyDescent="0.25">
      <c r="A1085" t="s">
        <v>5289</v>
      </c>
      <c r="B1085" t="s">
        <v>5290</v>
      </c>
      <c r="C1085" t="s">
        <v>208</v>
      </c>
      <c r="D1085">
        <v>41579</v>
      </c>
      <c r="E1085">
        <v>5</v>
      </c>
      <c r="F1085">
        <v>5</v>
      </c>
      <c r="G1085">
        <v>1</v>
      </c>
      <c r="H1085">
        <v>14</v>
      </c>
      <c r="I1085">
        <v>25</v>
      </c>
      <c r="J1085">
        <v>0.56000000000000005</v>
      </c>
      <c r="K1085">
        <v>25</v>
      </c>
      <c r="L1085">
        <v>1</v>
      </c>
      <c r="M1085">
        <v>11</v>
      </c>
      <c r="O1085">
        <v>2</v>
      </c>
      <c r="P1085">
        <v>3</v>
      </c>
      <c r="Q1085">
        <v>0.66666666666666663</v>
      </c>
      <c r="R1085">
        <v>3</v>
      </c>
    </row>
    <row r="1086" spans="1:19" x14ac:dyDescent="0.25">
      <c r="A1086" t="s">
        <v>5291</v>
      </c>
      <c r="B1086" t="s">
        <v>5292</v>
      </c>
      <c r="C1086" t="s">
        <v>210</v>
      </c>
      <c r="D1086">
        <v>41579</v>
      </c>
      <c r="G1086" t="e">
        <v>#DIV/0!</v>
      </c>
      <c r="J1086" t="e">
        <v>#DIV/0!</v>
      </c>
      <c r="L1086" t="e">
        <v>#DIV/0!</v>
      </c>
      <c r="Q1086" t="e">
        <v>#DIV/0!</v>
      </c>
    </row>
    <row r="1087" spans="1:19" x14ac:dyDescent="0.25">
      <c r="A1087" t="s">
        <v>5293</v>
      </c>
      <c r="B1087" t="s">
        <v>5294</v>
      </c>
      <c r="C1087" t="s">
        <v>228</v>
      </c>
      <c r="D1087">
        <v>41579</v>
      </c>
      <c r="G1087" t="e">
        <v>#DIV/0!</v>
      </c>
      <c r="J1087" t="e">
        <v>#DIV/0!</v>
      </c>
      <c r="L1087" t="e">
        <v>#DIV/0!</v>
      </c>
      <c r="Q1087" t="e">
        <v>#DIV/0!</v>
      </c>
      <c r="S1087">
        <v>1</v>
      </c>
    </row>
    <row r="1088" spans="1:19" x14ac:dyDescent="0.25">
      <c r="A1088" t="s">
        <v>5295</v>
      </c>
      <c r="B1088" t="s">
        <v>5296</v>
      </c>
      <c r="C1088" t="s">
        <v>229</v>
      </c>
      <c r="D1088">
        <v>41579</v>
      </c>
      <c r="G1088" t="e">
        <v>#DIV/0!</v>
      </c>
      <c r="J1088" t="e">
        <v>#DIV/0!</v>
      </c>
      <c r="L1088" t="e">
        <v>#DIV/0!</v>
      </c>
      <c r="Q1088" t="e">
        <v>#DIV/0!</v>
      </c>
      <c r="S1088">
        <v>1</v>
      </c>
    </row>
    <row r="1089" spans="1:19" x14ac:dyDescent="0.25">
      <c r="A1089" t="s">
        <v>5297</v>
      </c>
      <c r="B1089" t="s">
        <v>5298</v>
      </c>
      <c r="C1089" t="s">
        <v>215</v>
      </c>
      <c r="D1089">
        <v>41579</v>
      </c>
      <c r="G1089" t="e">
        <v>#DIV/0!</v>
      </c>
      <c r="J1089" t="e">
        <v>#DIV/0!</v>
      </c>
      <c r="L1089" t="e">
        <v>#DIV/0!</v>
      </c>
      <c r="M1089">
        <v>0</v>
      </c>
      <c r="Q1089" t="e">
        <v>#DIV/0!</v>
      </c>
    </row>
    <row r="1090" spans="1:19" x14ac:dyDescent="0.25">
      <c r="A1090" t="s">
        <v>5299</v>
      </c>
      <c r="B1090" t="s">
        <v>5300</v>
      </c>
      <c r="C1090" t="s">
        <v>211</v>
      </c>
      <c r="D1090">
        <v>41579</v>
      </c>
      <c r="E1090">
        <v>7</v>
      </c>
      <c r="F1090">
        <v>9</v>
      </c>
      <c r="G1090">
        <v>0.77777777777777779</v>
      </c>
      <c r="H1090">
        <v>23</v>
      </c>
      <c r="I1090">
        <v>50</v>
      </c>
      <c r="J1090">
        <v>0.46</v>
      </c>
      <c r="K1090">
        <v>60</v>
      </c>
      <c r="L1090">
        <v>0.83333333333333337</v>
      </c>
      <c r="M1090">
        <v>18</v>
      </c>
      <c r="O1090">
        <v>5</v>
      </c>
      <c r="P1090">
        <v>6</v>
      </c>
      <c r="Q1090">
        <v>0.83333333333333337</v>
      </c>
      <c r="R1090">
        <v>5</v>
      </c>
    </row>
    <row r="1091" spans="1:19" x14ac:dyDescent="0.25">
      <c r="A1091" t="s">
        <v>5301</v>
      </c>
      <c r="B1091" t="s">
        <v>5302</v>
      </c>
      <c r="C1091" t="s">
        <v>3526</v>
      </c>
      <c r="D1091">
        <v>41579</v>
      </c>
      <c r="G1091" t="e">
        <v>#DIV/0!</v>
      </c>
      <c r="J1091" t="e">
        <v>#DIV/0!</v>
      </c>
      <c r="L1091" t="e">
        <v>#DIV/0!</v>
      </c>
      <c r="Q1091" t="e">
        <v>#DIV/0!</v>
      </c>
      <c r="S1091">
        <v>0.5</v>
      </c>
    </row>
    <row r="1092" spans="1:19" x14ac:dyDescent="0.25">
      <c r="A1092" t="s">
        <v>5303</v>
      </c>
      <c r="B1092" t="s">
        <v>5304</v>
      </c>
      <c r="C1092" t="s">
        <v>214</v>
      </c>
      <c r="D1092">
        <v>41579</v>
      </c>
      <c r="E1092">
        <v>5</v>
      </c>
      <c r="F1092">
        <v>4</v>
      </c>
      <c r="G1092">
        <v>1.25</v>
      </c>
      <c r="H1092">
        <v>23</v>
      </c>
      <c r="I1092">
        <v>40</v>
      </c>
      <c r="J1092">
        <v>0.57499999999999996</v>
      </c>
      <c r="K1092">
        <v>35</v>
      </c>
      <c r="L1092">
        <v>1.1428571428571428</v>
      </c>
      <c r="M1092">
        <v>18</v>
      </c>
      <c r="N1092">
        <v>1.25</v>
      </c>
      <c r="O1092">
        <v>5</v>
      </c>
      <c r="P1092">
        <v>6</v>
      </c>
      <c r="Q1092">
        <v>0.83333333333333337</v>
      </c>
      <c r="R1092">
        <v>5</v>
      </c>
      <c r="S1092">
        <v>0.5</v>
      </c>
    </row>
    <row r="1093" spans="1:19" x14ac:dyDescent="0.25">
      <c r="A1093" t="s">
        <v>5305</v>
      </c>
      <c r="B1093" t="s">
        <v>5306</v>
      </c>
      <c r="C1093" t="s">
        <v>212</v>
      </c>
      <c r="D1093">
        <v>41579</v>
      </c>
      <c r="E1093">
        <v>2</v>
      </c>
      <c r="F1093">
        <v>5</v>
      </c>
      <c r="G1093">
        <v>0.4</v>
      </c>
      <c r="I1093">
        <v>10</v>
      </c>
      <c r="J1093">
        <v>0</v>
      </c>
      <c r="K1093">
        <v>25</v>
      </c>
      <c r="L1093">
        <v>0.4</v>
      </c>
      <c r="Q1093" t="e">
        <v>#DIV/0!</v>
      </c>
      <c r="S1093">
        <v>1.0666666666666667</v>
      </c>
    </row>
    <row r="1094" spans="1:19" x14ac:dyDescent="0.25">
      <c r="A1094" t="s">
        <v>5307</v>
      </c>
      <c r="B1094" t="s">
        <v>5308</v>
      </c>
      <c r="C1094" t="s">
        <v>218</v>
      </c>
      <c r="D1094">
        <v>41579</v>
      </c>
      <c r="G1094" t="e">
        <v>#DIV/0!</v>
      </c>
      <c r="J1094" t="e">
        <v>#DIV/0!</v>
      </c>
      <c r="L1094" t="e">
        <v>#DIV/0!</v>
      </c>
      <c r="Q1094" t="e">
        <v>#DIV/0!</v>
      </c>
      <c r="S1094">
        <v>0.8</v>
      </c>
    </row>
    <row r="1095" spans="1:19" x14ac:dyDescent="0.25">
      <c r="A1095" t="s">
        <v>5309</v>
      </c>
      <c r="B1095" t="s">
        <v>5310</v>
      </c>
      <c r="C1095" t="s">
        <v>216</v>
      </c>
      <c r="D1095">
        <v>41579</v>
      </c>
      <c r="E1095">
        <v>2</v>
      </c>
      <c r="F1095">
        <v>4</v>
      </c>
      <c r="G1095">
        <v>0.5</v>
      </c>
      <c r="H1095">
        <v>0</v>
      </c>
      <c r="I1095">
        <v>7</v>
      </c>
      <c r="J1095">
        <v>0</v>
      </c>
      <c r="K1095">
        <v>17</v>
      </c>
      <c r="L1095">
        <v>0.41176470588235292</v>
      </c>
      <c r="M1095">
        <v>0</v>
      </c>
      <c r="O1095">
        <v>0</v>
      </c>
      <c r="P1095">
        <v>0</v>
      </c>
      <c r="Q1095" t="e">
        <v>#DIV/0!</v>
      </c>
      <c r="R1095">
        <v>0</v>
      </c>
    </row>
    <row r="1096" spans="1:19" x14ac:dyDescent="0.25">
      <c r="A1096" t="s">
        <v>5311</v>
      </c>
      <c r="B1096" t="s">
        <v>5312</v>
      </c>
      <c r="C1096" t="s">
        <v>217</v>
      </c>
      <c r="D1096">
        <v>41579</v>
      </c>
      <c r="E1096">
        <v>2</v>
      </c>
      <c r="F1096">
        <v>4</v>
      </c>
      <c r="G1096">
        <v>0.5</v>
      </c>
      <c r="I1096">
        <v>7</v>
      </c>
      <c r="J1096">
        <v>0</v>
      </c>
      <c r="K1096">
        <v>17</v>
      </c>
      <c r="L1096">
        <v>0.41176470588235292</v>
      </c>
      <c r="Q1096" t="e">
        <v>#DIV/0!</v>
      </c>
      <c r="S1096">
        <v>0.11363636363636363</v>
      </c>
    </row>
    <row r="1097" spans="1:19" x14ac:dyDescent="0.25">
      <c r="A1097" t="s">
        <v>5313</v>
      </c>
      <c r="B1097" t="s">
        <v>5314</v>
      </c>
      <c r="C1097" t="s">
        <v>230</v>
      </c>
      <c r="D1097">
        <v>41579</v>
      </c>
      <c r="G1097" t="e">
        <v>#DIV/0!</v>
      </c>
      <c r="J1097" t="e">
        <v>#DIV/0!</v>
      </c>
      <c r="L1097" t="e">
        <v>#DIV/0!</v>
      </c>
      <c r="Q1097" t="e">
        <v>#DIV/0!</v>
      </c>
    </row>
    <row r="1098" spans="1:19" x14ac:dyDescent="0.25">
      <c r="A1098" t="s">
        <v>5315</v>
      </c>
      <c r="B1098" t="s">
        <v>5316</v>
      </c>
      <c r="C1098" t="s">
        <v>231</v>
      </c>
      <c r="D1098">
        <v>41579</v>
      </c>
      <c r="G1098" t="e">
        <v>#DIV/0!</v>
      </c>
      <c r="J1098" t="e">
        <v>#DIV/0!</v>
      </c>
      <c r="L1098" t="e">
        <v>#DIV/0!</v>
      </c>
      <c r="Q1098" t="e">
        <v>#DIV/0!</v>
      </c>
      <c r="S1098">
        <v>0.25</v>
      </c>
    </row>
    <row r="1099" spans="1:19" x14ac:dyDescent="0.25">
      <c r="A1099" t="s">
        <v>9562</v>
      </c>
      <c r="B1099" t="s">
        <v>9563</v>
      </c>
      <c r="C1099" t="s">
        <v>9523</v>
      </c>
      <c r="D1099">
        <v>41579</v>
      </c>
      <c r="E1099">
        <v>2</v>
      </c>
      <c r="F1099">
        <v>2</v>
      </c>
      <c r="G1099">
        <v>1</v>
      </c>
      <c r="H1099">
        <v>9</v>
      </c>
      <c r="I1099">
        <v>10</v>
      </c>
      <c r="J1099">
        <v>0.9</v>
      </c>
      <c r="K1099">
        <v>10</v>
      </c>
      <c r="L1099">
        <v>1</v>
      </c>
      <c r="M1099">
        <v>7</v>
      </c>
      <c r="O1099">
        <v>0</v>
      </c>
      <c r="P1099">
        <v>1</v>
      </c>
      <c r="Q1099">
        <v>0</v>
      </c>
      <c r="R1099">
        <v>2</v>
      </c>
    </row>
    <row r="1100" spans="1:19" x14ac:dyDescent="0.25">
      <c r="A1100" t="s">
        <v>8933</v>
      </c>
      <c r="B1100" t="s">
        <v>8934</v>
      </c>
      <c r="C1100" t="s">
        <v>2810</v>
      </c>
      <c r="D1100">
        <v>41579</v>
      </c>
      <c r="E1100">
        <v>2</v>
      </c>
      <c r="F1100">
        <v>2</v>
      </c>
      <c r="G1100">
        <v>1</v>
      </c>
      <c r="H1100">
        <v>9</v>
      </c>
      <c r="I1100">
        <v>10</v>
      </c>
      <c r="J1100">
        <v>0.9</v>
      </c>
      <c r="K1100">
        <v>10</v>
      </c>
      <c r="L1100">
        <v>1</v>
      </c>
      <c r="M1100">
        <v>7</v>
      </c>
      <c r="O1100">
        <v>0</v>
      </c>
      <c r="P1100">
        <v>1</v>
      </c>
      <c r="Q1100">
        <v>0</v>
      </c>
      <c r="R1100">
        <v>2</v>
      </c>
    </row>
    <row r="1101" spans="1:19" x14ac:dyDescent="0.25">
      <c r="A1101" t="s">
        <v>5317</v>
      </c>
      <c r="B1101" t="s">
        <v>5318</v>
      </c>
      <c r="C1101" t="s">
        <v>237</v>
      </c>
      <c r="D1101">
        <v>41579</v>
      </c>
      <c r="G1101" t="e">
        <v>#DIV/0!</v>
      </c>
      <c r="J1101" t="e">
        <v>#DIV/0!</v>
      </c>
      <c r="L1101" t="e">
        <v>#DIV/0!</v>
      </c>
      <c r="Q1101" t="e">
        <v>#DIV/0!</v>
      </c>
    </row>
    <row r="1102" spans="1:19" x14ac:dyDescent="0.25">
      <c r="A1102" t="s">
        <v>5319</v>
      </c>
      <c r="B1102" t="s">
        <v>5320</v>
      </c>
      <c r="C1102" t="s">
        <v>236</v>
      </c>
      <c r="D1102">
        <v>41579</v>
      </c>
      <c r="G1102" t="e">
        <v>#DIV/0!</v>
      </c>
      <c r="J1102" t="e">
        <v>#DIV/0!</v>
      </c>
      <c r="L1102" t="e">
        <v>#DIV/0!</v>
      </c>
      <c r="Q1102" t="e">
        <v>#DIV/0!</v>
      </c>
    </row>
    <row r="1103" spans="1:19" x14ac:dyDescent="0.25">
      <c r="A1103" t="s">
        <v>5321</v>
      </c>
      <c r="B1103" t="s">
        <v>5322</v>
      </c>
      <c r="C1103" t="s">
        <v>364</v>
      </c>
      <c r="D1103">
        <v>41579</v>
      </c>
      <c r="E1103">
        <v>3</v>
      </c>
      <c r="F1103">
        <v>3</v>
      </c>
      <c r="G1103">
        <v>1</v>
      </c>
      <c r="H1103">
        <v>2</v>
      </c>
      <c r="I1103">
        <v>15</v>
      </c>
      <c r="J1103">
        <v>0.13333333333333333</v>
      </c>
      <c r="K1103">
        <v>15</v>
      </c>
      <c r="L1103">
        <v>1</v>
      </c>
      <c r="M1103">
        <v>2</v>
      </c>
      <c r="O1103">
        <v>0</v>
      </c>
      <c r="P1103">
        <v>0</v>
      </c>
      <c r="Q1103" t="e">
        <v>#DIV/0!</v>
      </c>
      <c r="R1103">
        <v>0</v>
      </c>
      <c r="S1103">
        <v>0</v>
      </c>
    </row>
    <row r="1104" spans="1:19" x14ac:dyDescent="0.25">
      <c r="A1104" t="s">
        <v>5323</v>
      </c>
      <c r="B1104" t="s">
        <v>5324</v>
      </c>
      <c r="C1104" t="s">
        <v>363</v>
      </c>
      <c r="D1104">
        <v>41579</v>
      </c>
      <c r="E1104">
        <v>3</v>
      </c>
      <c r="F1104">
        <v>3</v>
      </c>
      <c r="G1104">
        <v>1</v>
      </c>
      <c r="H1104">
        <v>2</v>
      </c>
      <c r="I1104">
        <v>15</v>
      </c>
      <c r="J1104">
        <v>0.13333333333333333</v>
      </c>
      <c r="K1104">
        <v>15</v>
      </c>
      <c r="L1104">
        <v>1</v>
      </c>
      <c r="M1104">
        <v>2</v>
      </c>
      <c r="O1104">
        <v>0</v>
      </c>
      <c r="P1104">
        <v>0</v>
      </c>
      <c r="Q1104" t="e">
        <v>#DIV/0!</v>
      </c>
      <c r="R1104">
        <v>0</v>
      </c>
    </row>
    <row r="1105" spans="1:19" x14ac:dyDescent="0.25">
      <c r="A1105" t="s">
        <v>5325</v>
      </c>
      <c r="B1105" t="s">
        <v>5326</v>
      </c>
      <c r="C1105" t="s">
        <v>219</v>
      </c>
      <c r="D1105">
        <v>41579</v>
      </c>
      <c r="E1105">
        <v>3</v>
      </c>
      <c r="F1105">
        <v>4</v>
      </c>
      <c r="G1105">
        <v>0.75</v>
      </c>
      <c r="H1105">
        <v>12</v>
      </c>
      <c r="I1105">
        <v>24</v>
      </c>
      <c r="J1105">
        <v>0.5</v>
      </c>
      <c r="K1105">
        <v>29</v>
      </c>
      <c r="L1105">
        <v>0.82758620689655171</v>
      </c>
      <c r="M1105">
        <v>10</v>
      </c>
      <c r="O1105">
        <v>1</v>
      </c>
      <c r="P1105">
        <v>4</v>
      </c>
      <c r="Q1105">
        <v>0.25</v>
      </c>
      <c r="R1105">
        <v>2</v>
      </c>
    </row>
    <row r="1106" spans="1:19" x14ac:dyDescent="0.25">
      <c r="A1106" t="s">
        <v>5327</v>
      </c>
      <c r="B1106" t="s">
        <v>5328</v>
      </c>
      <c r="C1106" t="s">
        <v>220</v>
      </c>
      <c r="D1106">
        <v>41579</v>
      </c>
      <c r="E1106">
        <v>3</v>
      </c>
      <c r="F1106">
        <v>4</v>
      </c>
      <c r="G1106">
        <v>0.75</v>
      </c>
      <c r="H1106">
        <v>12</v>
      </c>
      <c r="I1106">
        <v>24</v>
      </c>
      <c r="J1106">
        <v>0.5</v>
      </c>
      <c r="K1106">
        <v>29</v>
      </c>
      <c r="L1106">
        <v>0.82758620689655171</v>
      </c>
      <c r="M1106">
        <v>10</v>
      </c>
      <c r="N1106">
        <v>0.8</v>
      </c>
      <c r="O1106">
        <v>1</v>
      </c>
      <c r="P1106">
        <v>4</v>
      </c>
      <c r="Q1106">
        <v>0.25</v>
      </c>
      <c r="R1106">
        <v>2</v>
      </c>
    </row>
    <row r="1107" spans="1:19" x14ac:dyDescent="0.25">
      <c r="A1107" t="s">
        <v>5329</v>
      </c>
      <c r="B1107" t="s">
        <v>5330</v>
      </c>
      <c r="C1107" t="s">
        <v>221</v>
      </c>
      <c r="D1107">
        <v>41579</v>
      </c>
      <c r="G1107" t="e">
        <v>#DIV/0!</v>
      </c>
      <c r="J1107" t="e">
        <v>#DIV/0!</v>
      </c>
      <c r="L1107" t="e">
        <v>#DIV/0!</v>
      </c>
      <c r="Q1107" t="e">
        <v>#DIV/0!</v>
      </c>
      <c r="S1107">
        <v>0.82906923076923067</v>
      </c>
    </row>
    <row r="1108" spans="1:19" x14ac:dyDescent="0.25">
      <c r="A1108" t="s">
        <v>9187</v>
      </c>
      <c r="B1108" t="s">
        <v>9188</v>
      </c>
      <c r="C1108" t="s">
        <v>3018</v>
      </c>
      <c r="D1108">
        <v>41579</v>
      </c>
      <c r="E1108">
        <v>11</v>
      </c>
      <c r="F1108">
        <v>11</v>
      </c>
      <c r="G1108">
        <v>1</v>
      </c>
      <c r="H1108">
        <v>8</v>
      </c>
      <c r="I1108">
        <v>52</v>
      </c>
      <c r="J1108">
        <v>0.15384615384615385</v>
      </c>
      <c r="K1108">
        <v>52</v>
      </c>
      <c r="L1108">
        <v>1</v>
      </c>
      <c r="M1108">
        <v>4</v>
      </c>
      <c r="O1108">
        <v>2</v>
      </c>
      <c r="P1108">
        <v>4</v>
      </c>
      <c r="Q1108">
        <v>0.5</v>
      </c>
      <c r="R1108">
        <v>4</v>
      </c>
      <c r="S1108">
        <v>0.78498999999999997</v>
      </c>
    </row>
    <row r="1109" spans="1:19" x14ac:dyDescent="0.25">
      <c r="A1109" t="s">
        <v>8824</v>
      </c>
      <c r="B1109" t="s">
        <v>8825</v>
      </c>
      <c r="C1109" t="s">
        <v>2638</v>
      </c>
      <c r="D1109">
        <v>41579</v>
      </c>
      <c r="E1109">
        <v>6</v>
      </c>
      <c r="F1109">
        <v>6</v>
      </c>
      <c r="G1109">
        <v>1</v>
      </c>
      <c r="I1109">
        <v>27</v>
      </c>
      <c r="J1109">
        <v>0</v>
      </c>
      <c r="K1109">
        <v>27</v>
      </c>
      <c r="L1109">
        <v>1</v>
      </c>
      <c r="Q1109" t="e">
        <v>#DIV/0!</v>
      </c>
      <c r="S1109">
        <v>0.97599999999999998</v>
      </c>
    </row>
    <row r="1110" spans="1:19" x14ac:dyDescent="0.25">
      <c r="A1110" t="s">
        <v>9042</v>
      </c>
      <c r="B1110" t="s">
        <v>9043</v>
      </c>
      <c r="C1110" t="s">
        <v>2811</v>
      </c>
      <c r="D1110">
        <v>41579</v>
      </c>
      <c r="E1110">
        <v>5</v>
      </c>
      <c r="F1110">
        <v>5</v>
      </c>
      <c r="G1110">
        <v>1</v>
      </c>
      <c r="H1110">
        <v>8</v>
      </c>
      <c r="I1110">
        <v>25</v>
      </c>
      <c r="J1110">
        <v>0.32</v>
      </c>
      <c r="K1110">
        <v>25</v>
      </c>
      <c r="L1110">
        <v>1</v>
      </c>
      <c r="M1110">
        <v>4</v>
      </c>
      <c r="O1110">
        <v>2</v>
      </c>
      <c r="P1110">
        <v>4</v>
      </c>
      <c r="Q1110">
        <v>0.5</v>
      </c>
      <c r="R1110">
        <v>4</v>
      </c>
    </row>
    <row r="1111" spans="1:19" x14ac:dyDescent="0.25">
      <c r="A1111" t="s">
        <v>5331</v>
      </c>
      <c r="B1111" t="s">
        <v>5332</v>
      </c>
      <c r="C1111" t="s">
        <v>234</v>
      </c>
      <c r="D1111">
        <v>41579</v>
      </c>
      <c r="G1111" t="e">
        <v>#DIV/0!</v>
      </c>
      <c r="J1111" t="e">
        <v>#DIV/0!</v>
      </c>
      <c r="L1111" t="e">
        <v>#DIV/0!</v>
      </c>
      <c r="Q1111" t="e">
        <v>#DIV/0!</v>
      </c>
    </row>
    <row r="1112" spans="1:19" x14ac:dyDescent="0.25">
      <c r="A1112" t="s">
        <v>5333</v>
      </c>
      <c r="B1112" t="s">
        <v>5334</v>
      </c>
      <c r="C1112" t="s">
        <v>235</v>
      </c>
      <c r="D1112">
        <v>41579</v>
      </c>
      <c r="G1112" t="e">
        <v>#DIV/0!</v>
      </c>
      <c r="J1112" t="e">
        <v>#DIV/0!</v>
      </c>
      <c r="L1112" t="e">
        <v>#DIV/0!</v>
      </c>
      <c r="Q1112" t="e">
        <v>#DIV/0!</v>
      </c>
      <c r="S1112">
        <v>0</v>
      </c>
    </row>
    <row r="1113" spans="1:19" x14ac:dyDescent="0.25">
      <c r="A1113" t="s">
        <v>5335</v>
      </c>
      <c r="B1113" t="s">
        <v>5336</v>
      </c>
      <c r="C1113" t="s">
        <v>239</v>
      </c>
      <c r="D1113">
        <v>41579</v>
      </c>
      <c r="G1113" t="e">
        <v>#DIV/0!</v>
      </c>
      <c r="J1113" t="e">
        <v>#DIV/0!</v>
      </c>
      <c r="L1113" t="e">
        <v>#DIV/0!</v>
      </c>
      <c r="Q1113" t="e">
        <v>#DIV/0!</v>
      </c>
      <c r="S1113">
        <v>0</v>
      </c>
    </row>
    <row r="1114" spans="1:19" x14ac:dyDescent="0.25">
      <c r="A1114" t="s">
        <v>5337</v>
      </c>
      <c r="B1114" t="s">
        <v>5338</v>
      </c>
      <c r="C1114" t="s">
        <v>238</v>
      </c>
      <c r="D1114">
        <v>41579</v>
      </c>
      <c r="G1114" t="e">
        <v>#DIV/0!</v>
      </c>
      <c r="J1114" t="e">
        <v>#DIV/0!</v>
      </c>
      <c r="L1114" t="e">
        <v>#DIV/0!</v>
      </c>
      <c r="Q1114" t="e">
        <v>#DIV/0!</v>
      </c>
      <c r="S1114">
        <v>0.95937500000000009</v>
      </c>
    </row>
    <row r="1115" spans="1:19" x14ac:dyDescent="0.25">
      <c r="A1115" t="s">
        <v>5339</v>
      </c>
      <c r="B1115" t="s">
        <v>5340</v>
      </c>
      <c r="C1115" t="s">
        <v>222</v>
      </c>
      <c r="D1115">
        <v>41579</v>
      </c>
      <c r="E1115">
        <v>1</v>
      </c>
      <c r="F1115">
        <v>3</v>
      </c>
      <c r="G1115">
        <v>0.33333333333333331</v>
      </c>
      <c r="H1115">
        <v>0</v>
      </c>
      <c r="I1115">
        <v>5</v>
      </c>
      <c r="J1115">
        <v>0</v>
      </c>
      <c r="K1115">
        <v>15</v>
      </c>
      <c r="L1115">
        <v>0.33333333333333331</v>
      </c>
      <c r="M1115">
        <v>13</v>
      </c>
      <c r="O1115">
        <v>0</v>
      </c>
      <c r="P1115">
        <v>1</v>
      </c>
      <c r="Q1115">
        <v>0</v>
      </c>
      <c r="R1115">
        <v>0</v>
      </c>
      <c r="S1115">
        <v>0.79347999999999996</v>
      </c>
    </row>
    <row r="1116" spans="1:19" x14ac:dyDescent="0.25">
      <c r="A1116" t="s">
        <v>5341</v>
      </c>
      <c r="B1116" t="s">
        <v>5342</v>
      </c>
      <c r="C1116" t="s">
        <v>3567</v>
      </c>
      <c r="D1116">
        <v>41579</v>
      </c>
      <c r="E1116">
        <v>0</v>
      </c>
      <c r="F1116">
        <v>0</v>
      </c>
      <c r="G1116" t="e">
        <v>#DIV/0!</v>
      </c>
      <c r="H1116">
        <v>0</v>
      </c>
      <c r="I1116">
        <v>0</v>
      </c>
      <c r="J1116" t="e">
        <v>#DIV/0!</v>
      </c>
      <c r="K1116">
        <v>0</v>
      </c>
      <c r="L1116" t="e">
        <v>#DIV/0!</v>
      </c>
      <c r="Q1116" t="e">
        <v>#DIV/0!</v>
      </c>
      <c r="S1116">
        <v>0.98599999999999999</v>
      </c>
    </row>
    <row r="1117" spans="1:19" x14ac:dyDescent="0.25">
      <c r="A1117" t="s">
        <v>5343</v>
      </c>
      <c r="B1117" t="s">
        <v>5344</v>
      </c>
      <c r="C1117" t="s">
        <v>223</v>
      </c>
      <c r="D1117">
        <v>41579</v>
      </c>
      <c r="E1117">
        <v>1</v>
      </c>
      <c r="F1117">
        <v>3</v>
      </c>
      <c r="G1117">
        <v>0.33333333333333331</v>
      </c>
      <c r="H1117">
        <v>0</v>
      </c>
      <c r="I1117">
        <v>5</v>
      </c>
      <c r="J1117">
        <v>0</v>
      </c>
      <c r="K1117">
        <v>15</v>
      </c>
      <c r="L1117">
        <v>0.33333333333333331</v>
      </c>
      <c r="M1117">
        <v>13</v>
      </c>
      <c r="O1117">
        <v>0</v>
      </c>
      <c r="P1117">
        <v>1</v>
      </c>
      <c r="Q1117">
        <v>0</v>
      </c>
      <c r="R1117">
        <v>0</v>
      </c>
      <c r="S1117">
        <v>0.625</v>
      </c>
    </row>
    <row r="1118" spans="1:19" x14ac:dyDescent="0.25">
      <c r="A1118" t="s">
        <v>5345</v>
      </c>
      <c r="B1118" t="s">
        <v>5346</v>
      </c>
      <c r="C1118" t="s">
        <v>224</v>
      </c>
      <c r="D1118">
        <v>41579</v>
      </c>
      <c r="G1118" t="e">
        <v>#DIV/0!</v>
      </c>
      <c r="J1118" t="e">
        <v>#DIV/0!</v>
      </c>
      <c r="L1118" t="e">
        <v>#DIV/0!</v>
      </c>
      <c r="Q1118" t="e">
        <v>#DIV/0!</v>
      </c>
      <c r="S1118">
        <v>0.41363636363636369</v>
      </c>
    </row>
    <row r="1119" spans="1:19" x14ac:dyDescent="0.25">
      <c r="A1119" t="s">
        <v>5347</v>
      </c>
      <c r="B1119" t="s">
        <v>5348</v>
      </c>
      <c r="C1119" t="s">
        <v>225</v>
      </c>
      <c r="D1119">
        <v>41579</v>
      </c>
      <c r="E1119">
        <v>13</v>
      </c>
      <c r="F1119">
        <v>18</v>
      </c>
      <c r="G1119">
        <v>0.72222222222222221</v>
      </c>
      <c r="H1119">
        <v>30</v>
      </c>
      <c r="I1119">
        <v>40</v>
      </c>
      <c r="J1119">
        <v>0.75</v>
      </c>
      <c r="K1119">
        <v>48</v>
      </c>
      <c r="L1119">
        <v>0.83333333333333337</v>
      </c>
      <c r="M1119">
        <v>30</v>
      </c>
      <c r="O1119">
        <v>9</v>
      </c>
      <c r="P1119">
        <v>12</v>
      </c>
      <c r="Q1119">
        <v>0.75</v>
      </c>
      <c r="R1119">
        <v>0</v>
      </c>
      <c r="S1119">
        <v>0</v>
      </c>
    </row>
    <row r="1120" spans="1:19" x14ac:dyDescent="0.25">
      <c r="A1120" t="s">
        <v>5349</v>
      </c>
      <c r="B1120" t="s">
        <v>5350</v>
      </c>
      <c r="C1120" t="s">
        <v>226</v>
      </c>
      <c r="D1120">
        <v>41579</v>
      </c>
      <c r="E1120">
        <v>10</v>
      </c>
      <c r="F1120">
        <v>14</v>
      </c>
      <c r="G1120">
        <v>0.7142857142857143</v>
      </c>
      <c r="H1120">
        <v>29</v>
      </c>
      <c r="I1120">
        <v>34</v>
      </c>
      <c r="J1120">
        <v>0.8529411764705882</v>
      </c>
      <c r="K1120">
        <v>40</v>
      </c>
      <c r="L1120">
        <v>0.85</v>
      </c>
      <c r="M1120">
        <v>29</v>
      </c>
      <c r="N1120">
        <v>0.78498999999999997</v>
      </c>
      <c r="O1120">
        <v>8</v>
      </c>
      <c r="P1120">
        <v>11</v>
      </c>
      <c r="Q1120">
        <v>0.72727272727272729</v>
      </c>
      <c r="S1120">
        <v>0.77782075757575753</v>
      </c>
    </row>
    <row r="1121" spans="1:19" x14ac:dyDescent="0.25">
      <c r="A1121" t="s">
        <v>5351</v>
      </c>
      <c r="B1121" t="s">
        <v>5352</v>
      </c>
      <c r="C1121" t="s">
        <v>227</v>
      </c>
      <c r="D1121">
        <v>41579</v>
      </c>
      <c r="E1121">
        <v>3</v>
      </c>
      <c r="F1121">
        <v>4</v>
      </c>
      <c r="G1121">
        <v>0.75</v>
      </c>
      <c r="H1121">
        <v>1</v>
      </c>
      <c r="I1121">
        <v>6</v>
      </c>
      <c r="J1121">
        <v>0.16666666666666666</v>
      </c>
      <c r="K1121">
        <v>8</v>
      </c>
      <c r="L1121">
        <v>0.75</v>
      </c>
      <c r="M1121">
        <v>1</v>
      </c>
      <c r="N1121">
        <v>0.97599999999999998</v>
      </c>
      <c r="O1121">
        <v>1</v>
      </c>
      <c r="P1121">
        <v>1</v>
      </c>
      <c r="Q1121">
        <v>1</v>
      </c>
      <c r="R1121">
        <v>0</v>
      </c>
      <c r="S1121">
        <v>0.95316804407713496</v>
      </c>
    </row>
    <row r="1122" spans="1:19" x14ac:dyDescent="0.25">
      <c r="A1122" t="s">
        <v>5353</v>
      </c>
      <c r="B1122" t="s">
        <v>5354</v>
      </c>
      <c r="C1122" t="s">
        <v>202</v>
      </c>
      <c r="D1122">
        <v>41609</v>
      </c>
      <c r="E1122">
        <v>2</v>
      </c>
      <c r="F1122">
        <v>3</v>
      </c>
      <c r="G1122">
        <v>0.66666666666666663</v>
      </c>
      <c r="I1122">
        <v>15</v>
      </c>
      <c r="J1122">
        <v>0</v>
      </c>
      <c r="K1122">
        <v>15</v>
      </c>
      <c r="L1122">
        <v>1</v>
      </c>
      <c r="O1122">
        <v>0</v>
      </c>
      <c r="P1122">
        <v>0</v>
      </c>
      <c r="Q1122" t="e">
        <v>#DIV/0!</v>
      </c>
      <c r="S1122">
        <v>1.25</v>
      </c>
    </row>
    <row r="1123" spans="1:19" x14ac:dyDescent="0.25">
      <c r="A1123" t="s">
        <v>8717</v>
      </c>
      <c r="B1123" t="s">
        <v>8718</v>
      </c>
      <c r="C1123" t="s">
        <v>2636</v>
      </c>
      <c r="D1123">
        <v>41609</v>
      </c>
      <c r="E1123">
        <v>2</v>
      </c>
      <c r="F1123">
        <v>3</v>
      </c>
      <c r="G1123">
        <v>0.66666666666666663</v>
      </c>
      <c r="I1123">
        <v>15</v>
      </c>
      <c r="J1123">
        <v>0</v>
      </c>
      <c r="K1123">
        <v>15</v>
      </c>
      <c r="L1123">
        <v>1</v>
      </c>
      <c r="O1123">
        <v>0</v>
      </c>
      <c r="P1123">
        <v>0</v>
      </c>
      <c r="Q1123" t="e">
        <v>#DIV/0!</v>
      </c>
      <c r="S1123">
        <v>0.54545454545454541</v>
      </c>
    </row>
    <row r="1124" spans="1:19" x14ac:dyDescent="0.25">
      <c r="A1124" t="s">
        <v>5355</v>
      </c>
      <c r="B1124" t="s">
        <v>5356</v>
      </c>
      <c r="C1124" t="s">
        <v>247</v>
      </c>
      <c r="D1124">
        <v>41609</v>
      </c>
      <c r="E1124">
        <v>0</v>
      </c>
      <c r="F1124">
        <v>0</v>
      </c>
      <c r="G1124" t="e">
        <v>#DIV/0!</v>
      </c>
      <c r="H1124">
        <v>0</v>
      </c>
      <c r="I1124">
        <v>0</v>
      </c>
      <c r="J1124" t="e">
        <v>#DIV/0!</v>
      </c>
      <c r="K1124">
        <v>0</v>
      </c>
      <c r="L1124" t="e">
        <v>#DIV/0!</v>
      </c>
      <c r="M1124">
        <v>0</v>
      </c>
      <c r="O1124">
        <v>0</v>
      </c>
      <c r="P1124">
        <v>0</v>
      </c>
      <c r="Q1124" t="e">
        <v>#DIV/0!</v>
      </c>
      <c r="R1124">
        <v>0</v>
      </c>
    </row>
    <row r="1125" spans="1:19" x14ac:dyDescent="0.25">
      <c r="A1125" t="s">
        <v>9334</v>
      </c>
      <c r="B1125" t="s">
        <v>9335</v>
      </c>
      <c r="C1125" t="s">
        <v>2637</v>
      </c>
      <c r="D1125">
        <v>41609</v>
      </c>
      <c r="E1125">
        <v>10</v>
      </c>
      <c r="F1125">
        <v>13</v>
      </c>
      <c r="G1125">
        <v>0.76923076923076927</v>
      </c>
      <c r="H1125">
        <v>0</v>
      </c>
      <c r="I1125">
        <v>59</v>
      </c>
      <c r="J1125">
        <v>0</v>
      </c>
      <c r="K1125">
        <v>59</v>
      </c>
      <c r="L1125">
        <v>1</v>
      </c>
      <c r="M1125">
        <v>0</v>
      </c>
      <c r="O1125">
        <v>0</v>
      </c>
      <c r="P1125">
        <v>0</v>
      </c>
      <c r="Q1125" t="e">
        <v>#DIV/0!</v>
      </c>
      <c r="R1125">
        <v>0</v>
      </c>
    </row>
    <row r="1126" spans="1:19" x14ac:dyDescent="0.25">
      <c r="A1126" t="s">
        <v>5357</v>
      </c>
      <c r="B1126" t="s">
        <v>5358</v>
      </c>
      <c r="C1126" t="s">
        <v>242</v>
      </c>
      <c r="D1126">
        <v>41609</v>
      </c>
      <c r="E1126">
        <v>18</v>
      </c>
      <c r="F1126">
        <v>17</v>
      </c>
      <c r="G1126">
        <v>1.0588235294117647</v>
      </c>
      <c r="H1126">
        <v>83</v>
      </c>
      <c r="I1126">
        <v>154</v>
      </c>
      <c r="J1126">
        <v>0.53896103896103897</v>
      </c>
      <c r="K1126">
        <v>149</v>
      </c>
      <c r="L1126">
        <v>1.0335570469798658</v>
      </c>
      <c r="M1126">
        <v>64</v>
      </c>
      <c r="N1126">
        <v>0.95937500000000009</v>
      </c>
      <c r="O1126">
        <v>6</v>
      </c>
      <c r="P1126">
        <v>9</v>
      </c>
      <c r="Q1126">
        <v>0.66666666666666663</v>
      </c>
      <c r="R1126">
        <v>19</v>
      </c>
    </row>
    <row r="1127" spans="1:19" x14ac:dyDescent="0.25">
      <c r="A1127" t="s">
        <v>5359</v>
      </c>
      <c r="B1127" t="s">
        <v>5360</v>
      </c>
      <c r="C1127" t="s">
        <v>243</v>
      </c>
      <c r="D1127">
        <v>41609</v>
      </c>
      <c r="E1127">
        <v>10</v>
      </c>
      <c r="F1127">
        <v>14</v>
      </c>
      <c r="G1127">
        <v>0.7142857142857143</v>
      </c>
      <c r="H1127">
        <v>29</v>
      </c>
      <c r="I1127">
        <v>34</v>
      </c>
      <c r="J1127">
        <v>0.8529411764705882</v>
      </c>
      <c r="K1127">
        <v>40</v>
      </c>
      <c r="L1127">
        <v>0.85</v>
      </c>
      <c r="M1127">
        <v>27</v>
      </c>
      <c r="N1127">
        <v>0.79347999999999996</v>
      </c>
      <c r="O1127">
        <v>6</v>
      </c>
      <c r="P1127">
        <v>8</v>
      </c>
      <c r="Q1127">
        <v>0.75</v>
      </c>
      <c r="R1127">
        <v>2</v>
      </c>
      <c r="S1127">
        <v>0.96969696969696972</v>
      </c>
    </row>
    <row r="1128" spans="1:19" x14ac:dyDescent="0.25">
      <c r="A1128" t="s">
        <v>5361</v>
      </c>
      <c r="B1128" t="s">
        <v>5362</v>
      </c>
      <c r="C1128" t="s">
        <v>244</v>
      </c>
      <c r="D1128">
        <v>41609</v>
      </c>
      <c r="E1128">
        <v>3</v>
      </c>
      <c r="F1128">
        <v>5</v>
      </c>
      <c r="G1128">
        <v>0.6</v>
      </c>
      <c r="H1128">
        <v>0</v>
      </c>
      <c r="I1128">
        <v>6</v>
      </c>
      <c r="J1128">
        <v>0</v>
      </c>
      <c r="K1128">
        <v>8</v>
      </c>
      <c r="L1128">
        <v>0.75</v>
      </c>
      <c r="M1128">
        <v>0</v>
      </c>
      <c r="N1128">
        <v>0.98599999999999999</v>
      </c>
      <c r="O1128">
        <v>0</v>
      </c>
      <c r="P1128">
        <v>0</v>
      </c>
      <c r="Q1128" t="e">
        <v>#DIV/0!</v>
      </c>
      <c r="R1128">
        <v>0</v>
      </c>
      <c r="S1128">
        <v>0.875</v>
      </c>
    </row>
    <row r="1129" spans="1:19" x14ac:dyDescent="0.25">
      <c r="A1129" t="s">
        <v>9443</v>
      </c>
      <c r="B1129" t="s">
        <v>9444</v>
      </c>
      <c r="C1129" t="s">
        <v>2809</v>
      </c>
      <c r="D1129">
        <v>41609</v>
      </c>
      <c r="E1129">
        <v>7</v>
      </c>
      <c r="F1129">
        <v>7</v>
      </c>
      <c r="G1129">
        <v>1</v>
      </c>
      <c r="H1129">
        <v>17</v>
      </c>
      <c r="I1129">
        <v>35</v>
      </c>
      <c r="J1129">
        <v>0.48571428571428571</v>
      </c>
      <c r="K1129">
        <v>35</v>
      </c>
      <c r="L1129">
        <v>1</v>
      </c>
      <c r="M1129">
        <v>17</v>
      </c>
      <c r="O1129">
        <v>0</v>
      </c>
      <c r="P1129">
        <v>0</v>
      </c>
      <c r="Q1129" t="e">
        <v>#DIV/0!</v>
      </c>
      <c r="R1129">
        <v>0</v>
      </c>
      <c r="S1129">
        <v>0.77272727272727271</v>
      </c>
    </row>
    <row r="1130" spans="1:19" x14ac:dyDescent="0.25">
      <c r="A1130" t="s">
        <v>5363</v>
      </c>
      <c r="B1130" t="s">
        <v>5364</v>
      </c>
      <c r="C1130" t="s">
        <v>245</v>
      </c>
      <c r="D1130">
        <v>41609</v>
      </c>
      <c r="E1130">
        <v>20</v>
      </c>
      <c r="F1130">
        <v>23</v>
      </c>
      <c r="G1130">
        <v>0.86956521739130432</v>
      </c>
      <c r="H1130">
        <v>36</v>
      </c>
      <c r="I1130">
        <v>100</v>
      </c>
      <c r="J1130">
        <v>0.36</v>
      </c>
      <c r="K1130">
        <v>115</v>
      </c>
      <c r="L1130">
        <v>0.86956521739130432</v>
      </c>
      <c r="M1130">
        <v>37</v>
      </c>
      <c r="O1130">
        <v>3</v>
      </c>
      <c r="P1130">
        <v>4</v>
      </c>
      <c r="Q1130">
        <v>0.75</v>
      </c>
      <c r="R1130">
        <v>11</v>
      </c>
    </row>
    <row r="1131" spans="1:19" x14ac:dyDescent="0.25">
      <c r="A1131" t="s">
        <v>5365</v>
      </c>
      <c r="B1131" t="s">
        <v>5366</v>
      </c>
      <c r="C1131" t="s">
        <v>246</v>
      </c>
      <c r="D1131">
        <v>41609</v>
      </c>
      <c r="E1131">
        <v>0</v>
      </c>
      <c r="F1131">
        <v>0</v>
      </c>
      <c r="G1131" t="e">
        <v>#DIV/0!</v>
      </c>
      <c r="H1131">
        <v>0</v>
      </c>
      <c r="I1131">
        <v>0</v>
      </c>
      <c r="J1131" t="e">
        <v>#DIV/0!</v>
      </c>
      <c r="K1131">
        <v>0</v>
      </c>
      <c r="L1131" t="e">
        <v>#DIV/0!</v>
      </c>
      <c r="O1131">
        <v>0</v>
      </c>
      <c r="P1131">
        <v>0</v>
      </c>
      <c r="Q1131" t="e">
        <v>#DIV/0!</v>
      </c>
    </row>
    <row r="1132" spans="1:19" x14ac:dyDescent="0.25">
      <c r="A1132" t="s">
        <v>5367</v>
      </c>
      <c r="B1132" t="s">
        <v>5368</v>
      </c>
      <c r="C1132" t="s">
        <v>240</v>
      </c>
      <c r="D1132">
        <v>41609</v>
      </c>
      <c r="E1132">
        <v>68</v>
      </c>
      <c r="F1132">
        <v>79</v>
      </c>
      <c r="G1132">
        <v>0.86075949367088611</v>
      </c>
      <c r="H1132">
        <v>165</v>
      </c>
      <c r="I1132">
        <v>388</v>
      </c>
      <c r="J1132">
        <v>0.42525773195876287</v>
      </c>
      <c r="K1132">
        <v>406</v>
      </c>
      <c r="L1132">
        <v>0.95566502463054193</v>
      </c>
      <c r="M1132">
        <v>145</v>
      </c>
      <c r="O1132">
        <v>15</v>
      </c>
      <c r="P1132">
        <v>21</v>
      </c>
      <c r="Q1132">
        <v>0.7142857142857143</v>
      </c>
      <c r="R1132">
        <v>32</v>
      </c>
    </row>
    <row r="1133" spans="1:19" x14ac:dyDescent="0.25">
      <c r="A1133" t="s">
        <v>5369</v>
      </c>
      <c r="B1133" t="s">
        <v>5370</v>
      </c>
      <c r="C1133" t="s">
        <v>203</v>
      </c>
      <c r="D1133">
        <v>41609</v>
      </c>
      <c r="E1133">
        <v>11</v>
      </c>
      <c r="F1133">
        <v>11</v>
      </c>
      <c r="G1133">
        <v>1</v>
      </c>
      <c r="H1133">
        <v>22</v>
      </c>
      <c r="I1133">
        <v>75</v>
      </c>
      <c r="J1133">
        <v>0.29333333333333333</v>
      </c>
      <c r="K1133">
        <v>75</v>
      </c>
      <c r="L1133">
        <v>1</v>
      </c>
      <c r="M1133">
        <v>21</v>
      </c>
      <c r="O1133">
        <v>0</v>
      </c>
      <c r="P1133">
        <v>0</v>
      </c>
      <c r="Q1133" t="e">
        <v>#DIV/0!</v>
      </c>
      <c r="R1133">
        <v>1</v>
      </c>
    </row>
    <row r="1134" spans="1:19" x14ac:dyDescent="0.25">
      <c r="A1134" t="s">
        <v>5371</v>
      </c>
      <c r="B1134" t="s">
        <v>5372</v>
      </c>
      <c r="C1134" t="s">
        <v>205</v>
      </c>
      <c r="D1134">
        <v>41609</v>
      </c>
      <c r="E1134">
        <v>4</v>
      </c>
      <c r="F1134">
        <v>4</v>
      </c>
      <c r="G1134">
        <v>1</v>
      </c>
      <c r="H1134">
        <v>11</v>
      </c>
      <c r="I1134">
        <v>40</v>
      </c>
      <c r="J1134">
        <v>0.27500000000000002</v>
      </c>
      <c r="K1134">
        <v>40</v>
      </c>
      <c r="L1134">
        <v>1</v>
      </c>
      <c r="M1134">
        <v>11</v>
      </c>
      <c r="N1134">
        <v>1.25</v>
      </c>
      <c r="O1134">
        <v>0</v>
      </c>
      <c r="P1134">
        <v>0</v>
      </c>
      <c r="Q1134" t="e">
        <v>#DIV/0!</v>
      </c>
      <c r="R1134">
        <v>0</v>
      </c>
      <c r="S1134">
        <v>1.0119047619047621</v>
      </c>
    </row>
    <row r="1135" spans="1:19" x14ac:dyDescent="0.25">
      <c r="A1135" t="s">
        <v>5373</v>
      </c>
      <c r="B1135" t="s">
        <v>5374</v>
      </c>
      <c r="C1135" t="s">
        <v>204</v>
      </c>
      <c r="D1135">
        <v>41609</v>
      </c>
      <c r="E1135">
        <v>7</v>
      </c>
      <c r="F1135">
        <v>7</v>
      </c>
      <c r="G1135">
        <v>1</v>
      </c>
      <c r="H1135">
        <v>11</v>
      </c>
      <c r="I1135">
        <v>35</v>
      </c>
      <c r="J1135">
        <v>0.31428571428571428</v>
      </c>
      <c r="K1135">
        <v>35</v>
      </c>
      <c r="L1135">
        <v>1</v>
      </c>
      <c r="M1135">
        <v>10</v>
      </c>
      <c r="O1135">
        <v>0</v>
      </c>
      <c r="P1135">
        <v>0</v>
      </c>
      <c r="Q1135">
        <v>0</v>
      </c>
      <c r="R1135">
        <v>1</v>
      </c>
    </row>
    <row r="1136" spans="1:19" x14ac:dyDescent="0.25">
      <c r="A1136" t="s">
        <v>5375</v>
      </c>
      <c r="B1136" t="s">
        <v>5376</v>
      </c>
      <c r="C1136" t="s">
        <v>206</v>
      </c>
      <c r="D1136">
        <v>41609</v>
      </c>
      <c r="G1136" t="e">
        <v>#DIV/0!</v>
      </c>
      <c r="J1136" t="e">
        <v>#DIV/0!</v>
      </c>
      <c r="L1136" t="e">
        <v>#DIV/0!</v>
      </c>
      <c r="Q1136" t="e">
        <v>#DIV/0!</v>
      </c>
      <c r="S1136">
        <v>1.0625</v>
      </c>
    </row>
    <row r="1137" spans="1:19" x14ac:dyDescent="0.25">
      <c r="A1137" t="s">
        <v>5377</v>
      </c>
      <c r="B1137" t="s">
        <v>5378</v>
      </c>
      <c r="C1137" t="s">
        <v>233</v>
      </c>
      <c r="D1137">
        <v>41609</v>
      </c>
      <c r="G1137" t="e">
        <v>#DIV/0!</v>
      </c>
      <c r="J1137" t="e">
        <v>#DIV/0!</v>
      </c>
      <c r="L1137" t="e">
        <v>#DIV/0!</v>
      </c>
      <c r="Q1137" t="e">
        <v>#DIV/0!</v>
      </c>
    </row>
    <row r="1138" spans="1:19" x14ac:dyDescent="0.25">
      <c r="A1138" t="s">
        <v>5379</v>
      </c>
      <c r="B1138" t="s">
        <v>5380</v>
      </c>
      <c r="C1138" t="s">
        <v>232</v>
      </c>
      <c r="D1138">
        <v>41609</v>
      </c>
      <c r="G1138" t="e">
        <v>#DIV/0!</v>
      </c>
      <c r="J1138" t="e">
        <v>#DIV/0!</v>
      </c>
      <c r="L1138" t="e">
        <v>#DIV/0!</v>
      </c>
      <c r="Q1138" t="e">
        <v>#DIV/0!</v>
      </c>
    </row>
    <row r="1139" spans="1:19" x14ac:dyDescent="0.25">
      <c r="A1139" t="s">
        <v>5381</v>
      </c>
      <c r="B1139" t="s">
        <v>5382</v>
      </c>
      <c r="C1139" t="s">
        <v>207</v>
      </c>
      <c r="D1139">
        <v>41609</v>
      </c>
      <c r="E1139">
        <v>10</v>
      </c>
      <c r="F1139">
        <v>10</v>
      </c>
      <c r="G1139">
        <v>1</v>
      </c>
      <c r="H1139">
        <v>55</v>
      </c>
      <c r="I1139">
        <v>70</v>
      </c>
      <c r="J1139">
        <v>0.7857142857142857</v>
      </c>
      <c r="K1139">
        <v>70</v>
      </c>
      <c r="L1139">
        <v>1</v>
      </c>
      <c r="M1139">
        <v>39</v>
      </c>
      <c r="O1139">
        <v>5</v>
      </c>
      <c r="P1139">
        <v>7</v>
      </c>
      <c r="Q1139">
        <v>0.7142857142857143</v>
      </c>
      <c r="R1139">
        <v>16</v>
      </c>
    </row>
    <row r="1140" spans="1:19" x14ac:dyDescent="0.25">
      <c r="A1140" t="s">
        <v>5383</v>
      </c>
      <c r="B1140" t="s">
        <v>5384</v>
      </c>
      <c r="C1140" t="s">
        <v>209</v>
      </c>
      <c r="D1140">
        <v>41609</v>
      </c>
      <c r="E1140">
        <v>5</v>
      </c>
      <c r="F1140">
        <v>5</v>
      </c>
      <c r="G1140">
        <v>1</v>
      </c>
      <c r="H1140">
        <v>33</v>
      </c>
      <c r="I1140">
        <v>45</v>
      </c>
      <c r="J1140">
        <v>0.73333333333333328</v>
      </c>
      <c r="K1140">
        <v>45</v>
      </c>
      <c r="L1140">
        <v>1</v>
      </c>
      <c r="M1140">
        <v>25</v>
      </c>
      <c r="N1140">
        <v>0.875</v>
      </c>
      <c r="O1140">
        <v>3</v>
      </c>
      <c r="P1140">
        <v>4</v>
      </c>
      <c r="Q1140">
        <v>0.75</v>
      </c>
      <c r="R1140">
        <v>8</v>
      </c>
    </row>
    <row r="1141" spans="1:19" x14ac:dyDescent="0.25">
      <c r="A1141" t="s">
        <v>5385</v>
      </c>
      <c r="B1141" t="s">
        <v>5386</v>
      </c>
      <c r="C1141" t="s">
        <v>208</v>
      </c>
      <c r="D1141">
        <v>41609</v>
      </c>
      <c r="E1141">
        <v>5</v>
      </c>
      <c r="F1141">
        <v>5</v>
      </c>
      <c r="G1141">
        <v>1</v>
      </c>
      <c r="H1141">
        <v>22</v>
      </c>
      <c r="I1141">
        <v>25</v>
      </c>
      <c r="J1141">
        <v>0.88</v>
      </c>
      <c r="K1141">
        <v>25</v>
      </c>
      <c r="L1141">
        <v>1</v>
      </c>
      <c r="M1141">
        <v>14</v>
      </c>
      <c r="O1141">
        <v>2</v>
      </c>
      <c r="P1141">
        <v>3</v>
      </c>
      <c r="Q1141">
        <v>0.66666666666666663</v>
      </c>
      <c r="R1141">
        <v>8</v>
      </c>
    </row>
    <row r="1142" spans="1:19" x14ac:dyDescent="0.25">
      <c r="A1142" t="s">
        <v>5387</v>
      </c>
      <c r="B1142" t="s">
        <v>5388</v>
      </c>
      <c r="C1142" t="s">
        <v>210</v>
      </c>
      <c r="D1142">
        <v>41609</v>
      </c>
      <c r="G1142" t="e">
        <v>#DIV/0!</v>
      </c>
      <c r="J1142" t="e">
        <v>#DIV/0!</v>
      </c>
      <c r="L1142" t="e">
        <v>#DIV/0!</v>
      </c>
      <c r="Q1142" t="e">
        <v>#DIV/0!</v>
      </c>
    </row>
    <row r="1143" spans="1:19" x14ac:dyDescent="0.25">
      <c r="A1143" t="s">
        <v>5389</v>
      </c>
      <c r="B1143" t="s">
        <v>5390</v>
      </c>
      <c r="C1143" t="s">
        <v>228</v>
      </c>
      <c r="D1143">
        <v>41609</v>
      </c>
      <c r="G1143" t="e">
        <v>#DIV/0!</v>
      </c>
      <c r="J1143" t="e">
        <v>#DIV/0!</v>
      </c>
      <c r="L1143" t="e">
        <v>#DIV/0!</v>
      </c>
      <c r="Q1143" t="e">
        <v>#DIV/0!</v>
      </c>
      <c r="S1143">
        <v>1</v>
      </c>
    </row>
    <row r="1144" spans="1:19" x14ac:dyDescent="0.25">
      <c r="A1144" t="s">
        <v>5391</v>
      </c>
      <c r="B1144" t="s">
        <v>5392</v>
      </c>
      <c r="C1144" t="s">
        <v>229</v>
      </c>
      <c r="D1144">
        <v>41609</v>
      </c>
      <c r="G1144" t="e">
        <v>#DIV/0!</v>
      </c>
      <c r="J1144" t="e">
        <v>#DIV/0!</v>
      </c>
      <c r="L1144" t="e">
        <v>#DIV/0!</v>
      </c>
      <c r="Q1144" t="e">
        <v>#DIV/0!</v>
      </c>
      <c r="S1144">
        <v>1</v>
      </c>
    </row>
    <row r="1145" spans="1:19" x14ac:dyDescent="0.25">
      <c r="A1145" t="s">
        <v>5393</v>
      </c>
      <c r="B1145" t="s">
        <v>5394</v>
      </c>
      <c r="C1145" t="s">
        <v>215</v>
      </c>
      <c r="D1145">
        <v>41609</v>
      </c>
      <c r="G1145" t="e">
        <v>#DIV/0!</v>
      </c>
      <c r="J1145" t="e">
        <v>#DIV/0!</v>
      </c>
      <c r="L1145" t="e">
        <v>#DIV/0!</v>
      </c>
      <c r="M1145">
        <v>0</v>
      </c>
      <c r="Q1145" t="e">
        <v>#DIV/0!</v>
      </c>
    </row>
    <row r="1146" spans="1:19" x14ac:dyDescent="0.25">
      <c r="A1146" t="s">
        <v>5395</v>
      </c>
      <c r="B1146" t="s">
        <v>5396</v>
      </c>
      <c r="C1146" t="s">
        <v>211</v>
      </c>
      <c r="D1146">
        <v>41609</v>
      </c>
      <c r="E1146">
        <v>7</v>
      </c>
      <c r="F1146">
        <v>9</v>
      </c>
      <c r="G1146">
        <v>0.77777777777777779</v>
      </c>
      <c r="H1146">
        <v>21</v>
      </c>
      <c r="I1146">
        <v>50</v>
      </c>
      <c r="J1146">
        <v>0.42</v>
      </c>
      <c r="K1146">
        <v>60</v>
      </c>
      <c r="L1146">
        <v>0.83333333333333337</v>
      </c>
      <c r="M1146">
        <v>17</v>
      </c>
      <c r="O1146">
        <v>3</v>
      </c>
      <c r="P1146">
        <v>4</v>
      </c>
      <c r="Q1146">
        <v>0.75</v>
      </c>
      <c r="R1146">
        <v>4</v>
      </c>
    </row>
    <row r="1147" spans="1:19" x14ac:dyDescent="0.25">
      <c r="A1147" t="s">
        <v>5397</v>
      </c>
      <c r="B1147" t="s">
        <v>5398</v>
      </c>
      <c r="C1147" t="s">
        <v>3526</v>
      </c>
      <c r="D1147">
        <v>41609</v>
      </c>
      <c r="G1147" t="e">
        <v>#DIV/0!</v>
      </c>
      <c r="J1147" t="e">
        <v>#DIV/0!</v>
      </c>
      <c r="L1147" t="e">
        <v>#DIV/0!</v>
      </c>
      <c r="O1147">
        <v>0</v>
      </c>
      <c r="P1147">
        <v>0</v>
      </c>
      <c r="Q1147" t="e">
        <v>#DIV/0!</v>
      </c>
      <c r="S1147">
        <v>0.75</v>
      </c>
    </row>
    <row r="1148" spans="1:19" x14ac:dyDescent="0.25">
      <c r="A1148" t="s">
        <v>5399</v>
      </c>
      <c r="B1148" t="s">
        <v>5400</v>
      </c>
      <c r="C1148" t="s">
        <v>214</v>
      </c>
      <c r="D1148">
        <v>41609</v>
      </c>
      <c r="E1148">
        <v>5</v>
      </c>
      <c r="F1148">
        <v>4</v>
      </c>
      <c r="G1148">
        <v>1.25</v>
      </c>
      <c r="H1148">
        <v>21</v>
      </c>
      <c r="I1148">
        <v>40</v>
      </c>
      <c r="J1148">
        <v>0.52500000000000002</v>
      </c>
      <c r="K1148">
        <v>35</v>
      </c>
      <c r="L1148">
        <v>1.1428571428571428</v>
      </c>
      <c r="M1148">
        <v>17</v>
      </c>
      <c r="N1148">
        <v>1.0625</v>
      </c>
      <c r="O1148">
        <v>3</v>
      </c>
      <c r="P1148">
        <v>4</v>
      </c>
      <c r="Q1148">
        <v>0.75</v>
      </c>
      <c r="R1148">
        <v>4</v>
      </c>
      <c r="S1148">
        <v>0.75</v>
      </c>
    </row>
    <row r="1149" spans="1:19" x14ac:dyDescent="0.25">
      <c r="A1149" t="s">
        <v>5401</v>
      </c>
      <c r="B1149" t="s">
        <v>5402</v>
      </c>
      <c r="C1149" t="s">
        <v>212</v>
      </c>
      <c r="D1149">
        <v>41609</v>
      </c>
      <c r="E1149">
        <v>2</v>
      </c>
      <c r="F1149">
        <v>5</v>
      </c>
      <c r="G1149">
        <v>0.4</v>
      </c>
      <c r="I1149">
        <v>10</v>
      </c>
      <c r="J1149">
        <v>0</v>
      </c>
      <c r="K1149">
        <v>25</v>
      </c>
      <c r="L1149">
        <v>0.4</v>
      </c>
      <c r="O1149">
        <v>0</v>
      </c>
      <c r="P1149">
        <v>0</v>
      </c>
      <c r="Q1149" t="e">
        <v>#DIV/0!</v>
      </c>
      <c r="S1149">
        <v>0.8666666666666667</v>
      </c>
    </row>
    <row r="1150" spans="1:19" x14ac:dyDescent="0.25">
      <c r="A1150" t="s">
        <v>5403</v>
      </c>
      <c r="B1150" t="s">
        <v>5404</v>
      </c>
      <c r="C1150" t="s">
        <v>218</v>
      </c>
      <c r="D1150">
        <v>41609</v>
      </c>
      <c r="G1150" t="e">
        <v>#DIV/0!</v>
      </c>
      <c r="J1150" t="e">
        <v>#DIV/0!</v>
      </c>
      <c r="L1150" t="e">
        <v>#DIV/0!</v>
      </c>
      <c r="O1150">
        <v>0</v>
      </c>
      <c r="P1150">
        <v>0</v>
      </c>
      <c r="Q1150" t="e">
        <v>#DIV/0!</v>
      </c>
      <c r="S1150">
        <v>0.65</v>
      </c>
    </row>
    <row r="1151" spans="1:19" x14ac:dyDescent="0.25">
      <c r="A1151" t="s">
        <v>5405</v>
      </c>
      <c r="B1151" t="s">
        <v>5406</v>
      </c>
      <c r="C1151" t="s">
        <v>216</v>
      </c>
      <c r="D1151">
        <v>41609</v>
      </c>
      <c r="E1151">
        <v>2</v>
      </c>
      <c r="F1151">
        <v>4</v>
      </c>
      <c r="G1151">
        <v>0.5</v>
      </c>
      <c r="H1151">
        <v>0</v>
      </c>
      <c r="I1151">
        <v>7</v>
      </c>
      <c r="J1151">
        <v>0</v>
      </c>
      <c r="K1151">
        <v>17</v>
      </c>
      <c r="L1151">
        <v>0.41176470588235292</v>
      </c>
      <c r="M1151">
        <v>0</v>
      </c>
      <c r="O1151">
        <v>0</v>
      </c>
      <c r="P1151">
        <v>0</v>
      </c>
      <c r="Q1151" t="e">
        <v>#DIV/0!</v>
      </c>
      <c r="R1151">
        <v>0</v>
      </c>
    </row>
    <row r="1152" spans="1:19" x14ac:dyDescent="0.25">
      <c r="A1152" t="s">
        <v>5407</v>
      </c>
      <c r="B1152" t="s">
        <v>5408</v>
      </c>
      <c r="C1152" t="s">
        <v>217</v>
      </c>
      <c r="D1152">
        <v>41609</v>
      </c>
      <c r="E1152">
        <v>2</v>
      </c>
      <c r="F1152">
        <v>4</v>
      </c>
      <c r="G1152">
        <v>0.5</v>
      </c>
      <c r="I1152">
        <v>7</v>
      </c>
      <c r="J1152">
        <v>0</v>
      </c>
      <c r="K1152">
        <v>17</v>
      </c>
      <c r="L1152">
        <v>0.41176470588235292</v>
      </c>
      <c r="O1152">
        <v>0</v>
      </c>
      <c r="P1152">
        <v>0</v>
      </c>
      <c r="Q1152" t="e">
        <v>#DIV/0!</v>
      </c>
      <c r="S1152">
        <v>0.11363636363636363</v>
      </c>
    </row>
    <row r="1153" spans="1:19" x14ac:dyDescent="0.25">
      <c r="A1153" t="s">
        <v>5409</v>
      </c>
      <c r="B1153" t="s">
        <v>5410</v>
      </c>
      <c r="C1153" t="s">
        <v>230</v>
      </c>
      <c r="D1153">
        <v>41609</v>
      </c>
      <c r="G1153" t="e">
        <v>#DIV/0!</v>
      </c>
      <c r="J1153" t="e">
        <v>#DIV/0!</v>
      </c>
      <c r="L1153" t="e">
        <v>#DIV/0!</v>
      </c>
      <c r="Q1153" t="e">
        <v>#DIV/0!</v>
      </c>
    </row>
    <row r="1154" spans="1:19" x14ac:dyDescent="0.25">
      <c r="A1154" t="s">
        <v>5411</v>
      </c>
      <c r="B1154" t="s">
        <v>5412</v>
      </c>
      <c r="C1154" t="s">
        <v>231</v>
      </c>
      <c r="D1154">
        <v>41609</v>
      </c>
      <c r="G1154" t="e">
        <v>#DIV/0!</v>
      </c>
      <c r="J1154" t="e">
        <v>#DIV/0!</v>
      </c>
      <c r="L1154" t="e">
        <v>#DIV/0!</v>
      </c>
      <c r="Q1154" t="e">
        <v>#DIV/0!</v>
      </c>
      <c r="S1154">
        <v>0.25</v>
      </c>
    </row>
    <row r="1155" spans="1:19" x14ac:dyDescent="0.25">
      <c r="A1155" t="s">
        <v>9564</v>
      </c>
      <c r="B1155" t="s">
        <v>9565</v>
      </c>
      <c r="C1155" t="s">
        <v>9523</v>
      </c>
      <c r="D1155">
        <v>41609</v>
      </c>
      <c r="E1155">
        <v>2</v>
      </c>
      <c r="F1155">
        <v>2</v>
      </c>
      <c r="G1155">
        <v>1</v>
      </c>
      <c r="H1155">
        <v>9</v>
      </c>
      <c r="I1155">
        <v>10</v>
      </c>
      <c r="J1155">
        <v>0.9</v>
      </c>
      <c r="K1155">
        <v>10</v>
      </c>
      <c r="L1155">
        <v>1</v>
      </c>
      <c r="M1155">
        <v>9</v>
      </c>
      <c r="O1155">
        <v>0</v>
      </c>
      <c r="P1155">
        <v>0</v>
      </c>
      <c r="Q1155" t="e">
        <v>#DIV/0!</v>
      </c>
      <c r="R1155">
        <v>0</v>
      </c>
    </row>
    <row r="1156" spans="1:19" x14ac:dyDescent="0.25">
      <c r="A1156" t="s">
        <v>8935</v>
      </c>
      <c r="B1156" t="s">
        <v>8936</v>
      </c>
      <c r="C1156" t="s">
        <v>2810</v>
      </c>
      <c r="D1156">
        <v>41609</v>
      </c>
      <c r="E1156">
        <v>2</v>
      </c>
      <c r="F1156">
        <v>2</v>
      </c>
      <c r="G1156">
        <v>1</v>
      </c>
      <c r="H1156">
        <v>9</v>
      </c>
      <c r="I1156">
        <v>10</v>
      </c>
      <c r="J1156">
        <v>0.9</v>
      </c>
      <c r="K1156">
        <v>10</v>
      </c>
      <c r="L1156">
        <v>1</v>
      </c>
      <c r="M1156">
        <v>9</v>
      </c>
      <c r="O1156">
        <v>0</v>
      </c>
      <c r="P1156">
        <v>0</v>
      </c>
      <c r="Q1156" t="e">
        <v>#DIV/0!</v>
      </c>
      <c r="R1156">
        <v>0</v>
      </c>
    </row>
    <row r="1157" spans="1:19" x14ac:dyDescent="0.25">
      <c r="A1157" t="s">
        <v>5413</v>
      </c>
      <c r="B1157" t="s">
        <v>5414</v>
      </c>
      <c r="C1157" t="s">
        <v>237</v>
      </c>
      <c r="D1157">
        <v>41609</v>
      </c>
      <c r="G1157" t="e">
        <v>#DIV/0!</v>
      </c>
      <c r="J1157" t="e">
        <v>#DIV/0!</v>
      </c>
      <c r="L1157" t="e">
        <v>#DIV/0!</v>
      </c>
      <c r="Q1157" t="e">
        <v>#DIV/0!</v>
      </c>
    </row>
    <row r="1158" spans="1:19" x14ac:dyDescent="0.25">
      <c r="A1158" t="s">
        <v>5415</v>
      </c>
      <c r="B1158" t="s">
        <v>5416</v>
      </c>
      <c r="C1158" t="s">
        <v>236</v>
      </c>
      <c r="D1158">
        <v>41609</v>
      </c>
      <c r="G1158" t="e">
        <v>#DIV/0!</v>
      </c>
      <c r="J1158" t="e">
        <v>#DIV/0!</v>
      </c>
      <c r="L1158" t="e">
        <v>#DIV/0!</v>
      </c>
      <c r="Q1158" t="e">
        <v>#DIV/0!</v>
      </c>
    </row>
    <row r="1159" spans="1:19" x14ac:dyDescent="0.25">
      <c r="A1159" t="s">
        <v>5417</v>
      </c>
      <c r="B1159" t="s">
        <v>5418</v>
      </c>
      <c r="C1159" t="s">
        <v>364</v>
      </c>
      <c r="D1159">
        <v>41609</v>
      </c>
      <c r="E1159">
        <v>3</v>
      </c>
      <c r="F1159">
        <v>3</v>
      </c>
      <c r="G1159">
        <v>1</v>
      </c>
      <c r="H1159">
        <v>3</v>
      </c>
      <c r="I1159">
        <v>15</v>
      </c>
      <c r="J1159">
        <v>0.2</v>
      </c>
      <c r="K1159">
        <v>15</v>
      </c>
      <c r="L1159">
        <v>1</v>
      </c>
      <c r="M1159">
        <v>1</v>
      </c>
      <c r="O1159">
        <v>1</v>
      </c>
      <c r="P1159">
        <v>1</v>
      </c>
      <c r="Q1159">
        <v>1</v>
      </c>
      <c r="R1159">
        <v>2</v>
      </c>
      <c r="S1159">
        <v>0</v>
      </c>
    </row>
    <row r="1160" spans="1:19" x14ac:dyDescent="0.25">
      <c r="A1160" t="s">
        <v>5419</v>
      </c>
      <c r="B1160" t="s">
        <v>5420</v>
      </c>
      <c r="C1160" t="s">
        <v>363</v>
      </c>
      <c r="D1160">
        <v>41609</v>
      </c>
      <c r="E1160">
        <v>3</v>
      </c>
      <c r="F1160">
        <v>3</v>
      </c>
      <c r="G1160">
        <v>1</v>
      </c>
      <c r="H1160">
        <v>3</v>
      </c>
      <c r="I1160">
        <v>15</v>
      </c>
      <c r="J1160">
        <v>0.2</v>
      </c>
      <c r="K1160">
        <v>15</v>
      </c>
      <c r="L1160">
        <v>1</v>
      </c>
      <c r="M1160">
        <v>1</v>
      </c>
      <c r="O1160">
        <v>1</v>
      </c>
      <c r="P1160">
        <v>1</v>
      </c>
      <c r="Q1160">
        <v>1</v>
      </c>
      <c r="R1160">
        <v>2</v>
      </c>
    </row>
    <row r="1161" spans="1:19" x14ac:dyDescent="0.25">
      <c r="A1161" t="s">
        <v>5421</v>
      </c>
      <c r="B1161" t="s">
        <v>5422</v>
      </c>
      <c r="C1161" t="s">
        <v>219</v>
      </c>
      <c r="D1161">
        <v>41609</v>
      </c>
      <c r="E1161">
        <v>4</v>
      </c>
      <c r="F1161">
        <v>4</v>
      </c>
      <c r="G1161">
        <v>1</v>
      </c>
      <c r="H1161">
        <v>18</v>
      </c>
      <c r="I1161">
        <v>29</v>
      </c>
      <c r="J1161">
        <v>0.62068965517241381</v>
      </c>
      <c r="K1161">
        <v>29</v>
      </c>
      <c r="L1161">
        <v>1</v>
      </c>
      <c r="M1161">
        <v>11</v>
      </c>
      <c r="O1161">
        <v>0</v>
      </c>
      <c r="P1161">
        <v>1</v>
      </c>
      <c r="Q1161">
        <v>0</v>
      </c>
      <c r="R1161">
        <v>7</v>
      </c>
    </row>
    <row r="1162" spans="1:19" x14ac:dyDescent="0.25">
      <c r="A1162" t="s">
        <v>5423</v>
      </c>
      <c r="B1162" t="s">
        <v>5424</v>
      </c>
      <c r="C1162" t="s">
        <v>220</v>
      </c>
      <c r="D1162">
        <v>41609</v>
      </c>
      <c r="E1162">
        <v>4</v>
      </c>
      <c r="F1162">
        <v>4</v>
      </c>
      <c r="G1162">
        <v>1</v>
      </c>
      <c r="H1162">
        <v>18</v>
      </c>
      <c r="I1162">
        <v>29</v>
      </c>
      <c r="J1162">
        <v>0.62068965517241381</v>
      </c>
      <c r="K1162">
        <v>29</v>
      </c>
      <c r="L1162">
        <v>1</v>
      </c>
      <c r="M1162">
        <v>11</v>
      </c>
      <c r="N1162">
        <v>0.65</v>
      </c>
      <c r="O1162">
        <v>0</v>
      </c>
      <c r="P1162">
        <v>1</v>
      </c>
      <c r="Q1162">
        <v>0</v>
      </c>
      <c r="R1162">
        <v>7</v>
      </c>
    </row>
    <row r="1163" spans="1:19" x14ac:dyDescent="0.25">
      <c r="A1163" t="s">
        <v>5425</v>
      </c>
      <c r="B1163" t="s">
        <v>5426</v>
      </c>
      <c r="C1163" t="s">
        <v>221</v>
      </c>
      <c r="D1163">
        <v>41609</v>
      </c>
      <c r="G1163" t="e">
        <v>#DIV/0!</v>
      </c>
      <c r="J1163" t="e">
        <v>#DIV/0!</v>
      </c>
      <c r="L1163" t="e">
        <v>#DIV/0!</v>
      </c>
      <c r="Q1163" t="e">
        <v>#DIV/0!</v>
      </c>
      <c r="S1163">
        <v>0.83790769230769224</v>
      </c>
    </row>
    <row r="1164" spans="1:19" x14ac:dyDescent="0.25">
      <c r="A1164" t="s">
        <v>9189</v>
      </c>
      <c r="B1164" t="s">
        <v>9190</v>
      </c>
      <c r="C1164" t="s">
        <v>3018</v>
      </c>
      <c r="D1164">
        <v>41609</v>
      </c>
      <c r="E1164">
        <v>11</v>
      </c>
      <c r="F1164">
        <v>11</v>
      </c>
      <c r="G1164">
        <v>1</v>
      </c>
      <c r="H1164">
        <v>8</v>
      </c>
      <c r="I1164">
        <v>52</v>
      </c>
      <c r="J1164">
        <v>0.15384615384615385</v>
      </c>
      <c r="K1164">
        <v>52</v>
      </c>
      <c r="L1164">
        <v>1</v>
      </c>
      <c r="M1164">
        <v>8</v>
      </c>
      <c r="O1164">
        <v>0</v>
      </c>
      <c r="P1164">
        <v>0</v>
      </c>
      <c r="Q1164" t="e">
        <v>#DIV/0!</v>
      </c>
      <c r="R1164">
        <v>0</v>
      </c>
      <c r="S1164">
        <v>0.79347999999999996</v>
      </c>
    </row>
    <row r="1165" spans="1:19" x14ac:dyDescent="0.25">
      <c r="A1165" t="s">
        <v>8826</v>
      </c>
      <c r="B1165" t="s">
        <v>8827</v>
      </c>
      <c r="C1165" t="s">
        <v>2638</v>
      </c>
      <c r="D1165">
        <v>41609</v>
      </c>
      <c r="E1165">
        <v>6</v>
      </c>
      <c r="F1165">
        <v>6</v>
      </c>
      <c r="G1165">
        <v>1</v>
      </c>
      <c r="I1165">
        <v>27</v>
      </c>
      <c r="J1165">
        <v>0</v>
      </c>
      <c r="K1165">
        <v>27</v>
      </c>
      <c r="L1165">
        <v>1</v>
      </c>
      <c r="O1165">
        <v>0</v>
      </c>
      <c r="P1165">
        <v>0</v>
      </c>
      <c r="Q1165" t="e">
        <v>#DIV/0!</v>
      </c>
      <c r="S1165">
        <v>0.98599999999999999</v>
      </c>
    </row>
    <row r="1166" spans="1:19" x14ac:dyDescent="0.25">
      <c r="A1166" t="s">
        <v>9044</v>
      </c>
      <c r="B1166" t="s">
        <v>9045</v>
      </c>
      <c r="C1166" t="s">
        <v>2811</v>
      </c>
      <c r="D1166">
        <v>41609</v>
      </c>
      <c r="E1166">
        <v>5</v>
      </c>
      <c r="F1166">
        <v>5</v>
      </c>
      <c r="G1166">
        <v>1</v>
      </c>
      <c r="H1166">
        <v>8</v>
      </c>
      <c r="I1166">
        <v>25</v>
      </c>
      <c r="J1166">
        <v>0.32</v>
      </c>
      <c r="K1166">
        <v>25</v>
      </c>
      <c r="L1166">
        <v>1</v>
      </c>
      <c r="M1166">
        <v>8</v>
      </c>
      <c r="O1166">
        <v>0</v>
      </c>
      <c r="P1166">
        <v>0</v>
      </c>
      <c r="Q1166" t="e">
        <v>#DIV/0!</v>
      </c>
      <c r="R1166">
        <v>0</v>
      </c>
    </row>
    <row r="1167" spans="1:19" x14ac:dyDescent="0.25">
      <c r="A1167" t="s">
        <v>5427</v>
      </c>
      <c r="B1167" t="s">
        <v>5428</v>
      </c>
      <c r="C1167" t="s">
        <v>234</v>
      </c>
      <c r="D1167">
        <v>41609</v>
      </c>
      <c r="G1167" t="e">
        <v>#DIV/0!</v>
      </c>
      <c r="J1167" t="e">
        <v>#DIV/0!</v>
      </c>
      <c r="L1167" t="e">
        <v>#DIV/0!</v>
      </c>
      <c r="Q1167" t="e">
        <v>#DIV/0!</v>
      </c>
    </row>
    <row r="1168" spans="1:19" x14ac:dyDescent="0.25">
      <c r="A1168" t="s">
        <v>5429</v>
      </c>
      <c r="B1168" t="s">
        <v>5430</v>
      </c>
      <c r="C1168" t="s">
        <v>235</v>
      </c>
      <c r="D1168">
        <v>41609</v>
      </c>
      <c r="G1168" t="e">
        <v>#DIV/0!</v>
      </c>
      <c r="J1168" t="e">
        <v>#DIV/0!</v>
      </c>
      <c r="L1168" t="e">
        <v>#DIV/0!</v>
      </c>
      <c r="Q1168" t="e">
        <v>#DIV/0!</v>
      </c>
      <c r="S1168">
        <v>0</v>
      </c>
    </row>
    <row r="1169" spans="1:19" x14ac:dyDescent="0.25">
      <c r="A1169" t="s">
        <v>5431</v>
      </c>
      <c r="B1169" t="s">
        <v>5432</v>
      </c>
      <c r="C1169" t="s">
        <v>239</v>
      </c>
      <c r="D1169">
        <v>41609</v>
      </c>
      <c r="G1169" t="e">
        <v>#DIV/0!</v>
      </c>
      <c r="J1169" t="e">
        <v>#DIV/0!</v>
      </c>
      <c r="L1169" t="e">
        <v>#DIV/0!</v>
      </c>
      <c r="Q1169" t="e">
        <v>#DIV/0!</v>
      </c>
      <c r="S1169">
        <v>0</v>
      </c>
    </row>
    <row r="1170" spans="1:19" x14ac:dyDescent="0.25">
      <c r="A1170" t="s">
        <v>5433</v>
      </c>
      <c r="B1170" t="s">
        <v>5434</v>
      </c>
      <c r="C1170" t="s">
        <v>238</v>
      </c>
      <c r="D1170">
        <v>41609</v>
      </c>
      <c r="G1170" t="e">
        <v>#DIV/0!</v>
      </c>
      <c r="J1170" t="e">
        <v>#DIV/0!</v>
      </c>
      <c r="L1170" t="e">
        <v>#DIV/0!</v>
      </c>
      <c r="Q1170" t="e">
        <v>#DIV/0!</v>
      </c>
      <c r="S1170">
        <v>1.0499999999999998</v>
      </c>
    </row>
    <row r="1171" spans="1:19" x14ac:dyDescent="0.25">
      <c r="A1171" t="s">
        <v>5435</v>
      </c>
      <c r="B1171" t="s">
        <v>5436</v>
      </c>
      <c r="C1171" t="s">
        <v>222</v>
      </c>
      <c r="D1171">
        <v>41609</v>
      </c>
      <c r="E1171">
        <v>3</v>
      </c>
      <c r="F1171">
        <v>3</v>
      </c>
      <c r="G1171">
        <v>1</v>
      </c>
      <c r="H1171">
        <v>0</v>
      </c>
      <c r="I1171">
        <v>15</v>
      </c>
      <c r="J1171">
        <v>0</v>
      </c>
      <c r="K1171">
        <v>15</v>
      </c>
      <c r="L1171">
        <v>1</v>
      </c>
      <c r="M1171">
        <v>12</v>
      </c>
      <c r="O1171">
        <v>0</v>
      </c>
      <c r="P1171">
        <v>0</v>
      </c>
      <c r="Q1171" t="e">
        <v>#DIV/0!</v>
      </c>
      <c r="R1171">
        <v>0</v>
      </c>
      <c r="S1171">
        <v>0.80400000000000005</v>
      </c>
    </row>
    <row r="1172" spans="1:19" x14ac:dyDescent="0.25">
      <c r="A1172" t="s">
        <v>5437</v>
      </c>
      <c r="B1172" t="s">
        <v>5438</v>
      </c>
      <c r="C1172" t="s">
        <v>3567</v>
      </c>
      <c r="D1172">
        <v>41609</v>
      </c>
      <c r="E1172">
        <v>0</v>
      </c>
      <c r="F1172">
        <v>0</v>
      </c>
      <c r="G1172" t="e">
        <v>#DIV/0!</v>
      </c>
      <c r="H1172">
        <v>0</v>
      </c>
      <c r="I1172">
        <v>0</v>
      </c>
      <c r="J1172" t="e">
        <v>#DIV/0!</v>
      </c>
      <c r="K1172">
        <v>0</v>
      </c>
      <c r="L1172" t="e">
        <v>#DIV/0!</v>
      </c>
      <c r="O1172">
        <v>0</v>
      </c>
      <c r="P1172">
        <v>0</v>
      </c>
      <c r="Q1172" t="e">
        <v>#DIV/0!</v>
      </c>
      <c r="S1172">
        <v>0.98499999999999999</v>
      </c>
    </row>
    <row r="1173" spans="1:19" x14ac:dyDescent="0.25">
      <c r="A1173" t="s">
        <v>5439</v>
      </c>
      <c r="B1173" t="s">
        <v>5440</v>
      </c>
      <c r="C1173" t="s">
        <v>223</v>
      </c>
      <c r="D1173">
        <v>41609</v>
      </c>
      <c r="E1173">
        <v>3</v>
      </c>
      <c r="F1173">
        <v>3</v>
      </c>
      <c r="G1173">
        <v>1</v>
      </c>
      <c r="H1173">
        <v>0</v>
      </c>
      <c r="I1173">
        <v>15</v>
      </c>
      <c r="J1173">
        <v>0</v>
      </c>
      <c r="K1173">
        <v>15</v>
      </c>
      <c r="L1173">
        <v>1</v>
      </c>
      <c r="M1173">
        <v>12</v>
      </c>
      <c r="O1173">
        <v>0</v>
      </c>
      <c r="P1173">
        <v>0</v>
      </c>
      <c r="Q1173" t="e">
        <v>#DIV/0!</v>
      </c>
      <c r="R1173">
        <v>0</v>
      </c>
      <c r="S1173">
        <v>0.625</v>
      </c>
    </row>
    <row r="1174" spans="1:19" x14ac:dyDescent="0.25">
      <c r="A1174" t="s">
        <v>5441</v>
      </c>
      <c r="B1174" t="s">
        <v>5442</v>
      </c>
      <c r="C1174" t="s">
        <v>224</v>
      </c>
      <c r="D1174">
        <v>41609</v>
      </c>
      <c r="G1174" t="e">
        <v>#DIV/0!</v>
      </c>
      <c r="J1174" t="e">
        <v>#DIV/0!</v>
      </c>
      <c r="L1174" t="e">
        <v>#DIV/0!</v>
      </c>
      <c r="Q1174" t="e">
        <v>#DIV/0!</v>
      </c>
      <c r="S1174">
        <v>0.36557971014492752</v>
      </c>
    </row>
    <row r="1175" spans="1:19" x14ac:dyDescent="0.25">
      <c r="A1175" t="s">
        <v>5443</v>
      </c>
      <c r="B1175" t="s">
        <v>5444</v>
      </c>
      <c r="C1175" t="s">
        <v>225</v>
      </c>
      <c r="D1175">
        <v>41609</v>
      </c>
      <c r="E1175">
        <v>13</v>
      </c>
      <c r="F1175">
        <v>19</v>
      </c>
      <c r="G1175">
        <v>0.68421052631578949</v>
      </c>
      <c r="H1175">
        <v>29</v>
      </c>
      <c r="I1175">
        <v>40</v>
      </c>
      <c r="J1175">
        <v>0.72499999999999998</v>
      </c>
      <c r="K1175">
        <v>48</v>
      </c>
      <c r="L1175">
        <v>0.83333333333333337</v>
      </c>
      <c r="M1175">
        <v>27</v>
      </c>
      <c r="O1175">
        <v>6</v>
      </c>
      <c r="P1175">
        <v>8</v>
      </c>
      <c r="Q1175">
        <v>0.75</v>
      </c>
      <c r="R1175">
        <v>2</v>
      </c>
      <c r="S1175">
        <v>0</v>
      </c>
    </row>
    <row r="1176" spans="1:19" x14ac:dyDescent="0.25">
      <c r="A1176" t="s">
        <v>5445</v>
      </c>
      <c r="B1176" t="s">
        <v>5446</v>
      </c>
      <c r="C1176" t="s">
        <v>226</v>
      </c>
      <c r="D1176">
        <v>41609</v>
      </c>
      <c r="E1176">
        <v>10</v>
      </c>
      <c r="F1176">
        <v>14</v>
      </c>
      <c r="G1176">
        <v>0.7142857142857143</v>
      </c>
      <c r="H1176">
        <v>29</v>
      </c>
      <c r="I1176">
        <v>34</v>
      </c>
      <c r="J1176">
        <v>0.8529411764705882</v>
      </c>
      <c r="K1176">
        <v>40</v>
      </c>
      <c r="L1176">
        <v>0.85</v>
      </c>
      <c r="M1176">
        <v>27</v>
      </c>
      <c r="N1176">
        <v>0.79347999999999996</v>
      </c>
      <c r="O1176">
        <v>6</v>
      </c>
      <c r="P1176">
        <v>8</v>
      </c>
      <c r="Q1176">
        <v>0.75</v>
      </c>
      <c r="R1176">
        <v>2</v>
      </c>
      <c r="S1176">
        <v>0.83591594202898545</v>
      </c>
    </row>
    <row r="1177" spans="1:19" x14ac:dyDescent="0.25">
      <c r="A1177" t="s">
        <v>5447</v>
      </c>
      <c r="B1177" t="s">
        <v>5448</v>
      </c>
      <c r="C1177" t="s">
        <v>227</v>
      </c>
      <c r="D1177">
        <v>41609</v>
      </c>
      <c r="E1177">
        <v>3</v>
      </c>
      <c r="F1177">
        <v>5</v>
      </c>
      <c r="G1177">
        <v>0.6</v>
      </c>
      <c r="H1177">
        <v>0</v>
      </c>
      <c r="I1177">
        <v>6</v>
      </c>
      <c r="J1177">
        <v>0</v>
      </c>
      <c r="K1177">
        <v>8</v>
      </c>
      <c r="L1177">
        <v>0.75</v>
      </c>
      <c r="M1177">
        <v>0</v>
      </c>
      <c r="N1177">
        <v>0.98599999999999999</v>
      </c>
      <c r="O1177">
        <v>0</v>
      </c>
      <c r="P1177">
        <v>0</v>
      </c>
      <c r="Q1177" t="e">
        <v>#DIV/0!</v>
      </c>
      <c r="R1177">
        <v>0</v>
      </c>
      <c r="S1177">
        <v>0.72129629629629632</v>
      </c>
    </row>
    <row r="1178" spans="1:19" x14ac:dyDescent="0.25">
      <c r="A1178" t="s">
        <v>5449</v>
      </c>
      <c r="B1178" t="s">
        <v>5450</v>
      </c>
      <c r="C1178" t="s">
        <v>202</v>
      </c>
      <c r="D1178">
        <v>41640</v>
      </c>
      <c r="E1178">
        <v>3</v>
      </c>
      <c r="F1178">
        <v>3</v>
      </c>
      <c r="G1178">
        <v>1</v>
      </c>
      <c r="I1178">
        <v>15</v>
      </c>
      <c r="J1178">
        <v>0</v>
      </c>
      <c r="K1178">
        <v>15</v>
      </c>
      <c r="L1178">
        <v>1</v>
      </c>
      <c r="O1178">
        <v>0</v>
      </c>
      <c r="P1178">
        <v>0</v>
      </c>
      <c r="Q1178" t="e">
        <v>#DIV/0!</v>
      </c>
      <c r="S1178">
        <v>1.1000000000000001</v>
      </c>
    </row>
    <row r="1179" spans="1:19" x14ac:dyDescent="0.25">
      <c r="A1179" t="s">
        <v>8719</v>
      </c>
      <c r="B1179" t="s">
        <v>8720</v>
      </c>
      <c r="C1179" t="s">
        <v>2636</v>
      </c>
      <c r="D1179">
        <v>41640</v>
      </c>
      <c r="E1179">
        <v>3</v>
      </c>
      <c r="F1179">
        <v>3</v>
      </c>
      <c r="G1179">
        <v>1</v>
      </c>
      <c r="I1179">
        <v>15</v>
      </c>
      <c r="J1179">
        <v>0</v>
      </c>
      <c r="K1179">
        <v>15</v>
      </c>
      <c r="L1179">
        <v>1</v>
      </c>
      <c r="O1179">
        <v>0</v>
      </c>
      <c r="P1179">
        <v>0</v>
      </c>
      <c r="Q1179" t="e">
        <v>#DIV/0!</v>
      </c>
      <c r="S1179">
        <v>0.125</v>
      </c>
    </row>
    <row r="1180" spans="1:19" x14ac:dyDescent="0.25">
      <c r="A1180" t="s">
        <v>5451</v>
      </c>
      <c r="B1180" t="s">
        <v>5452</v>
      </c>
      <c r="C1180" t="s">
        <v>247</v>
      </c>
      <c r="D1180">
        <v>41640</v>
      </c>
      <c r="E1180">
        <v>0</v>
      </c>
      <c r="F1180">
        <v>0</v>
      </c>
      <c r="G1180" t="e">
        <v>#DIV/0!</v>
      </c>
      <c r="H1180">
        <v>0</v>
      </c>
      <c r="I1180">
        <v>0</v>
      </c>
      <c r="J1180" t="e">
        <v>#DIV/0!</v>
      </c>
      <c r="K1180">
        <v>0</v>
      </c>
      <c r="L1180" t="e">
        <v>#DIV/0!</v>
      </c>
      <c r="M1180">
        <v>0</v>
      </c>
      <c r="O1180">
        <v>0</v>
      </c>
      <c r="P1180">
        <v>0</v>
      </c>
      <c r="Q1180" t="e">
        <v>#DIV/0!</v>
      </c>
      <c r="R1180">
        <v>0</v>
      </c>
    </row>
    <row r="1181" spans="1:19" x14ac:dyDescent="0.25">
      <c r="A1181" t="s">
        <v>9336</v>
      </c>
      <c r="B1181" t="s">
        <v>9337</v>
      </c>
      <c r="C1181" t="s">
        <v>2637</v>
      </c>
      <c r="D1181">
        <v>41640</v>
      </c>
      <c r="E1181">
        <v>11</v>
      </c>
      <c r="F1181">
        <v>13</v>
      </c>
      <c r="G1181">
        <v>0.84615384615384615</v>
      </c>
      <c r="H1181">
        <v>0</v>
      </c>
      <c r="I1181">
        <v>59</v>
      </c>
      <c r="J1181">
        <v>0</v>
      </c>
      <c r="K1181">
        <v>59</v>
      </c>
      <c r="L1181">
        <v>1</v>
      </c>
      <c r="M1181">
        <v>0</v>
      </c>
      <c r="O1181">
        <v>0</v>
      </c>
      <c r="P1181">
        <v>0</v>
      </c>
      <c r="Q1181" t="e">
        <v>#DIV/0!</v>
      </c>
      <c r="R1181">
        <v>0</v>
      </c>
    </row>
    <row r="1182" spans="1:19" x14ac:dyDescent="0.25">
      <c r="A1182" t="s">
        <v>5453</v>
      </c>
      <c r="B1182" t="s">
        <v>5454</v>
      </c>
      <c r="C1182" t="s">
        <v>242</v>
      </c>
      <c r="D1182">
        <v>41640</v>
      </c>
      <c r="E1182">
        <v>17</v>
      </c>
      <c r="F1182">
        <v>17</v>
      </c>
      <c r="G1182">
        <v>1</v>
      </c>
      <c r="H1182">
        <v>81</v>
      </c>
      <c r="I1182">
        <v>149</v>
      </c>
      <c r="J1182">
        <v>0.5436241610738255</v>
      </c>
      <c r="K1182">
        <v>149</v>
      </c>
      <c r="L1182">
        <v>1</v>
      </c>
      <c r="M1182">
        <v>60</v>
      </c>
      <c r="N1182">
        <v>1.0499999999999998</v>
      </c>
      <c r="O1182">
        <v>10</v>
      </c>
      <c r="P1182">
        <v>15</v>
      </c>
      <c r="Q1182">
        <v>0.66666666666666663</v>
      </c>
      <c r="R1182">
        <v>21</v>
      </c>
    </row>
    <row r="1183" spans="1:19" x14ac:dyDescent="0.25">
      <c r="A1183" t="s">
        <v>5455</v>
      </c>
      <c r="B1183" t="s">
        <v>5456</v>
      </c>
      <c r="C1183" t="s">
        <v>243</v>
      </c>
      <c r="D1183">
        <v>41640</v>
      </c>
      <c r="E1183">
        <v>11</v>
      </c>
      <c r="F1183">
        <v>14</v>
      </c>
      <c r="G1183">
        <v>0.7857142857142857</v>
      </c>
      <c r="H1183">
        <v>24</v>
      </c>
      <c r="I1183">
        <v>36</v>
      </c>
      <c r="J1183">
        <v>0.66666666666666663</v>
      </c>
      <c r="K1183">
        <v>40</v>
      </c>
      <c r="L1183">
        <v>0.9</v>
      </c>
      <c r="M1183">
        <v>20</v>
      </c>
      <c r="N1183">
        <v>0.80400000000000005</v>
      </c>
      <c r="O1183">
        <v>3</v>
      </c>
      <c r="P1183">
        <v>3</v>
      </c>
      <c r="Q1183">
        <v>1</v>
      </c>
      <c r="R1183">
        <v>4</v>
      </c>
      <c r="S1183">
        <v>1.0652173913043479</v>
      </c>
    </row>
    <row r="1184" spans="1:19" x14ac:dyDescent="0.25">
      <c r="A1184" t="s">
        <v>5457</v>
      </c>
      <c r="B1184" t="s">
        <v>5458</v>
      </c>
      <c r="C1184" t="s">
        <v>244</v>
      </c>
      <c r="D1184">
        <v>41640</v>
      </c>
      <c r="E1184">
        <v>4</v>
      </c>
      <c r="F1184">
        <v>4</v>
      </c>
      <c r="G1184">
        <v>1</v>
      </c>
      <c r="H1184">
        <v>3</v>
      </c>
      <c r="I1184">
        <v>8</v>
      </c>
      <c r="J1184">
        <v>0.375</v>
      </c>
      <c r="K1184">
        <v>8</v>
      </c>
      <c r="L1184">
        <v>1</v>
      </c>
      <c r="M1184">
        <v>1</v>
      </c>
      <c r="N1184">
        <v>0.98499999999999999</v>
      </c>
      <c r="O1184">
        <v>0</v>
      </c>
      <c r="P1184">
        <v>0</v>
      </c>
      <c r="Q1184" t="e">
        <v>#DIV/0!</v>
      </c>
      <c r="R1184">
        <v>2</v>
      </c>
      <c r="S1184">
        <v>0.97500000000000009</v>
      </c>
    </row>
    <row r="1185" spans="1:19" x14ac:dyDescent="0.25">
      <c r="A1185" t="s">
        <v>9445</v>
      </c>
      <c r="B1185" t="s">
        <v>9446</v>
      </c>
      <c r="C1185" t="s">
        <v>2809</v>
      </c>
      <c r="D1185">
        <v>41640</v>
      </c>
      <c r="E1185">
        <v>7</v>
      </c>
      <c r="F1185">
        <v>7</v>
      </c>
      <c r="G1185">
        <v>1</v>
      </c>
      <c r="H1185">
        <v>19</v>
      </c>
      <c r="I1185">
        <v>35</v>
      </c>
      <c r="J1185">
        <v>0.54285714285714282</v>
      </c>
      <c r="K1185">
        <v>35</v>
      </c>
      <c r="L1185">
        <v>1</v>
      </c>
      <c r="M1185">
        <v>16</v>
      </c>
      <c r="O1185">
        <v>1</v>
      </c>
      <c r="P1185">
        <v>1</v>
      </c>
      <c r="Q1185">
        <v>1</v>
      </c>
      <c r="R1185">
        <v>3</v>
      </c>
      <c r="S1185">
        <v>0.86956521739130432</v>
      </c>
    </row>
    <row r="1186" spans="1:19" x14ac:dyDescent="0.25">
      <c r="A1186" t="s">
        <v>5459</v>
      </c>
      <c r="B1186" t="s">
        <v>5460</v>
      </c>
      <c r="C1186" t="s">
        <v>245</v>
      </c>
      <c r="D1186">
        <v>41640</v>
      </c>
      <c r="E1186">
        <v>19</v>
      </c>
      <c r="F1186">
        <v>23</v>
      </c>
      <c r="G1186">
        <v>0.82608695652173914</v>
      </c>
      <c r="H1186">
        <v>34</v>
      </c>
      <c r="I1186">
        <v>95</v>
      </c>
      <c r="J1186">
        <v>0.35789473684210527</v>
      </c>
      <c r="K1186">
        <v>115</v>
      </c>
      <c r="L1186">
        <v>0.82608695652173914</v>
      </c>
      <c r="M1186">
        <v>27</v>
      </c>
      <c r="O1186">
        <v>0</v>
      </c>
      <c r="P1186">
        <v>3</v>
      </c>
      <c r="Q1186">
        <v>0</v>
      </c>
      <c r="R1186">
        <v>8</v>
      </c>
    </row>
    <row r="1187" spans="1:19" x14ac:dyDescent="0.25">
      <c r="A1187" t="s">
        <v>5461</v>
      </c>
      <c r="B1187" t="s">
        <v>5462</v>
      </c>
      <c r="C1187" t="s">
        <v>246</v>
      </c>
      <c r="D1187">
        <v>41640</v>
      </c>
      <c r="E1187">
        <v>0</v>
      </c>
      <c r="F1187">
        <v>0</v>
      </c>
      <c r="G1187" t="e">
        <v>#DIV/0!</v>
      </c>
      <c r="H1187">
        <v>0</v>
      </c>
      <c r="I1187">
        <v>0</v>
      </c>
      <c r="J1187" t="e">
        <v>#DIV/0!</v>
      </c>
      <c r="K1187">
        <v>0</v>
      </c>
      <c r="L1187" t="e">
        <v>#DIV/0!</v>
      </c>
      <c r="O1187">
        <v>0</v>
      </c>
      <c r="P1187">
        <v>0</v>
      </c>
      <c r="Q1187" t="e">
        <v>#DIV/0!</v>
      </c>
    </row>
    <row r="1188" spans="1:19" x14ac:dyDescent="0.25">
      <c r="A1188" t="s">
        <v>5463</v>
      </c>
      <c r="B1188" t="s">
        <v>5464</v>
      </c>
      <c r="C1188" t="s">
        <v>240</v>
      </c>
      <c r="D1188">
        <v>41640</v>
      </c>
      <c r="E1188">
        <v>69</v>
      </c>
      <c r="F1188">
        <v>78</v>
      </c>
      <c r="G1188">
        <v>0.88461538461538458</v>
      </c>
      <c r="H1188">
        <v>161</v>
      </c>
      <c r="I1188">
        <v>382</v>
      </c>
      <c r="J1188">
        <v>0.42146596858638741</v>
      </c>
      <c r="K1188">
        <v>406</v>
      </c>
      <c r="L1188">
        <v>0.94088669950738912</v>
      </c>
      <c r="M1188">
        <v>124</v>
      </c>
      <c r="O1188">
        <v>14</v>
      </c>
      <c r="P1188">
        <v>22</v>
      </c>
      <c r="Q1188">
        <v>0.63636363636363635</v>
      </c>
      <c r="R1188">
        <v>38</v>
      </c>
    </row>
    <row r="1189" spans="1:19" x14ac:dyDescent="0.25">
      <c r="A1189" t="s">
        <v>5465</v>
      </c>
      <c r="B1189" t="s">
        <v>5466</v>
      </c>
      <c r="C1189" t="s">
        <v>203</v>
      </c>
      <c r="D1189">
        <v>41640</v>
      </c>
      <c r="E1189">
        <v>9</v>
      </c>
      <c r="F1189">
        <v>11</v>
      </c>
      <c r="G1189">
        <v>0.81818181818181823</v>
      </c>
      <c r="H1189">
        <v>17</v>
      </c>
      <c r="I1189">
        <v>65</v>
      </c>
      <c r="J1189">
        <v>0.26153846153846155</v>
      </c>
      <c r="K1189">
        <v>75</v>
      </c>
      <c r="L1189">
        <v>0.8666666666666667</v>
      </c>
      <c r="M1189">
        <v>8</v>
      </c>
      <c r="O1189">
        <v>1</v>
      </c>
      <c r="P1189">
        <v>5</v>
      </c>
      <c r="Q1189">
        <v>0.2</v>
      </c>
      <c r="R1189">
        <v>9</v>
      </c>
    </row>
    <row r="1190" spans="1:19" x14ac:dyDescent="0.25">
      <c r="A1190" t="s">
        <v>5467</v>
      </c>
      <c r="B1190" t="s">
        <v>5468</v>
      </c>
      <c r="C1190" t="s">
        <v>205</v>
      </c>
      <c r="D1190">
        <v>41640</v>
      </c>
      <c r="E1190">
        <v>4</v>
      </c>
      <c r="F1190">
        <v>4</v>
      </c>
      <c r="G1190">
        <v>1</v>
      </c>
      <c r="H1190">
        <v>12</v>
      </c>
      <c r="I1190">
        <v>40</v>
      </c>
      <c r="J1190">
        <v>0.3</v>
      </c>
      <c r="K1190">
        <v>40</v>
      </c>
      <c r="L1190">
        <v>1</v>
      </c>
      <c r="M1190">
        <v>4</v>
      </c>
      <c r="N1190">
        <v>1.1000000000000001</v>
      </c>
      <c r="O1190">
        <v>1</v>
      </c>
      <c r="P1190">
        <v>2</v>
      </c>
      <c r="Q1190">
        <v>0.5</v>
      </c>
      <c r="R1190">
        <v>8</v>
      </c>
      <c r="S1190">
        <v>1.0444444444444445</v>
      </c>
    </row>
    <row r="1191" spans="1:19" x14ac:dyDescent="0.25">
      <c r="A1191" t="s">
        <v>5469</v>
      </c>
      <c r="B1191" t="s">
        <v>5470</v>
      </c>
      <c r="C1191" t="s">
        <v>204</v>
      </c>
      <c r="D1191">
        <v>41640</v>
      </c>
      <c r="E1191">
        <v>5</v>
      </c>
      <c r="F1191">
        <v>7</v>
      </c>
      <c r="G1191">
        <v>0.7142857142857143</v>
      </c>
      <c r="H1191">
        <v>5</v>
      </c>
      <c r="I1191">
        <v>25</v>
      </c>
      <c r="J1191">
        <v>0.2</v>
      </c>
      <c r="K1191">
        <v>35</v>
      </c>
      <c r="L1191">
        <v>0.7142857142857143</v>
      </c>
      <c r="M1191">
        <v>4</v>
      </c>
      <c r="O1191">
        <v>0</v>
      </c>
      <c r="P1191">
        <v>3</v>
      </c>
      <c r="Q1191">
        <v>0</v>
      </c>
      <c r="R1191">
        <v>1</v>
      </c>
    </row>
    <row r="1192" spans="1:19" x14ac:dyDescent="0.25">
      <c r="A1192" t="s">
        <v>5471</v>
      </c>
      <c r="B1192" t="s">
        <v>5472</v>
      </c>
      <c r="C1192" t="s">
        <v>206</v>
      </c>
      <c r="D1192">
        <v>41640</v>
      </c>
      <c r="G1192" t="e">
        <v>#DIV/0!</v>
      </c>
      <c r="J1192" t="e">
        <v>#DIV/0!</v>
      </c>
      <c r="L1192" t="e">
        <v>#DIV/0!</v>
      </c>
      <c r="Q1192" t="e">
        <v>#DIV/0!</v>
      </c>
      <c r="S1192">
        <v>1.175</v>
      </c>
    </row>
    <row r="1193" spans="1:19" x14ac:dyDescent="0.25">
      <c r="A1193" t="s">
        <v>5473</v>
      </c>
      <c r="B1193" t="s">
        <v>5474</v>
      </c>
      <c r="C1193" t="s">
        <v>233</v>
      </c>
      <c r="D1193">
        <v>41640</v>
      </c>
      <c r="G1193" t="e">
        <v>#DIV/0!</v>
      </c>
      <c r="J1193" t="e">
        <v>#DIV/0!</v>
      </c>
      <c r="L1193" t="e">
        <v>#DIV/0!</v>
      </c>
      <c r="Q1193" t="e">
        <v>#DIV/0!</v>
      </c>
    </row>
    <row r="1194" spans="1:19" x14ac:dyDescent="0.25">
      <c r="A1194" t="s">
        <v>5475</v>
      </c>
      <c r="B1194" t="s">
        <v>5476</v>
      </c>
      <c r="C1194" t="s">
        <v>232</v>
      </c>
      <c r="D1194">
        <v>41640</v>
      </c>
      <c r="G1194" t="e">
        <v>#DIV/0!</v>
      </c>
      <c r="J1194" t="e">
        <v>#DIV/0!</v>
      </c>
      <c r="L1194" t="e">
        <v>#DIV/0!</v>
      </c>
      <c r="Q1194" t="e">
        <v>#DIV/0!</v>
      </c>
    </row>
    <row r="1195" spans="1:19" x14ac:dyDescent="0.25">
      <c r="A1195" t="s">
        <v>5477</v>
      </c>
      <c r="B1195" t="s">
        <v>5478</v>
      </c>
      <c r="C1195" t="s">
        <v>207</v>
      </c>
      <c r="D1195">
        <v>41640</v>
      </c>
      <c r="E1195">
        <v>11</v>
      </c>
      <c r="F1195">
        <v>10</v>
      </c>
      <c r="G1195">
        <v>1.1000000000000001</v>
      </c>
      <c r="H1195">
        <v>62</v>
      </c>
      <c r="I1195">
        <v>75</v>
      </c>
      <c r="J1195">
        <v>0.82666666666666666</v>
      </c>
      <c r="K1195">
        <v>70</v>
      </c>
      <c r="L1195">
        <v>1.0714285714285714</v>
      </c>
      <c r="M1195">
        <v>52</v>
      </c>
      <c r="O1195">
        <v>4</v>
      </c>
      <c r="P1195">
        <v>5</v>
      </c>
      <c r="Q1195">
        <v>0.8</v>
      </c>
      <c r="R1195">
        <v>10</v>
      </c>
    </row>
    <row r="1196" spans="1:19" x14ac:dyDescent="0.25">
      <c r="A1196" t="s">
        <v>5479</v>
      </c>
      <c r="B1196" t="s">
        <v>5480</v>
      </c>
      <c r="C1196" t="s">
        <v>209</v>
      </c>
      <c r="D1196">
        <v>41640</v>
      </c>
      <c r="E1196">
        <v>5</v>
      </c>
      <c r="F1196">
        <v>5</v>
      </c>
      <c r="G1196">
        <v>1</v>
      </c>
      <c r="H1196">
        <v>39</v>
      </c>
      <c r="I1196">
        <v>45</v>
      </c>
      <c r="J1196">
        <v>0.8666666666666667</v>
      </c>
      <c r="K1196">
        <v>45</v>
      </c>
      <c r="L1196">
        <v>1</v>
      </c>
      <c r="M1196">
        <v>33</v>
      </c>
      <c r="N1196">
        <v>0.97500000000000009</v>
      </c>
      <c r="O1196">
        <v>4</v>
      </c>
      <c r="P1196">
        <v>5</v>
      </c>
      <c r="Q1196">
        <v>0.8</v>
      </c>
      <c r="R1196">
        <v>6</v>
      </c>
    </row>
    <row r="1197" spans="1:19" x14ac:dyDescent="0.25">
      <c r="A1197" t="s">
        <v>5481</v>
      </c>
      <c r="B1197" t="s">
        <v>5482</v>
      </c>
      <c r="C1197" t="s">
        <v>208</v>
      </c>
      <c r="D1197">
        <v>41640</v>
      </c>
      <c r="E1197">
        <v>6</v>
      </c>
      <c r="F1197">
        <v>5</v>
      </c>
      <c r="G1197">
        <v>1.2</v>
      </c>
      <c r="H1197">
        <v>23</v>
      </c>
      <c r="I1197">
        <v>30</v>
      </c>
      <c r="J1197">
        <v>0.76666666666666672</v>
      </c>
      <c r="K1197">
        <v>25</v>
      </c>
      <c r="L1197">
        <v>1.2</v>
      </c>
      <c r="M1197">
        <v>19</v>
      </c>
      <c r="O1197">
        <v>0</v>
      </c>
      <c r="P1197">
        <v>0</v>
      </c>
      <c r="Q1197" t="e">
        <v>#DIV/0!</v>
      </c>
      <c r="R1197">
        <v>4</v>
      </c>
    </row>
    <row r="1198" spans="1:19" x14ac:dyDescent="0.25">
      <c r="A1198" t="s">
        <v>5483</v>
      </c>
      <c r="B1198" t="s">
        <v>5484</v>
      </c>
      <c r="C1198" t="s">
        <v>210</v>
      </c>
      <c r="D1198">
        <v>41640</v>
      </c>
      <c r="G1198" t="e">
        <v>#DIV/0!</v>
      </c>
      <c r="J1198" t="e">
        <v>#DIV/0!</v>
      </c>
      <c r="L1198" t="e">
        <v>#DIV/0!</v>
      </c>
      <c r="M1198">
        <v>0</v>
      </c>
      <c r="Q1198" t="e">
        <v>#DIV/0!</v>
      </c>
    </row>
    <row r="1199" spans="1:19" x14ac:dyDescent="0.25">
      <c r="A1199" t="s">
        <v>5485</v>
      </c>
      <c r="B1199" t="s">
        <v>5486</v>
      </c>
      <c r="C1199" t="s">
        <v>228</v>
      </c>
      <c r="D1199">
        <v>41640</v>
      </c>
      <c r="G1199" t="e">
        <v>#DIV/0!</v>
      </c>
      <c r="J1199" t="e">
        <v>#DIV/0!</v>
      </c>
      <c r="L1199" t="e">
        <v>#DIV/0!</v>
      </c>
      <c r="Q1199" t="e">
        <v>#DIV/0!</v>
      </c>
      <c r="S1199">
        <v>1</v>
      </c>
    </row>
    <row r="1200" spans="1:19" x14ac:dyDescent="0.25">
      <c r="A1200" t="s">
        <v>5487</v>
      </c>
      <c r="B1200" t="s">
        <v>5488</v>
      </c>
      <c r="C1200" t="s">
        <v>229</v>
      </c>
      <c r="D1200">
        <v>41640</v>
      </c>
      <c r="G1200" t="e">
        <v>#DIV/0!</v>
      </c>
      <c r="J1200" t="e">
        <v>#DIV/0!</v>
      </c>
      <c r="L1200" t="e">
        <v>#DIV/0!</v>
      </c>
      <c r="Q1200" t="e">
        <v>#DIV/0!</v>
      </c>
      <c r="S1200">
        <v>1</v>
      </c>
    </row>
    <row r="1201" spans="1:19" x14ac:dyDescent="0.25">
      <c r="A1201" t="s">
        <v>5489</v>
      </c>
      <c r="B1201" t="s">
        <v>5490</v>
      </c>
      <c r="C1201" t="s">
        <v>215</v>
      </c>
      <c r="D1201">
        <v>41640</v>
      </c>
      <c r="G1201" t="e">
        <v>#DIV/0!</v>
      </c>
      <c r="J1201" t="e">
        <v>#DIV/0!</v>
      </c>
      <c r="L1201" t="e">
        <v>#DIV/0!</v>
      </c>
      <c r="M1201">
        <v>0</v>
      </c>
      <c r="Q1201" t="e">
        <v>#DIV/0!</v>
      </c>
    </row>
    <row r="1202" spans="1:19" x14ac:dyDescent="0.25">
      <c r="A1202" t="s">
        <v>5491</v>
      </c>
      <c r="B1202" t="s">
        <v>5492</v>
      </c>
      <c r="C1202" t="s">
        <v>211</v>
      </c>
      <c r="D1202">
        <v>41640</v>
      </c>
      <c r="E1202">
        <v>6</v>
      </c>
      <c r="F1202">
        <v>9</v>
      </c>
      <c r="G1202">
        <v>0.66666666666666663</v>
      </c>
      <c r="H1202">
        <v>19</v>
      </c>
      <c r="I1202">
        <v>45</v>
      </c>
      <c r="J1202">
        <v>0.42222222222222222</v>
      </c>
      <c r="K1202">
        <v>60</v>
      </c>
      <c r="L1202">
        <v>0.75</v>
      </c>
      <c r="M1202">
        <v>15</v>
      </c>
      <c r="O1202">
        <v>1</v>
      </c>
      <c r="P1202">
        <v>2</v>
      </c>
      <c r="Q1202">
        <v>0.5</v>
      </c>
      <c r="R1202">
        <v>4</v>
      </c>
    </row>
    <row r="1203" spans="1:19" x14ac:dyDescent="0.25">
      <c r="A1203" t="s">
        <v>5493</v>
      </c>
      <c r="B1203" t="s">
        <v>5494</v>
      </c>
      <c r="C1203" t="s">
        <v>3526</v>
      </c>
      <c r="D1203">
        <v>41640</v>
      </c>
      <c r="G1203" t="e">
        <v>#DIV/0!</v>
      </c>
      <c r="J1203" t="e">
        <v>#DIV/0!</v>
      </c>
      <c r="L1203" t="e">
        <v>#DIV/0!</v>
      </c>
      <c r="Q1203" t="e">
        <v>#DIV/0!</v>
      </c>
      <c r="S1203">
        <v>0.83333333333333337</v>
      </c>
    </row>
    <row r="1204" spans="1:19" x14ac:dyDescent="0.25">
      <c r="A1204" t="s">
        <v>5495</v>
      </c>
      <c r="B1204" t="s">
        <v>5496</v>
      </c>
      <c r="C1204" t="s">
        <v>214</v>
      </c>
      <c r="D1204">
        <v>41640</v>
      </c>
      <c r="E1204">
        <v>4</v>
      </c>
      <c r="F1204">
        <v>4</v>
      </c>
      <c r="G1204">
        <v>1</v>
      </c>
      <c r="H1204">
        <v>19</v>
      </c>
      <c r="I1204">
        <v>35</v>
      </c>
      <c r="J1204">
        <v>0.54285714285714282</v>
      </c>
      <c r="K1204">
        <v>35</v>
      </c>
      <c r="L1204">
        <v>1</v>
      </c>
      <c r="M1204">
        <v>15</v>
      </c>
      <c r="N1204">
        <v>1.175</v>
      </c>
      <c r="O1204">
        <v>1</v>
      </c>
      <c r="P1204">
        <v>2</v>
      </c>
      <c r="Q1204">
        <v>0.5</v>
      </c>
      <c r="R1204">
        <v>4</v>
      </c>
      <c r="S1204">
        <v>0.83333333333333337</v>
      </c>
    </row>
    <row r="1205" spans="1:19" x14ac:dyDescent="0.25">
      <c r="A1205" t="s">
        <v>5497</v>
      </c>
      <c r="B1205" t="s">
        <v>5498</v>
      </c>
      <c r="C1205" t="s">
        <v>212</v>
      </c>
      <c r="D1205">
        <v>41640</v>
      </c>
      <c r="E1205">
        <v>2</v>
      </c>
      <c r="F1205">
        <v>5</v>
      </c>
      <c r="G1205">
        <v>0.4</v>
      </c>
      <c r="I1205">
        <v>10</v>
      </c>
      <c r="J1205">
        <v>0</v>
      </c>
      <c r="K1205">
        <v>25</v>
      </c>
      <c r="L1205">
        <v>0.4</v>
      </c>
      <c r="Q1205" t="e">
        <v>#DIV/0!</v>
      </c>
      <c r="S1205">
        <v>1.2666666666666666</v>
      </c>
    </row>
    <row r="1206" spans="1:19" x14ac:dyDescent="0.25">
      <c r="A1206" t="s">
        <v>5499</v>
      </c>
      <c r="B1206" t="s">
        <v>5500</v>
      </c>
      <c r="C1206" t="s">
        <v>218</v>
      </c>
      <c r="D1206">
        <v>41640</v>
      </c>
      <c r="G1206" t="e">
        <v>#DIV/0!</v>
      </c>
      <c r="J1206" t="e">
        <v>#DIV/0!</v>
      </c>
      <c r="L1206" t="e">
        <v>#DIV/0!</v>
      </c>
      <c r="Q1206" t="e">
        <v>#DIV/0!</v>
      </c>
      <c r="S1206">
        <v>0.95</v>
      </c>
    </row>
    <row r="1207" spans="1:19" x14ac:dyDescent="0.25">
      <c r="A1207" t="s">
        <v>5501</v>
      </c>
      <c r="B1207" t="s">
        <v>5502</v>
      </c>
      <c r="C1207" t="s">
        <v>216</v>
      </c>
      <c r="D1207">
        <v>41640</v>
      </c>
      <c r="E1207">
        <v>2</v>
      </c>
      <c r="F1207">
        <v>4</v>
      </c>
      <c r="G1207">
        <v>0.5</v>
      </c>
      <c r="H1207">
        <v>0</v>
      </c>
      <c r="I1207">
        <v>7</v>
      </c>
      <c r="J1207">
        <v>0</v>
      </c>
      <c r="K1207">
        <v>17</v>
      </c>
      <c r="L1207">
        <v>0.41176470588235292</v>
      </c>
      <c r="M1207">
        <v>0</v>
      </c>
      <c r="O1207">
        <v>0</v>
      </c>
      <c r="P1207">
        <v>0</v>
      </c>
      <c r="Q1207" t="e">
        <v>#DIV/0!</v>
      </c>
      <c r="R1207">
        <v>0</v>
      </c>
    </row>
    <row r="1208" spans="1:19" x14ac:dyDescent="0.25">
      <c r="A1208" t="s">
        <v>5503</v>
      </c>
      <c r="B1208" t="s">
        <v>5504</v>
      </c>
      <c r="C1208" t="s">
        <v>217</v>
      </c>
      <c r="D1208">
        <v>41640</v>
      </c>
      <c r="E1208">
        <v>2</v>
      </c>
      <c r="F1208">
        <v>4</v>
      </c>
      <c r="G1208">
        <v>0.5</v>
      </c>
      <c r="I1208">
        <v>7</v>
      </c>
      <c r="J1208">
        <v>0</v>
      </c>
      <c r="K1208">
        <v>17</v>
      </c>
      <c r="L1208">
        <v>0.41176470588235292</v>
      </c>
      <c r="Q1208" t="e">
        <v>#DIV/0!</v>
      </c>
      <c r="S1208">
        <v>0.11363636363636363</v>
      </c>
    </row>
    <row r="1209" spans="1:19" x14ac:dyDescent="0.25">
      <c r="A1209" t="s">
        <v>5505</v>
      </c>
      <c r="B1209" t="s">
        <v>5506</v>
      </c>
      <c r="C1209" t="s">
        <v>230</v>
      </c>
      <c r="D1209">
        <v>41640</v>
      </c>
      <c r="G1209" t="e">
        <v>#DIV/0!</v>
      </c>
      <c r="J1209" t="e">
        <v>#DIV/0!</v>
      </c>
      <c r="L1209" t="e">
        <v>#DIV/0!</v>
      </c>
      <c r="Q1209" t="e">
        <v>#DIV/0!</v>
      </c>
    </row>
    <row r="1210" spans="1:19" x14ac:dyDescent="0.25">
      <c r="A1210" t="s">
        <v>5507</v>
      </c>
      <c r="B1210" t="s">
        <v>5508</v>
      </c>
      <c r="C1210" t="s">
        <v>231</v>
      </c>
      <c r="D1210">
        <v>41640</v>
      </c>
      <c r="G1210" t="e">
        <v>#DIV/0!</v>
      </c>
      <c r="J1210" t="e">
        <v>#DIV/0!</v>
      </c>
      <c r="L1210" t="e">
        <v>#DIV/0!</v>
      </c>
      <c r="Q1210" t="e">
        <v>#DIV/0!</v>
      </c>
      <c r="S1210">
        <v>0.25</v>
      </c>
    </row>
    <row r="1211" spans="1:19" x14ac:dyDescent="0.25">
      <c r="A1211" t="s">
        <v>9566</v>
      </c>
      <c r="B1211" t="s">
        <v>9567</v>
      </c>
      <c r="C1211" t="s">
        <v>9523</v>
      </c>
      <c r="D1211">
        <v>41640</v>
      </c>
      <c r="E1211">
        <v>2</v>
      </c>
      <c r="F1211">
        <v>2</v>
      </c>
      <c r="G1211">
        <v>1</v>
      </c>
      <c r="H1211">
        <v>10</v>
      </c>
      <c r="I1211">
        <v>10</v>
      </c>
      <c r="J1211">
        <v>1</v>
      </c>
      <c r="K1211">
        <v>10</v>
      </c>
      <c r="L1211">
        <v>1</v>
      </c>
      <c r="M1211">
        <v>8</v>
      </c>
      <c r="O1211">
        <v>1</v>
      </c>
      <c r="P1211">
        <v>1</v>
      </c>
      <c r="Q1211">
        <v>1</v>
      </c>
      <c r="R1211">
        <v>2</v>
      </c>
    </row>
    <row r="1212" spans="1:19" x14ac:dyDescent="0.25">
      <c r="A1212" t="s">
        <v>8937</v>
      </c>
      <c r="B1212" t="s">
        <v>8938</v>
      </c>
      <c r="C1212" t="s">
        <v>2810</v>
      </c>
      <c r="D1212">
        <v>41640</v>
      </c>
      <c r="E1212">
        <v>2</v>
      </c>
      <c r="F1212">
        <v>2</v>
      </c>
      <c r="G1212">
        <v>1</v>
      </c>
      <c r="H1212">
        <v>10</v>
      </c>
      <c r="I1212">
        <v>10</v>
      </c>
      <c r="J1212">
        <v>1</v>
      </c>
      <c r="K1212">
        <v>10</v>
      </c>
      <c r="L1212">
        <v>1</v>
      </c>
      <c r="M1212">
        <v>8</v>
      </c>
      <c r="O1212">
        <v>1</v>
      </c>
      <c r="P1212">
        <v>1</v>
      </c>
      <c r="Q1212">
        <v>1</v>
      </c>
      <c r="R1212">
        <v>2</v>
      </c>
    </row>
    <row r="1213" spans="1:19" x14ac:dyDescent="0.25">
      <c r="A1213" t="s">
        <v>5509</v>
      </c>
      <c r="B1213" t="s">
        <v>5510</v>
      </c>
      <c r="C1213" t="s">
        <v>237</v>
      </c>
      <c r="D1213">
        <v>41640</v>
      </c>
      <c r="G1213" t="e">
        <v>#DIV/0!</v>
      </c>
      <c r="J1213" t="e">
        <v>#DIV/0!</v>
      </c>
      <c r="L1213" t="e">
        <v>#DIV/0!</v>
      </c>
      <c r="Q1213" t="e">
        <v>#DIV/0!</v>
      </c>
    </row>
    <row r="1214" spans="1:19" x14ac:dyDescent="0.25">
      <c r="A1214" t="s">
        <v>5511</v>
      </c>
      <c r="B1214" t="s">
        <v>5512</v>
      </c>
      <c r="C1214" t="s">
        <v>236</v>
      </c>
      <c r="D1214">
        <v>41640</v>
      </c>
      <c r="G1214" t="e">
        <v>#DIV/0!</v>
      </c>
      <c r="J1214" t="e">
        <v>#DIV/0!</v>
      </c>
      <c r="L1214" t="e">
        <v>#DIV/0!</v>
      </c>
      <c r="Q1214" t="e">
        <v>#DIV/0!</v>
      </c>
    </row>
    <row r="1215" spans="1:19" x14ac:dyDescent="0.25">
      <c r="A1215" t="s">
        <v>5513</v>
      </c>
      <c r="B1215" t="s">
        <v>5514</v>
      </c>
      <c r="C1215" t="s">
        <v>364</v>
      </c>
      <c r="D1215">
        <v>41640</v>
      </c>
      <c r="E1215">
        <v>3</v>
      </c>
      <c r="F1215">
        <v>3</v>
      </c>
      <c r="G1215">
        <v>1</v>
      </c>
      <c r="H1215">
        <v>6</v>
      </c>
      <c r="I1215">
        <v>15</v>
      </c>
      <c r="J1215">
        <v>0.4</v>
      </c>
      <c r="K1215">
        <v>15</v>
      </c>
      <c r="L1215">
        <v>1</v>
      </c>
      <c r="M1215">
        <v>3</v>
      </c>
      <c r="O1215">
        <v>0</v>
      </c>
      <c r="P1215">
        <v>0</v>
      </c>
      <c r="Q1215" t="e">
        <v>#DIV/0!</v>
      </c>
      <c r="R1215">
        <v>3</v>
      </c>
      <c r="S1215">
        <v>0</v>
      </c>
    </row>
    <row r="1216" spans="1:19" x14ac:dyDescent="0.25">
      <c r="A1216" t="s">
        <v>5515</v>
      </c>
      <c r="B1216" t="s">
        <v>5516</v>
      </c>
      <c r="C1216" t="s">
        <v>363</v>
      </c>
      <c r="D1216">
        <v>41640</v>
      </c>
      <c r="E1216">
        <v>3</v>
      </c>
      <c r="F1216">
        <v>3</v>
      </c>
      <c r="G1216">
        <v>1</v>
      </c>
      <c r="H1216">
        <v>6</v>
      </c>
      <c r="I1216">
        <v>15</v>
      </c>
      <c r="J1216">
        <v>0.4</v>
      </c>
      <c r="K1216">
        <v>15</v>
      </c>
      <c r="L1216">
        <v>1</v>
      </c>
      <c r="M1216">
        <v>3</v>
      </c>
      <c r="O1216">
        <v>0</v>
      </c>
      <c r="P1216">
        <v>0</v>
      </c>
      <c r="Q1216" t="e">
        <v>#DIV/0!</v>
      </c>
      <c r="R1216">
        <v>3</v>
      </c>
    </row>
    <row r="1217" spans="1:19" x14ac:dyDescent="0.25">
      <c r="A1217" t="s">
        <v>5517</v>
      </c>
      <c r="B1217" t="s">
        <v>5518</v>
      </c>
      <c r="C1217" t="s">
        <v>219</v>
      </c>
      <c r="D1217">
        <v>41640</v>
      </c>
      <c r="E1217">
        <v>4</v>
      </c>
      <c r="F1217">
        <v>4</v>
      </c>
      <c r="G1217">
        <v>1</v>
      </c>
      <c r="H1217">
        <v>11</v>
      </c>
      <c r="I1217">
        <v>29</v>
      </c>
      <c r="J1217">
        <v>0.37931034482758619</v>
      </c>
      <c r="K1217">
        <v>29</v>
      </c>
      <c r="L1217">
        <v>1</v>
      </c>
      <c r="M1217">
        <v>8</v>
      </c>
      <c r="O1217">
        <v>4</v>
      </c>
      <c r="P1217">
        <v>6</v>
      </c>
      <c r="Q1217">
        <v>0.66666666666666663</v>
      </c>
      <c r="R1217">
        <v>3</v>
      </c>
    </row>
    <row r="1218" spans="1:19" x14ac:dyDescent="0.25">
      <c r="A1218" t="s">
        <v>5519</v>
      </c>
      <c r="B1218" t="s">
        <v>5520</v>
      </c>
      <c r="C1218" t="s">
        <v>220</v>
      </c>
      <c r="D1218">
        <v>41640</v>
      </c>
      <c r="E1218">
        <v>4</v>
      </c>
      <c r="F1218">
        <v>4</v>
      </c>
      <c r="G1218">
        <v>1</v>
      </c>
      <c r="H1218">
        <v>11</v>
      </c>
      <c r="I1218">
        <v>29</v>
      </c>
      <c r="J1218">
        <v>0.37931034482758619</v>
      </c>
      <c r="K1218">
        <v>29</v>
      </c>
      <c r="L1218">
        <v>1</v>
      </c>
      <c r="M1218">
        <v>8</v>
      </c>
      <c r="N1218">
        <v>0.95</v>
      </c>
      <c r="O1218">
        <v>4</v>
      </c>
      <c r="P1218">
        <v>6</v>
      </c>
      <c r="Q1218">
        <v>0.66666666666666663</v>
      </c>
      <c r="R1218">
        <v>3</v>
      </c>
    </row>
    <row r="1219" spans="1:19" x14ac:dyDescent="0.25">
      <c r="A1219" t="s">
        <v>5521</v>
      </c>
      <c r="B1219" t="s">
        <v>5522</v>
      </c>
      <c r="C1219" t="s">
        <v>221</v>
      </c>
      <c r="D1219">
        <v>41640</v>
      </c>
      <c r="G1219" t="e">
        <v>#DIV/0!</v>
      </c>
      <c r="J1219" t="e">
        <v>#DIV/0!</v>
      </c>
      <c r="L1219" t="e">
        <v>#DIV/0!</v>
      </c>
      <c r="Q1219" t="e">
        <v>#DIV/0!</v>
      </c>
      <c r="S1219">
        <v>0.85226666666666673</v>
      </c>
    </row>
    <row r="1220" spans="1:19" x14ac:dyDescent="0.25">
      <c r="A1220" t="s">
        <v>9191</v>
      </c>
      <c r="B1220" t="s">
        <v>9192</v>
      </c>
      <c r="C1220" t="s">
        <v>3018</v>
      </c>
      <c r="D1220">
        <v>41640</v>
      </c>
      <c r="E1220">
        <v>11</v>
      </c>
      <c r="F1220">
        <v>11</v>
      </c>
      <c r="G1220">
        <v>1</v>
      </c>
      <c r="H1220">
        <v>9</v>
      </c>
      <c r="I1220">
        <v>52</v>
      </c>
      <c r="J1220">
        <v>0.17307692307692307</v>
      </c>
      <c r="K1220">
        <v>52</v>
      </c>
      <c r="L1220">
        <v>1</v>
      </c>
      <c r="M1220">
        <v>8</v>
      </c>
      <c r="O1220">
        <v>0</v>
      </c>
      <c r="P1220">
        <v>0</v>
      </c>
      <c r="Q1220" t="e">
        <v>#DIV/0!</v>
      </c>
      <c r="R1220">
        <v>1</v>
      </c>
      <c r="S1220">
        <v>0.80400000000000005</v>
      </c>
    </row>
    <row r="1221" spans="1:19" x14ac:dyDescent="0.25">
      <c r="A1221" t="s">
        <v>8828</v>
      </c>
      <c r="B1221" t="s">
        <v>8829</v>
      </c>
      <c r="C1221" t="s">
        <v>2638</v>
      </c>
      <c r="D1221">
        <v>41640</v>
      </c>
      <c r="E1221">
        <v>6</v>
      </c>
      <c r="F1221">
        <v>6</v>
      </c>
      <c r="G1221">
        <v>1</v>
      </c>
      <c r="I1221">
        <v>27</v>
      </c>
      <c r="J1221">
        <v>0</v>
      </c>
      <c r="K1221">
        <v>27</v>
      </c>
      <c r="L1221">
        <v>1</v>
      </c>
      <c r="Q1221" t="e">
        <v>#DIV/0!</v>
      </c>
      <c r="S1221">
        <v>0.98499999999999999</v>
      </c>
    </row>
    <row r="1222" spans="1:19" x14ac:dyDescent="0.25">
      <c r="A1222" t="s">
        <v>9046</v>
      </c>
      <c r="B1222" t="s">
        <v>9047</v>
      </c>
      <c r="C1222" t="s">
        <v>2811</v>
      </c>
      <c r="D1222">
        <v>41640</v>
      </c>
      <c r="E1222">
        <v>5</v>
      </c>
      <c r="F1222">
        <v>5</v>
      </c>
      <c r="G1222">
        <v>1</v>
      </c>
      <c r="H1222">
        <v>9</v>
      </c>
      <c r="I1222">
        <v>25</v>
      </c>
      <c r="J1222">
        <v>0.36</v>
      </c>
      <c r="K1222">
        <v>25</v>
      </c>
      <c r="L1222">
        <v>1</v>
      </c>
      <c r="M1222">
        <v>8</v>
      </c>
      <c r="O1222">
        <v>0</v>
      </c>
      <c r="P1222">
        <v>0</v>
      </c>
      <c r="Q1222" t="e">
        <v>#DIV/0!</v>
      </c>
      <c r="R1222">
        <v>1</v>
      </c>
    </row>
    <row r="1223" spans="1:19" x14ac:dyDescent="0.25">
      <c r="A1223" t="s">
        <v>5523</v>
      </c>
      <c r="B1223" t="s">
        <v>5524</v>
      </c>
      <c r="C1223" t="s">
        <v>234</v>
      </c>
      <c r="D1223">
        <v>41640</v>
      </c>
      <c r="G1223" t="e">
        <v>#DIV/0!</v>
      </c>
      <c r="J1223" t="e">
        <v>#DIV/0!</v>
      </c>
      <c r="L1223" t="e">
        <v>#DIV/0!</v>
      </c>
      <c r="Q1223" t="e">
        <v>#DIV/0!</v>
      </c>
    </row>
    <row r="1224" spans="1:19" x14ac:dyDescent="0.25">
      <c r="A1224" t="s">
        <v>5525</v>
      </c>
      <c r="B1224" t="s">
        <v>5526</v>
      </c>
      <c r="C1224" t="s">
        <v>235</v>
      </c>
      <c r="D1224">
        <v>41640</v>
      </c>
      <c r="G1224" t="e">
        <v>#DIV/0!</v>
      </c>
      <c r="J1224" t="e">
        <v>#DIV/0!</v>
      </c>
      <c r="L1224" t="e">
        <v>#DIV/0!</v>
      </c>
      <c r="Q1224" t="e">
        <v>#DIV/0!</v>
      </c>
      <c r="S1224">
        <v>0</v>
      </c>
    </row>
    <row r="1225" spans="1:19" x14ac:dyDescent="0.25">
      <c r="A1225" t="s">
        <v>5527</v>
      </c>
      <c r="B1225" t="s">
        <v>5528</v>
      </c>
      <c r="C1225" t="s">
        <v>239</v>
      </c>
      <c r="D1225">
        <v>41640</v>
      </c>
      <c r="G1225" t="e">
        <v>#DIV/0!</v>
      </c>
      <c r="J1225" t="e">
        <v>#DIV/0!</v>
      </c>
      <c r="L1225" t="e">
        <v>#DIV/0!</v>
      </c>
      <c r="Q1225" t="e">
        <v>#DIV/0!</v>
      </c>
      <c r="S1225">
        <v>0</v>
      </c>
    </row>
    <row r="1226" spans="1:19" x14ac:dyDescent="0.25">
      <c r="A1226" t="s">
        <v>5529</v>
      </c>
      <c r="B1226" t="s">
        <v>5530</v>
      </c>
      <c r="C1226" t="s">
        <v>238</v>
      </c>
      <c r="D1226">
        <v>41640</v>
      </c>
      <c r="G1226" t="e">
        <v>#DIV/0!</v>
      </c>
      <c r="J1226" t="e">
        <v>#DIV/0!</v>
      </c>
      <c r="L1226" t="e">
        <v>#DIV/0!</v>
      </c>
      <c r="Q1226" t="e">
        <v>#DIV/0!</v>
      </c>
      <c r="S1226">
        <v>0.97500000000000009</v>
      </c>
    </row>
    <row r="1227" spans="1:19" x14ac:dyDescent="0.25">
      <c r="A1227" t="s">
        <v>5531</v>
      </c>
      <c r="B1227" t="s">
        <v>5532</v>
      </c>
      <c r="C1227" t="s">
        <v>222</v>
      </c>
      <c r="D1227">
        <v>41640</v>
      </c>
      <c r="E1227">
        <v>3</v>
      </c>
      <c r="F1227">
        <v>3</v>
      </c>
      <c r="G1227">
        <v>1</v>
      </c>
      <c r="H1227">
        <v>0</v>
      </c>
      <c r="I1227">
        <v>15</v>
      </c>
      <c r="J1227">
        <v>0</v>
      </c>
      <c r="K1227">
        <v>15</v>
      </c>
      <c r="L1227">
        <v>1</v>
      </c>
      <c r="M1227">
        <v>1</v>
      </c>
      <c r="O1227">
        <v>0</v>
      </c>
      <c r="P1227">
        <v>0</v>
      </c>
      <c r="Q1227" t="e">
        <v>#DIV/0!</v>
      </c>
      <c r="R1227">
        <v>0</v>
      </c>
      <c r="S1227">
        <v>0.82040000000000002</v>
      </c>
    </row>
    <row r="1228" spans="1:19" x14ac:dyDescent="0.25">
      <c r="A1228" t="s">
        <v>5533</v>
      </c>
      <c r="B1228" t="s">
        <v>5534</v>
      </c>
      <c r="C1228" t="s">
        <v>3567</v>
      </c>
      <c r="D1228">
        <v>41640</v>
      </c>
      <c r="E1228">
        <v>0</v>
      </c>
      <c r="F1228">
        <v>0</v>
      </c>
      <c r="G1228" t="e">
        <v>#DIV/0!</v>
      </c>
      <c r="H1228">
        <v>0</v>
      </c>
      <c r="I1228">
        <v>0</v>
      </c>
      <c r="J1228" t="e">
        <v>#DIV/0!</v>
      </c>
      <c r="K1228">
        <v>0</v>
      </c>
      <c r="L1228" t="e">
        <v>#DIV/0!</v>
      </c>
      <c r="O1228">
        <v>0</v>
      </c>
      <c r="P1228">
        <v>0</v>
      </c>
      <c r="Q1228" t="e">
        <v>#DIV/0!</v>
      </c>
      <c r="S1228">
        <v>0.98540000000000005</v>
      </c>
    </row>
    <row r="1229" spans="1:19" x14ac:dyDescent="0.25">
      <c r="A1229" t="s">
        <v>5535</v>
      </c>
      <c r="B1229" t="s">
        <v>5536</v>
      </c>
      <c r="C1229" t="s">
        <v>223</v>
      </c>
      <c r="D1229">
        <v>41640</v>
      </c>
      <c r="E1229">
        <v>3</v>
      </c>
      <c r="F1229">
        <v>3</v>
      </c>
      <c r="G1229">
        <v>1</v>
      </c>
      <c r="H1229">
        <v>0</v>
      </c>
      <c r="I1229">
        <v>15</v>
      </c>
      <c r="J1229">
        <v>0</v>
      </c>
      <c r="K1229">
        <v>15</v>
      </c>
      <c r="L1229">
        <v>1</v>
      </c>
      <c r="M1229">
        <v>1</v>
      </c>
      <c r="O1229">
        <v>0</v>
      </c>
      <c r="P1229">
        <v>0</v>
      </c>
      <c r="Q1229" t="e">
        <v>#DIV/0!</v>
      </c>
      <c r="R1229">
        <v>0</v>
      </c>
      <c r="S1229">
        <v>0</v>
      </c>
    </row>
    <row r="1230" spans="1:19" x14ac:dyDescent="0.25">
      <c r="A1230" t="s">
        <v>5537</v>
      </c>
      <c r="B1230" t="s">
        <v>5538</v>
      </c>
      <c r="C1230" t="s">
        <v>224</v>
      </c>
      <c r="D1230">
        <v>41640</v>
      </c>
      <c r="G1230" t="e">
        <v>#DIV/0!</v>
      </c>
      <c r="J1230" t="e">
        <v>#DIV/0!</v>
      </c>
      <c r="L1230" t="e">
        <v>#DIV/0!</v>
      </c>
      <c r="Q1230" t="e">
        <v>#DIV/0!</v>
      </c>
      <c r="S1230">
        <v>0.25671957671957674</v>
      </c>
    </row>
    <row r="1231" spans="1:19" x14ac:dyDescent="0.25">
      <c r="A1231" t="s">
        <v>5539</v>
      </c>
      <c r="B1231" t="s">
        <v>5540</v>
      </c>
      <c r="C1231" t="s">
        <v>225</v>
      </c>
      <c r="D1231">
        <v>41640</v>
      </c>
      <c r="E1231">
        <v>15</v>
      </c>
      <c r="F1231">
        <v>18</v>
      </c>
      <c r="G1231">
        <v>0.83333333333333337</v>
      </c>
      <c r="H1231">
        <v>27</v>
      </c>
      <c r="I1231">
        <v>44</v>
      </c>
      <c r="J1231">
        <v>0.61363636363636365</v>
      </c>
      <c r="K1231">
        <v>48</v>
      </c>
      <c r="L1231">
        <v>0.91666666666666663</v>
      </c>
      <c r="M1231">
        <v>21</v>
      </c>
      <c r="O1231">
        <v>3</v>
      </c>
      <c r="P1231">
        <v>3</v>
      </c>
      <c r="Q1231">
        <v>1</v>
      </c>
      <c r="R1231">
        <v>6</v>
      </c>
      <c r="S1231">
        <v>0</v>
      </c>
    </row>
    <row r="1232" spans="1:19" x14ac:dyDescent="0.25">
      <c r="A1232" t="s">
        <v>5541</v>
      </c>
      <c r="B1232" t="s">
        <v>5542</v>
      </c>
      <c r="C1232" t="s">
        <v>226</v>
      </c>
      <c r="D1232">
        <v>41640</v>
      </c>
      <c r="E1232">
        <v>11</v>
      </c>
      <c r="F1232">
        <v>14</v>
      </c>
      <c r="G1232">
        <v>0.7857142857142857</v>
      </c>
      <c r="H1232">
        <v>24</v>
      </c>
      <c r="I1232">
        <v>36</v>
      </c>
      <c r="J1232">
        <v>0.66666666666666663</v>
      </c>
      <c r="K1232">
        <v>40</v>
      </c>
      <c r="L1232">
        <v>0.9</v>
      </c>
      <c r="M1232">
        <v>20</v>
      </c>
      <c r="N1232">
        <v>0.80400000000000005</v>
      </c>
      <c r="O1232">
        <v>3</v>
      </c>
      <c r="P1232">
        <v>3</v>
      </c>
      <c r="Q1232">
        <v>1</v>
      </c>
      <c r="R1232">
        <v>4</v>
      </c>
      <c r="S1232">
        <v>0.84062989417989431</v>
      </c>
    </row>
    <row r="1233" spans="1:19" x14ac:dyDescent="0.25">
      <c r="A1233" t="s">
        <v>5543</v>
      </c>
      <c r="B1233" t="s">
        <v>5544</v>
      </c>
      <c r="C1233" t="s">
        <v>227</v>
      </c>
      <c r="D1233">
        <v>41640</v>
      </c>
      <c r="E1233">
        <v>4</v>
      </c>
      <c r="F1233">
        <v>4</v>
      </c>
      <c r="G1233">
        <v>1</v>
      </c>
      <c r="H1233">
        <v>3</v>
      </c>
      <c r="I1233">
        <v>8</v>
      </c>
      <c r="J1233">
        <v>0.375</v>
      </c>
      <c r="K1233">
        <v>8</v>
      </c>
      <c r="L1233">
        <v>1</v>
      </c>
      <c r="M1233">
        <v>1</v>
      </c>
      <c r="N1233">
        <v>0.98499999999999999</v>
      </c>
      <c r="O1233">
        <v>0</v>
      </c>
      <c r="P1233">
        <v>0</v>
      </c>
      <c r="Q1233" t="e">
        <v>#DIV/0!</v>
      </c>
      <c r="R1233">
        <v>2</v>
      </c>
      <c r="S1233">
        <v>0.70158730158730165</v>
      </c>
    </row>
    <row r="1234" spans="1:19" x14ac:dyDescent="0.25">
      <c r="A1234" t="s">
        <v>5545</v>
      </c>
      <c r="B1234" t="s">
        <v>5546</v>
      </c>
      <c r="C1234" t="s">
        <v>202</v>
      </c>
      <c r="D1234">
        <v>41671</v>
      </c>
      <c r="E1234">
        <v>3</v>
      </c>
      <c r="F1234">
        <v>3</v>
      </c>
      <c r="G1234">
        <v>1</v>
      </c>
      <c r="I1234">
        <v>15</v>
      </c>
      <c r="J1234">
        <v>0</v>
      </c>
      <c r="K1234">
        <v>15</v>
      </c>
      <c r="L1234">
        <v>1</v>
      </c>
      <c r="O1234">
        <v>0</v>
      </c>
      <c r="P1234">
        <v>0</v>
      </c>
      <c r="Q1234" t="e">
        <v>#DIV/0!</v>
      </c>
      <c r="S1234">
        <v>1.05</v>
      </c>
    </row>
    <row r="1235" spans="1:19" x14ac:dyDescent="0.25">
      <c r="A1235" t="s">
        <v>8721</v>
      </c>
      <c r="B1235" t="s">
        <v>8722</v>
      </c>
      <c r="C1235" t="s">
        <v>2636</v>
      </c>
      <c r="D1235">
        <v>41671</v>
      </c>
      <c r="E1235">
        <v>3</v>
      </c>
      <c r="F1235">
        <v>3</v>
      </c>
      <c r="G1235">
        <v>1</v>
      </c>
      <c r="I1235">
        <v>15</v>
      </c>
      <c r="J1235">
        <v>0</v>
      </c>
      <c r="K1235">
        <v>15</v>
      </c>
      <c r="L1235">
        <v>1</v>
      </c>
      <c r="O1235">
        <v>0</v>
      </c>
      <c r="P1235">
        <v>0</v>
      </c>
      <c r="Q1235" t="e">
        <v>#DIV/0!</v>
      </c>
      <c r="S1235">
        <v>0.14285714285714285</v>
      </c>
    </row>
    <row r="1236" spans="1:19" x14ac:dyDescent="0.25">
      <c r="A1236" t="s">
        <v>5547</v>
      </c>
      <c r="B1236" t="s">
        <v>5548</v>
      </c>
      <c r="C1236" t="s">
        <v>247</v>
      </c>
      <c r="D1236">
        <v>41671</v>
      </c>
      <c r="E1236">
        <v>0</v>
      </c>
      <c r="F1236">
        <v>0</v>
      </c>
      <c r="G1236" t="e">
        <v>#DIV/0!</v>
      </c>
      <c r="H1236">
        <v>0</v>
      </c>
      <c r="I1236">
        <v>0</v>
      </c>
      <c r="J1236" t="e">
        <v>#DIV/0!</v>
      </c>
      <c r="K1236">
        <v>0</v>
      </c>
      <c r="L1236" t="e">
        <v>#DIV/0!</v>
      </c>
      <c r="M1236">
        <v>0</v>
      </c>
      <c r="O1236">
        <v>0</v>
      </c>
      <c r="P1236">
        <v>0</v>
      </c>
      <c r="Q1236" t="e">
        <v>#DIV/0!</v>
      </c>
      <c r="R1236">
        <v>0</v>
      </c>
    </row>
    <row r="1237" spans="1:19" x14ac:dyDescent="0.25">
      <c r="A1237" t="s">
        <v>9338</v>
      </c>
      <c r="B1237" t="s">
        <v>9339</v>
      </c>
      <c r="C1237" t="s">
        <v>2637</v>
      </c>
      <c r="D1237">
        <v>41671</v>
      </c>
      <c r="E1237">
        <v>11</v>
      </c>
      <c r="F1237">
        <v>13</v>
      </c>
      <c r="G1237">
        <v>0.84615384615384615</v>
      </c>
      <c r="H1237">
        <v>0</v>
      </c>
      <c r="I1237">
        <v>59</v>
      </c>
      <c r="J1237">
        <v>0</v>
      </c>
      <c r="K1237">
        <v>59</v>
      </c>
      <c r="L1237">
        <v>1</v>
      </c>
      <c r="M1237">
        <v>0</v>
      </c>
      <c r="O1237">
        <v>0</v>
      </c>
      <c r="P1237">
        <v>0</v>
      </c>
      <c r="Q1237" t="e">
        <v>#DIV/0!</v>
      </c>
      <c r="R1237">
        <v>0</v>
      </c>
    </row>
    <row r="1238" spans="1:19" x14ac:dyDescent="0.25">
      <c r="A1238" t="s">
        <v>5549</v>
      </c>
      <c r="B1238" t="s">
        <v>5550</v>
      </c>
      <c r="C1238" t="s">
        <v>242</v>
      </c>
      <c r="D1238">
        <v>41671</v>
      </c>
      <c r="E1238">
        <v>18</v>
      </c>
      <c r="F1238">
        <v>18</v>
      </c>
      <c r="G1238">
        <v>1</v>
      </c>
      <c r="H1238">
        <v>78</v>
      </c>
      <c r="I1238">
        <v>149</v>
      </c>
      <c r="J1238">
        <v>0.52348993288590606</v>
      </c>
      <c r="K1238">
        <v>149</v>
      </c>
      <c r="L1238">
        <v>1</v>
      </c>
      <c r="M1238">
        <v>55</v>
      </c>
      <c r="N1238">
        <v>0.97500000000000009</v>
      </c>
      <c r="O1238">
        <v>9</v>
      </c>
      <c r="P1238">
        <v>12</v>
      </c>
      <c r="Q1238">
        <v>0.75</v>
      </c>
      <c r="R1238">
        <v>23</v>
      </c>
    </row>
    <row r="1239" spans="1:19" x14ac:dyDescent="0.25">
      <c r="A1239" t="s">
        <v>5551</v>
      </c>
      <c r="B1239" t="s">
        <v>5552</v>
      </c>
      <c r="C1239" t="s">
        <v>243</v>
      </c>
      <c r="D1239">
        <v>41671</v>
      </c>
      <c r="E1239">
        <v>11</v>
      </c>
      <c r="F1239">
        <v>12</v>
      </c>
      <c r="G1239">
        <v>0.91666666666666663</v>
      </c>
      <c r="H1239">
        <v>23</v>
      </c>
      <c r="I1239">
        <v>38</v>
      </c>
      <c r="J1239">
        <v>0.60526315789473684</v>
      </c>
      <c r="K1239">
        <v>40</v>
      </c>
      <c r="L1239">
        <v>0.95</v>
      </c>
      <c r="M1239">
        <v>19</v>
      </c>
      <c r="N1239">
        <v>0.82040000000000002</v>
      </c>
      <c r="O1239">
        <v>4</v>
      </c>
      <c r="P1239">
        <v>8</v>
      </c>
      <c r="Q1239">
        <v>0.5</v>
      </c>
      <c r="R1239">
        <v>4</v>
      </c>
      <c r="S1239">
        <v>0.91919191919191912</v>
      </c>
    </row>
    <row r="1240" spans="1:19" x14ac:dyDescent="0.25">
      <c r="A1240" t="s">
        <v>5553</v>
      </c>
      <c r="B1240" t="s">
        <v>5554</v>
      </c>
      <c r="C1240" t="s">
        <v>244</v>
      </c>
      <c r="D1240">
        <v>41671</v>
      </c>
      <c r="E1240">
        <v>3</v>
      </c>
      <c r="F1240">
        <v>4</v>
      </c>
      <c r="G1240">
        <v>0.75</v>
      </c>
      <c r="H1240">
        <v>4</v>
      </c>
      <c r="I1240">
        <v>6</v>
      </c>
      <c r="J1240">
        <v>0.66666666666666663</v>
      </c>
      <c r="K1240">
        <v>8</v>
      </c>
      <c r="L1240">
        <v>0.75</v>
      </c>
      <c r="M1240">
        <v>3</v>
      </c>
      <c r="N1240">
        <v>0.98540000000000005</v>
      </c>
      <c r="O1240">
        <v>0</v>
      </c>
      <c r="P1240">
        <v>0</v>
      </c>
      <c r="Q1240" t="e">
        <v>#DIV/0!</v>
      </c>
      <c r="R1240">
        <v>1</v>
      </c>
      <c r="S1240">
        <v>0.85</v>
      </c>
    </row>
    <row r="1241" spans="1:19" x14ac:dyDescent="0.25">
      <c r="A1241" t="s">
        <v>9447</v>
      </c>
      <c r="B1241" t="s">
        <v>9448</v>
      </c>
      <c r="C1241" t="s">
        <v>2809</v>
      </c>
      <c r="D1241">
        <v>41671</v>
      </c>
      <c r="E1241">
        <v>7</v>
      </c>
      <c r="F1241">
        <v>7</v>
      </c>
      <c r="G1241">
        <v>1</v>
      </c>
      <c r="H1241">
        <v>0</v>
      </c>
      <c r="I1241">
        <v>35</v>
      </c>
      <c r="J1241">
        <v>0</v>
      </c>
      <c r="K1241">
        <v>35</v>
      </c>
      <c r="L1241">
        <v>1</v>
      </c>
      <c r="M1241">
        <v>0</v>
      </c>
      <c r="O1241">
        <v>1</v>
      </c>
      <c r="P1241">
        <v>1</v>
      </c>
      <c r="Q1241">
        <v>1</v>
      </c>
      <c r="R1241">
        <v>0</v>
      </c>
      <c r="S1241">
        <v>0.7407407407407407</v>
      </c>
    </row>
    <row r="1242" spans="1:19" x14ac:dyDescent="0.25">
      <c r="A1242" t="s">
        <v>5555</v>
      </c>
      <c r="B1242" t="s">
        <v>5556</v>
      </c>
      <c r="C1242" t="s">
        <v>245</v>
      </c>
      <c r="D1242">
        <v>41671</v>
      </c>
      <c r="E1242">
        <v>19</v>
      </c>
      <c r="F1242">
        <v>23</v>
      </c>
      <c r="G1242">
        <v>0.82608695652173914</v>
      </c>
      <c r="H1242">
        <v>45</v>
      </c>
      <c r="I1242">
        <v>95</v>
      </c>
      <c r="J1242">
        <v>0.47368421052631576</v>
      </c>
      <c r="K1242">
        <v>115</v>
      </c>
      <c r="L1242">
        <v>0.82608695652173914</v>
      </c>
      <c r="M1242">
        <v>34</v>
      </c>
      <c r="O1242">
        <v>3</v>
      </c>
      <c r="P1242">
        <v>4</v>
      </c>
      <c r="Q1242">
        <v>0.75</v>
      </c>
      <c r="R1242">
        <v>9</v>
      </c>
    </row>
    <row r="1243" spans="1:19" x14ac:dyDescent="0.25">
      <c r="A1243" t="s">
        <v>5557</v>
      </c>
      <c r="B1243" t="s">
        <v>5558</v>
      </c>
      <c r="C1243" t="s">
        <v>246</v>
      </c>
      <c r="D1243">
        <v>41671</v>
      </c>
      <c r="E1243">
        <v>0</v>
      </c>
      <c r="F1243">
        <v>0</v>
      </c>
      <c r="G1243" t="e">
        <v>#DIV/0!</v>
      </c>
      <c r="H1243">
        <v>0</v>
      </c>
      <c r="I1243">
        <v>0</v>
      </c>
      <c r="J1243" t="e">
        <v>#DIV/0!</v>
      </c>
      <c r="K1243">
        <v>0</v>
      </c>
      <c r="L1243" t="e">
        <v>#DIV/0!</v>
      </c>
      <c r="O1243">
        <v>0</v>
      </c>
      <c r="P1243">
        <v>0</v>
      </c>
      <c r="Q1243" t="e">
        <v>#DIV/0!</v>
      </c>
    </row>
    <row r="1244" spans="1:19" x14ac:dyDescent="0.25">
      <c r="A1244" t="s">
        <v>5559</v>
      </c>
      <c r="B1244" t="s">
        <v>5560</v>
      </c>
      <c r="C1244" t="s">
        <v>240</v>
      </c>
      <c r="D1244">
        <v>41671</v>
      </c>
      <c r="E1244">
        <v>69</v>
      </c>
      <c r="F1244">
        <v>77</v>
      </c>
      <c r="G1244">
        <v>0.89610389610389607</v>
      </c>
      <c r="H1244">
        <v>150</v>
      </c>
      <c r="I1244">
        <v>382</v>
      </c>
      <c r="J1244">
        <v>0.39267015706806285</v>
      </c>
      <c r="K1244">
        <v>406</v>
      </c>
      <c r="L1244">
        <v>0.94088669950738912</v>
      </c>
      <c r="M1244">
        <v>111</v>
      </c>
      <c r="O1244">
        <v>17</v>
      </c>
      <c r="P1244">
        <v>25</v>
      </c>
      <c r="Q1244">
        <v>0.68</v>
      </c>
      <c r="R1244">
        <v>37</v>
      </c>
    </row>
    <row r="1245" spans="1:19" x14ac:dyDescent="0.25">
      <c r="A1245" t="s">
        <v>5561</v>
      </c>
      <c r="B1245" t="s">
        <v>5562</v>
      </c>
      <c r="C1245" t="s">
        <v>203</v>
      </c>
      <c r="D1245">
        <v>41671</v>
      </c>
      <c r="E1245">
        <v>9</v>
      </c>
      <c r="F1245">
        <v>11</v>
      </c>
      <c r="G1245">
        <v>0.81818181818181823</v>
      </c>
      <c r="H1245">
        <v>20</v>
      </c>
      <c r="I1245">
        <v>65</v>
      </c>
      <c r="J1245">
        <v>0.30769230769230771</v>
      </c>
      <c r="K1245">
        <v>75</v>
      </c>
      <c r="L1245">
        <v>0.8666666666666667</v>
      </c>
      <c r="M1245">
        <v>10</v>
      </c>
      <c r="O1245">
        <v>2</v>
      </c>
      <c r="P1245">
        <v>2</v>
      </c>
      <c r="Q1245">
        <v>1</v>
      </c>
      <c r="R1245">
        <v>10</v>
      </c>
    </row>
    <row r="1246" spans="1:19" x14ac:dyDescent="0.25">
      <c r="A1246" t="s">
        <v>5563</v>
      </c>
      <c r="B1246" t="s">
        <v>5564</v>
      </c>
      <c r="C1246" t="s">
        <v>205</v>
      </c>
      <c r="D1246">
        <v>41671</v>
      </c>
      <c r="E1246">
        <v>4</v>
      </c>
      <c r="F1246">
        <v>4</v>
      </c>
      <c r="G1246">
        <v>1</v>
      </c>
      <c r="H1246">
        <v>14</v>
      </c>
      <c r="I1246">
        <v>40</v>
      </c>
      <c r="J1246">
        <v>0.35</v>
      </c>
      <c r="K1246">
        <v>40</v>
      </c>
      <c r="L1246">
        <v>1</v>
      </c>
      <c r="M1246">
        <v>4</v>
      </c>
      <c r="N1246">
        <v>1.05</v>
      </c>
      <c r="O1246">
        <v>0</v>
      </c>
      <c r="P1246">
        <v>0</v>
      </c>
      <c r="Q1246" t="e">
        <v>#DIV/0!</v>
      </c>
      <c r="R1246">
        <v>10</v>
      </c>
      <c r="S1246">
        <v>1.0238095238095239</v>
      </c>
    </row>
    <row r="1247" spans="1:19" x14ac:dyDescent="0.25">
      <c r="A1247" t="s">
        <v>5565</v>
      </c>
      <c r="B1247" t="s">
        <v>5566</v>
      </c>
      <c r="C1247" t="s">
        <v>204</v>
      </c>
      <c r="D1247">
        <v>41671</v>
      </c>
      <c r="E1247">
        <v>5</v>
      </c>
      <c r="F1247">
        <v>7</v>
      </c>
      <c r="G1247">
        <v>0.7142857142857143</v>
      </c>
      <c r="H1247">
        <v>6</v>
      </c>
      <c r="I1247">
        <v>25</v>
      </c>
      <c r="J1247">
        <v>0.24</v>
      </c>
      <c r="K1247">
        <v>35</v>
      </c>
      <c r="L1247">
        <v>0.7142857142857143</v>
      </c>
      <c r="M1247">
        <v>6</v>
      </c>
      <c r="O1247">
        <v>2</v>
      </c>
      <c r="P1247">
        <v>2</v>
      </c>
      <c r="Q1247">
        <v>0</v>
      </c>
      <c r="R1247">
        <v>0</v>
      </c>
    </row>
    <row r="1248" spans="1:19" x14ac:dyDescent="0.25">
      <c r="A1248" t="s">
        <v>5567</v>
      </c>
      <c r="B1248" t="s">
        <v>5568</v>
      </c>
      <c r="C1248" t="s">
        <v>206</v>
      </c>
      <c r="D1248">
        <v>41671</v>
      </c>
      <c r="G1248" t="e">
        <v>#DIV/0!</v>
      </c>
      <c r="J1248" t="e">
        <v>#DIV/0!</v>
      </c>
      <c r="L1248" t="e">
        <v>#DIV/0!</v>
      </c>
      <c r="Q1248" t="e">
        <v>#DIV/0!</v>
      </c>
      <c r="S1248">
        <v>1.075</v>
      </c>
    </row>
    <row r="1249" spans="1:19" x14ac:dyDescent="0.25">
      <c r="A1249" t="s">
        <v>5569</v>
      </c>
      <c r="B1249" t="s">
        <v>5570</v>
      </c>
      <c r="C1249" t="s">
        <v>233</v>
      </c>
      <c r="D1249">
        <v>41671</v>
      </c>
      <c r="G1249" t="e">
        <v>#DIV/0!</v>
      </c>
      <c r="J1249" t="e">
        <v>#DIV/0!</v>
      </c>
      <c r="L1249" t="e">
        <v>#DIV/0!</v>
      </c>
      <c r="Q1249" t="e">
        <v>#DIV/0!</v>
      </c>
    </row>
    <row r="1250" spans="1:19" x14ac:dyDescent="0.25">
      <c r="A1250" t="s">
        <v>5571</v>
      </c>
      <c r="B1250" t="s">
        <v>5572</v>
      </c>
      <c r="C1250" t="s">
        <v>232</v>
      </c>
      <c r="D1250">
        <v>41671</v>
      </c>
      <c r="G1250" t="e">
        <v>#DIV/0!</v>
      </c>
      <c r="J1250" t="e">
        <v>#DIV/0!</v>
      </c>
      <c r="L1250" t="e">
        <v>#DIV/0!</v>
      </c>
      <c r="Q1250" t="e">
        <v>#DIV/0!</v>
      </c>
    </row>
    <row r="1251" spans="1:19" x14ac:dyDescent="0.25">
      <c r="A1251" t="s">
        <v>5573</v>
      </c>
      <c r="B1251" t="s">
        <v>5574</v>
      </c>
      <c r="C1251" t="s">
        <v>207</v>
      </c>
      <c r="D1251">
        <v>41671</v>
      </c>
      <c r="E1251">
        <v>11</v>
      </c>
      <c r="F1251">
        <v>10</v>
      </c>
      <c r="G1251">
        <v>1.1000000000000001</v>
      </c>
      <c r="H1251">
        <v>57</v>
      </c>
      <c r="I1251">
        <v>75</v>
      </c>
      <c r="J1251">
        <v>0.76</v>
      </c>
      <c r="K1251">
        <v>70</v>
      </c>
      <c r="L1251">
        <v>1.0714285714285714</v>
      </c>
      <c r="M1251">
        <v>47</v>
      </c>
      <c r="O1251">
        <v>6</v>
      </c>
      <c r="P1251">
        <v>9</v>
      </c>
      <c r="Q1251">
        <v>0.66666666666666663</v>
      </c>
      <c r="R1251">
        <v>10</v>
      </c>
    </row>
    <row r="1252" spans="1:19" x14ac:dyDescent="0.25">
      <c r="A1252" t="s">
        <v>5575</v>
      </c>
      <c r="B1252" t="s">
        <v>5576</v>
      </c>
      <c r="C1252" t="s">
        <v>209</v>
      </c>
      <c r="D1252">
        <v>41671</v>
      </c>
      <c r="E1252">
        <v>5</v>
      </c>
      <c r="F1252">
        <v>5</v>
      </c>
      <c r="G1252">
        <v>1</v>
      </c>
      <c r="H1252">
        <v>31</v>
      </c>
      <c r="I1252">
        <v>45</v>
      </c>
      <c r="J1252">
        <v>0.68888888888888888</v>
      </c>
      <c r="K1252">
        <v>45</v>
      </c>
      <c r="L1252">
        <v>1</v>
      </c>
      <c r="M1252">
        <v>25</v>
      </c>
      <c r="N1252">
        <v>0.85</v>
      </c>
      <c r="O1252">
        <v>5</v>
      </c>
      <c r="P1252">
        <v>7</v>
      </c>
      <c r="Q1252">
        <v>0.7142857142857143</v>
      </c>
      <c r="R1252">
        <v>6</v>
      </c>
    </row>
    <row r="1253" spans="1:19" x14ac:dyDescent="0.25">
      <c r="A1253" t="s">
        <v>5577</v>
      </c>
      <c r="B1253" t="s">
        <v>5578</v>
      </c>
      <c r="C1253" t="s">
        <v>208</v>
      </c>
      <c r="D1253">
        <v>41671</v>
      </c>
      <c r="E1253">
        <v>6</v>
      </c>
      <c r="F1253">
        <v>5</v>
      </c>
      <c r="G1253">
        <v>1.2</v>
      </c>
      <c r="H1253">
        <v>26</v>
      </c>
      <c r="I1253">
        <v>30</v>
      </c>
      <c r="J1253">
        <v>0.8666666666666667</v>
      </c>
      <c r="K1253">
        <v>25</v>
      </c>
      <c r="L1253">
        <v>1.2</v>
      </c>
      <c r="M1253">
        <v>22</v>
      </c>
      <c r="O1253">
        <v>1</v>
      </c>
      <c r="P1253">
        <v>2</v>
      </c>
      <c r="Q1253">
        <v>0.5</v>
      </c>
      <c r="R1253">
        <v>4</v>
      </c>
    </row>
    <row r="1254" spans="1:19" x14ac:dyDescent="0.25">
      <c r="A1254" t="s">
        <v>5579</v>
      </c>
      <c r="B1254" t="s">
        <v>5580</v>
      </c>
      <c r="C1254" t="s">
        <v>210</v>
      </c>
      <c r="D1254">
        <v>41671</v>
      </c>
      <c r="G1254" t="e">
        <v>#DIV/0!</v>
      </c>
      <c r="J1254" t="e">
        <v>#DIV/0!</v>
      </c>
      <c r="L1254" t="e">
        <v>#DIV/0!</v>
      </c>
      <c r="M1254">
        <v>0</v>
      </c>
      <c r="Q1254" t="e">
        <v>#DIV/0!</v>
      </c>
    </row>
    <row r="1255" spans="1:19" x14ac:dyDescent="0.25">
      <c r="A1255" t="s">
        <v>5581</v>
      </c>
      <c r="B1255" t="s">
        <v>5582</v>
      </c>
      <c r="C1255" t="s">
        <v>228</v>
      </c>
      <c r="D1255">
        <v>41671</v>
      </c>
      <c r="G1255" t="e">
        <v>#DIV/0!</v>
      </c>
      <c r="J1255" t="e">
        <v>#DIV/0!</v>
      </c>
      <c r="L1255" t="e">
        <v>#DIV/0!</v>
      </c>
      <c r="Q1255" t="e">
        <v>#DIV/0!</v>
      </c>
    </row>
    <row r="1256" spans="1:19" x14ac:dyDescent="0.25">
      <c r="A1256" t="s">
        <v>5583</v>
      </c>
      <c r="B1256" t="s">
        <v>5584</v>
      </c>
      <c r="C1256" t="s">
        <v>229</v>
      </c>
      <c r="D1256">
        <v>41671</v>
      </c>
      <c r="G1256" t="e">
        <v>#DIV/0!</v>
      </c>
      <c r="J1256" t="e">
        <v>#DIV/0!</v>
      </c>
      <c r="L1256" t="e">
        <v>#DIV/0!</v>
      </c>
      <c r="Q1256" t="e">
        <v>#DIV/0!</v>
      </c>
    </row>
    <row r="1257" spans="1:19" x14ac:dyDescent="0.25">
      <c r="A1257" t="s">
        <v>5585</v>
      </c>
      <c r="B1257" t="s">
        <v>5586</v>
      </c>
      <c r="C1257" t="s">
        <v>215</v>
      </c>
      <c r="D1257">
        <v>41671</v>
      </c>
      <c r="G1257" t="e">
        <v>#DIV/0!</v>
      </c>
      <c r="J1257" t="e">
        <v>#DIV/0!</v>
      </c>
      <c r="L1257" t="e">
        <v>#DIV/0!</v>
      </c>
      <c r="M1257">
        <v>0</v>
      </c>
      <c r="Q1257" t="e">
        <v>#DIV/0!</v>
      </c>
    </row>
    <row r="1258" spans="1:19" x14ac:dyDescent="0.25">
      <c r="A1258" t="s">
        <v>5587</v>
      </c>
      <c r="B1258" t="s">
        <v>5588</v>
      </c>
      <c r="C1258" t="s">
        <v>211</v>
      </c>
      <c r="D1258">
        <v>41671</v>
      </c>
      <c r="E1258">
        <v>7</v>
      </c>
      <c r="F1258">
        <v>10</v>
      </c>
      <c r="G1258">
        <v>0.7</v>
      </c>
      <c r="H1258">
        <v>21</v>
      </c>
      <c r="I1258">
        <v>45</v>
      </c>
      <c r="J1258">
        <v>0.46666666666666667</v>
      </c>
      <c r="K1258">
        <v>60</v>
      </c>
      <c r="L1258">
        <v>0.75</v>
      </c>
      <c r="M1258">
        <v>16</v>
      </c>
      <c r="O1258">
        <v>3</v>
      </c>
      <c r="P1258">
        <v>4</v>
      </c>
      <c r="Q1258">
        <v>0.75</v>
      </c>
      <c r="R1258">
        <v>3</v>
      </c>
    </row>
    <row r="1259" spans="1:19" x14ac:dyDescent="0.25">
      <c r="A1259" t="s">
        <v>5589</v>
      </c>
      <c r="B1259" t="s">
        <v>5590</v>
      </c>
      <c r="C1259" t="s">
        <v>3526</v>
      </c>
      <c r="D1259">
        <v>41671</v>
      </c>
      <c r="G1259" t="e">
        <v>#DIV/0!</v>
      </c>
      <c r="J1259" t="e">
        <v>#DIV/0!</v>
      </c>
      <c r="L1259" t="e">
        <v>#DIV/0!</v>
      </c>
      <c r="O1259">
        <v>0</v>
      </c>
      <c r="P1259">
        <v>0</v>
      </c>
      <c r="Q1259" t="e">
        <v>#DIV/0!</v>
      </c>
      <c r="S1259">
        <v>0.4</v>
      </c>
    </row>
    <row r="1260" spans="1:19" x14ac:dyDescent="0.25">
      <c r="A1260" t="s">
        <v>5591</v>
      </c>
      <c r="B1260" t="s">
        <v>5592</v>
      </c>
      <c r="C1260" t="s">
        <v>214</v>
      </c>
      <c r="D1260">
        <v>41671</v>
      </c>
      <c r="E1260">
        <v>5</v>
      </c>
      <c r="F1260">
        <v>5</v>
      </c>
      <c r="G1260">
        <v>1</v>
      </c>
      <c r="H1260">
        <v>19</v>
      </c>
      <c r="I1260">
        <v>35</v>
      </c>
      <c r="J1260">
        <v>0.54285714285714282</v>
      </c>
      <c r="K1260">
        <v>35</v>
      </c>
      <c r="L1260">
        <v>1</v>
      </c>
      <c r="M1260">
        <v>16</v>
      </c>
      <c r="N1260">
        <v>1.075</v>
      </c>
      <c r="O1260">
        <v>3</v>
      </c>
      <c r="P1260">
        <v>4</v>
      </c>
      <c r="Q1260">
        <v>0.75</v>
      </c>
      <c r="R1260">
        <v>3</v>
      </c>
      <c r="S1260">
        <v>0.4</v>
      </c>
    </row>
    <row r="1261" spans="1:19" x14ac:dyDescent="0.25">
      <c r="A1261" t="s">
        <v>5593</v>
      </c>
      <c r="B1261" t="s">
        <v>5594</v>
      </c>
      <c r="C1261" t="s">
        <v>212</v>
      </c>
      <c r="D1261">
        <v>41671</v>
      </c>
      <c r="E1261">
        <v>2</v>
      </c>
      <c r="F1261">
        <v>5</v>
      </c>
      <c r="G1261">
        <v>0.4</v>
      </c>
      <c r="H1261">
        <v>2</v>
      </c>
      <c r="I1261">
        <v>10</v>
      </c>
      <c r="J1261">
        <v>0.2</v>
      </c>
      <c r="K1261">
        <v>25</v>
      </c>
      <c r="L1261">
        <v>0.4</v>
      </c>
      <c r="O1261">
        <v>0</v>
      </c>
      <c r="P1261">
        <v>0</v>
      </c>
      <c r="Q1261" t="e">
        <v>#DIV/0!</v>
      </c>
      <c r="S1261">
        <v>1.2333333333333334</v>
      </c>
    </row>
    <row r="1262" spans="1:19" x14ac:dyDescent="0.25">
      <c r="A1262" t="s">
        <v>5595</v>
      </c>
      <c r="B1262" t="s">
        <v>5596</v>
      </c>
      <c r="C1262" t="s">
        <v>218</v>
      </c>
      <c r="D1262">
        <v>41671</v>
      </c>
      <c r="G1262" t="e">
        <v>#DIV/0!</v>
      </c>
      <c r="J1262" t="e">
        <v>#DIV/0!</v>
      </c>
      <c r="L1262" t="e">
        <v>#DIV/0!</v>
      </c>
      <c r="Q1262" t="e">
        <v>#DIV/0!</v>
      </c>
      <c r="S1262">
        <v>0.92500000000000004</v>
      </c>
    </row>
    <row r="1263" spans="1:19" x14ac:dyDescent="0.25">
      <c r="A1263" t="s">
        <v>5597</v>
      </c>
      <c r="B1263" t="s">
        <v>5598</v>
      </c>
      <c r="C1263" t="s">
        <v>216</v>
      </c>
      <c r="D1263">
        <v>41671</v>
      </c>
      <c r="E1263">
        <v>2</v>
      </c>
      <c r="F1263">
        <v>4</v>
      </c>
      <c r="G1263">
        <v>0.5</v>
      </c>
      <c r="H1263">
        <v>0</v>
      </c>
      <c r="I1263">
        <v>7</v>
      </c>
      <c r="J1263">
        <v>0</v>
      </c>
      <c r="K1263">
        <v>17</v>
      </c>
      <c r="L1263">
        <v>0.41176470588235292</v>
      </c>
      <c r="M1263">
        <v>0</v>
      </c>
      <c r="O1263">
        <v>0</v>
      </c>
      <c r="P1263">
        <v>0</v>
      </c>
      <c r="Q1263" t="e">
        <v>#DIV/0!</v>
      </c>
      <c r="R1263">
        <v>0</v>
      </c>
    </row>
    <row r="1264" spans="1:19" x14ac:dyDescent="0.25">
      <c r="A1264" t="s">
        <v>5599</v>
      </c>
      <c r="B1264" t="s">
        <v>5600</v>
      </c>
      <c r="C1264" t="s">
        <v>217</v>
      </c>
      <c r="D1264">
        <v>41671</v>
      </c>
      <c r="E1264">
        <v>2</v>
      </c>
      <c r="F1264">
        <v>4</v>
      </c>
      <c r="G1264">
        <v>0.5</v>
      </c>
      <c r="I1264">
        <v>7</v>
      </c>
      <c r="J1264">
        <v>0</v>
      </c>
      <c r="K1264">
        <v>17</v>
      </c>
      <c r="L1264">
        <v>0.41176470588235292</v>
      </c>
      <c r="Q1264" t="e">
        <v>#DIV/0!</v>
      </c>
      <c r="S1264">
        <v>0</v>
      </c>
    </row>
    <row r="1265" spans="1:19" x14ac:dyDescent="0.25">
      <c r="A1265" t="s">
        <v>5601</v>
      </c>
      <c r="B1265" t="s">
        <v>5602</v>
      </c>
      <c r="C1265" t="s">
        <v>230</v>
      </c>
      <c r="D1265">
        <v>41671</v>
      </c>
      <c r="G1265" t="e">
        <v>#DIV/0!</v>
      </c>
      <c r="J1265" t="e">
        <v>#DIV/0!</v>
      </c>
      <c r="L1265" t="e">
        <v>#DIV/0!</v>
      </c>
      <c r="Q1265" t="e">
        <v>#DIV/0!</v>
      </c>
    </row>
    <row r="1266" spans="1:19" x14ac:dyDescent="0.25">
      <c r="A1266" t="s">
        <v>5603</v>
      </c>
      <c r="B1266" t="s">
        <v>5604</v>
      </c>
      <c r="C1266" t="s">
        <v>231</v>
      </c>
      <c r="D1266">
        <v>41671</v>
      </c>
      <c r="G1266" t="e">
        <v>#DIV/0!</v>
      </c>
      <c r="J1266" t="e">
        <v>#DIV/0!</v>
      </c>
      <c r="L1266" t="e">
        <v>#DIV/0!</v>
      </c>
      <c r="Q1266" t="e">
        <v>#DIV/0!</v>
      </c>
    </row>
    <row r="1267" spans="1:19" x14ac:dyDescent="0.25">
      <c r="A1267" t="s">
        <v>9568</v>
      </c>
      <c r="B1267" t="s">
        <v>9569</v>
      </c>
      <c r="C1267" t="s">
        <v>9523</v>
      </c>
      <c r="D1267">
        <v>41671</v>
      </c>
      <c r="E1267">
        <v>2</v>
      </c>
      <c r="F1267">
        <v>2</v>
      </c>
      <c r="G1267">
        <v>1</v>
      </c>
      <c r="I1267">
        <v>10</v>
      </c>
      <c r="J1267">
        <v>0</v>
      </c>
      <c r="K1267">
        <v>10</v>
      </c>
      <c r="L1267">
        <v>1</v>
      </c>
      <c r="M1267">
        <v>0</v>
      </c>
      <c r="O1267">
        <v>1</v>
      </c>
      <c r="P1267">
        <v>1</v>
      </c>
      <c r="Q1267">
        <v>1</v>
      </c>
    </row>
    <row r="1268" spans="1:19" x14ac:dyDescent="0.25">
      <c r="A1268" t="s">
        <v>8939</v>
      </c>
      <c r="B1268" t="s">
        <v>8940</v>
      </c>
      <c r="C1268" t="s">
        <v>2810</v>
      </c>
      <c r="D1268">
        <v>41671</v>
      </c>
      <c r="E1268">
        <v>2</v>
      </c>
      <c r="F1268">
        <v>2</v>
      </c>
      <c r="G1268">
        <v>1</v>
      </c>
      <c r="I1268">
        <v>10</v>
      </c>
      <c r="J1268">
        <v>0</v>
      </c>
      <c r="K1268">
        <v>10</v>
      </c>
      <c r="L1268">
        <v>1</v>
      </c>
      <c r="M1268">
        <v>0</v>
      </c>
      <c r="O1268">
        <v>1</v>
      </c>
      <c r="P1268">
        <v>1</v>
      </c>
      <c r="Q1268">
        <v>1</v>
      </c>
    </row>
    <row r="1269" spans="1:19" x14ac:dyDescent="0.25">
      <c r="A1269" t="s">
        <v>5605</v>
      </c>
      <c r="B1269" t="s">
        <v>5606</v>
      </c>
      <c r="C1269" t="s">
        <v>237</v>
      </c>
      <c r="D1269">
        <v>41671</v>
      </c>
      <c r="G1269" t="e">
        <v>#DIV/0!</v>
      </c>
      <c r="J1269" t="e">
        <v>#DIV/0!</v>
      </c>
      <c r="L1269" t="e">
        <v>#DIV/0!</v>
      </c>
      <c r="Q1269" t="e">
        <v>#DIV/0!</v>
      </c>
    </row>
    <row r="1270" spans="1:19" x14ac:dyDescent="0.25">
      <c r="A1270" t="s">
        <v>5607</v>
      </c>
      <c r="B1270" t="s">
        <v>5608</v>
      </c>
      <c r="C1270" t="s">
        <v>236</v>
      </c>
      <c r="D1270">
        <v>41671</v>
      </c>
      <c r="G1270" t="e">
        <v>#DIV/0!</v>
      </c>
      <c r="J1270" t="e">
        <v>#DIV/0!</v>
      </c>
      <c r="L1270" t="e">
        <v>#DIV/0!</v>
      </c>
      <c r="Q1270" t="e">
        <v>#DIV/0!</v>
      </c>
    </row>
    <row r="1271" spans="1:19" x14ac:dyDescent="0.25">
      <c r="A1271" t="s">
        <v>5609</v>
      </c>
      <c r="B1271" t="s">
        <v>5610</v>
      </c>
      <c r="C1271" t="s">
        <v>364</v>
      </c>
      <c r="D1271">
        <v>41671</v>
      </c>
      <c r="E1271">
        <v>3</v>
      </c>
      <c r="F1271">
        <v>3</v>
      </c>
      <c r="G1271">
        <v>1</v>
      </c>
      <c r="H1271">
        <v>10</v>
      </c>
      <c r="I1271">
        <v>15</v>
      </c>
      <c r="J1271">
        <v>0.66666666666666663</v>
      </c>
      <c r="K1271">
        <v>15</v>
      </c>
      <c r="L1271">
        <v>1</v>
      </c>
      <c r="M1271">
        <v>5</v>
      </c>
      <c r="O1271">
        <v>0</v>
      </c>
      <c r="P1271">
        <v>0</v>
      </c>
      <c r="Q1271" t="e">
        <v>#DIV/0!</v>
      </c>
      <c r="R1271">
        <v>5</v>
      </c>
      <c r="S1271">
        <v>0</v>
      </c>
    </row>
    <row r="1272" spans="1:19" x14ac:dyDescent="0.25">
      <c r="A1272" t="s">
        <v>5611</v>
      </c>
      <c r="B1272" t="s">
        <v>5612</v>
      </c>
      <c r="C1272" t="s">
        <v>363</v>
      </c>
      <c r="D1272">
        <v>41671</v>
      </c>
      <c r="E1272">
        <v>3</v>
      </c>
      <c r="F1272">
        <v>3</v>
      </c>
      <c r="G1272">
        <v>1</v>
      </c>
      <c r="H1272">
        <v>10</v>
      </c>
      <c r="I1272">
        <v>15</v>
      </c>
      <c r="J1272">
        <v>0.66666666666666663</v>
      </c>
      <c r="K1272">
        <v>15</v>
      </c>
      <c r="L1272">
        <v>1</v>
      </c>
      <c r="M1272">
        <v>5</v>
      </c>
      <c r="O1272">
        <v>0</v>
      </c>
      <c r="P1272">
        <v>0</v>
      </c>
      <c r="Q1272" t="e">
        <v>#DIV/0!</v>
      </c>
      <c r="R1272">
        <v>5</v>
      </c>
    </row>
    <row r="1273" spans="1:19" x14ac:dyDescent="0.25">
      <c r="A1273" t="s">
        <v>5613</v>
      </c>
      <c r="B1273" t="s">
        <v>5614</v>
      </c>
      <c r="C1273" t="s">
        <v>219</v>
      </c>
      <c r="D1273">
        <v>41671</v>
      </c>
      <c r="E1273">
        <v>4</v>
      </c>
      <c r="F1273">
        <v>4</v>
      </c>
      <c r="G1273">
        <v>1</v>
      </c>
      <c r="H1273">
        <v>14</v>
      </c>
      <c r="I1273">
        <v>29</v>
      </c>
      <c r="J1273">
        <v>0.48275862068965519</v>
      </c>
      <c r="K1273">
        <v>29</v>
      </c>
      <c r="L1273">
        <v>1</v>
      </c>
      <c r="M1273">
        <v>10</v>
      </c>
      <c r="O1273">
        <v>1</v>
      </c>
      <c r="P1273">
        <v>1</v>
      </c>
      <c r="Q1273">
        <v>1</v>
      </c>
      <c r="R1273">
        <v>4</v>
      </c>
    </row>
    <row r="1274" spans="1:19" x14ac:dyDescent="0.25">
      <c r="A1274" t="s">
        <v>5615</v>
      </c>
      <c r="B1274" t="s">
        <v>5616</v>
      </c>
      <c r="C1274" t="s">
        <v>220</v>
      </c>
      <c r="D1274">
        <v>41671</v>
      </c>
      <c r="E1274">
        <v>4</v>
      </c>
      <c r="F1274">
        <v>4</v>
      </c>
      <c r="G1274">
        <v>1</v>
      </c>
      <c r="H1274">
        <v>14</v>
      </c>
      <c r="I1274">
        <v>29</v>
      </c>
      <c r="J1274">
        <v>0.48275862068965519</v>
      </c>
      <c r="K1274">
        <v>29</v>
      </c>
      <c r="L1274">
        <v>1</v>
      </c>
      <c r="M1274">
        <v>10</v>
      </c>
      <c r="N1274">
        <v>0.92500000000000004</v>
      </c>
      <c r="O1274">
        <v>1</v>
      </c>
      <c r="P1274">
        <v>1</v>
      </c>
      <c r="Q1274">
        <v>1</v>
      </c>
      <c r="R1274">
        <v>4</v>
      </c>
    </row>
    <row r="1275" spans="1:19" x14ac:dyDescent="0.25">
      <c r="A1275" t="s">
        <v>5617</v>
      </c>
      <c r="B1275" t="s">
        <v>5618</v>
      </c>
      <c r="C1275" t="s">
        <v>221</v>
      </c>
      <c r="D1275">
        <v>41671</v>
      </c>
      <c r="G1275" t="e">
        <v>#DIV/0!</v>
      </c>
      <c r="J1275" t="e">
        <v>#DIV/0!</v>
      </c>
      <c r="L1275" t="e">
        <v>#DIV/0!</v>
      </c>
      <c r="Q1275" t="e">
        <v>#DIV/0!</v>
      </c>
      <c r="S1275">
        <v>0.85575714285714277</v>
      </c>
    </row>
    <row r="1276" spans="1:19" x14ac:dyDescent="0.25">
      <c r="A1276" t="s">
        <v>9193</v>
      </c>
      <c r="B1276" t="s">
        <v>9194</v>
      </c>
      <c r="C1276" t="s">
        <v>3018</v>
      </c>
      <c r="D1276">
        <v>41671</v>
      </c>
      <c r="E1276">
        <v>11</v>
      </c>
      <c r="F1276">
        <v>11</v>
      </c>
      <c r="G1276">
        <v>1</v>
      </c>
      <c r="H1276">
        <v>0</v>
      </c>
      <c r="I1276">
        <v>52</v>
      </c>
      <c r="J1276">
        <v>0</v>
      </c>
      <c r="K1276">
        <v>52</v>
      </c>
      <c r="L1276">
        <v>1</v>
      </c>
      <c r="M1276">
        <v>0</v>
      </c>
      <c r="O1276">
        <v>0</v>
      </c>
      <c r="P1276">
        <v>0</v>
      </c>
      <c r="Q1276" t="e">
        <v>#DIV/0!</v>
      </c>
      <c r="R1276">
        <v>0</v>
      </c>
      <c r="S1276">
        <v>0.82040000000000002</v>
      </c>
    </row>
    <row r="1277" spans="1:19" x14ac:dyDescent="0.25">
      <c r="A1277" t="s">
        <v>8830</v>
      </c>
      <c r="B1277" t="s">
        <v>8831</v>
      </c>
      <c r="C1277" t="s">
        <v>2638</v>
      </c>
      <c r="D1277">
        <v>41671</v>
      </c>
      <c r="E1277">
        <v>6</v>
      </c>
      <c r="F1277">
        <v>6</v>
      </c>
      <c r="G1277">
        <v>1</v>
      </c>
      <c r="I1277">
        <v>27</v>
      </c>
      <c r="J1277">
        <v>0</v>
      </c>
      <c r="K1277">
        <v>27</v>
      </c>
      <c r="L1277">
        <v>1</v>
      </c>
      <c r="Q1277" t="e">
        <v>#DIV/0!</v>
      </c>
      <c r="S1277">
        <v>0.98540000000000005</v>
      </c>
    </row>
    <row r="1278" spans="1:19" x14ac:dyDescent="0.25">
      <c r="A1278" t="s">
        <v>9048</v>
      </c>
      <c r="B1278" t="s">
        <v>9049</v>
      </c>
      <c r="C1278" t="s">
        <v>2811</v>
      </c>
      <c r="D1278">
        <v>41671</v>
      </c>
      <c r="E1278">
        <v>5</v>
      </c>
      <c r="F1278">
        <v>5</v>
      </c>
      <c r="G1278">
        <v>1</v>
      </c>
      <c r="I1278">
        <v>25</v>
      </c>
      <c r="J1278">
        <v>0</v>
      </c>
      <c r="K1278">
        <v>25</v>
      </c>
      <c r="L1278">
        <v>1</v>
      </c>
      <c r="O1278">
        <v>0</v>
      </c>
      <c r="P1278">
        <v>0</v>
      </c>
      <c r="Q1278" t="e">
        <v>#DIV/0!</v>
      </c>
    </row>
    <row r="1279" spans="1:19" x14ac:dyDescent="0.25">
      <c r="A1279" t="s">
        <v>5619</v>
      </c>
      <c r="B1279" t="s">
        <v>5620</v>
      </c>
      <c r="C1279" t="s">
        <v>234</v>
      </c>
      <c r="D1279">
        <v>41671</v>
      </c>
      <c r="G1279" t="e">
        <v>#DIV/0!</v>
      </c>
      <c r="J1279" t="e">
        <v>#DIV/0!</v>
      </c>
      <c r="L1279" t="e">
        <v>#DIV/0!</v>
      </c>
      <c r="Q1279" t="e">
        <v>#DIV/0!</v>
      </c>
    </row>
    <row r="1280" spans="1:19" x14ac:dyDescent="0.25">
      <c r="A1280" t="s">
        <v>5621</v>
      </c>
      <c r="B1280" t="s">
        <v>5622</v>
      </c>
      <c r="C1280" t="s">
        <v>235</v>
      </c>
      <c r="D1280">
        <v>41671</v>
      </c>
      <c r="G1280" t="e">
        <v>#DIV/0!</v>
      </c>
      <c r="J1280" t="e">
        <v>#DIV/0!</v>
      </c>
      <c r="L1280" t="e">
        <v>#DIV/0!</v>
      </c>
      <c r="Q1280" t="e">
        <v>#DIV/0!</v>
      </c>
      <c r="S1280">
        <v>0</v>
      </c>
    </row>
    <row r="1281" spans="1:19" x14ac:dyDescent="0.25">
      <c r="A1281" t="s">
        <v>5623</v>
      </c>
      <c r="B1281" t="s">
        <v>5624</v>
      </c>
      <c r="C1281" t="s">
        <v>239</v>
      </c>
      <c r="D1281">
        <v>41671</v>
      </c>
      <c r="G1281" t="e">
        <v>#DIV/0!</v>
      </c>
      <c r="J1281" t="e">
        <v>#DIV/0!</v>
      </c>
      <c r="L1281" t="e">
        <v>#DIV/0!</v>
      </c>
      <c r="Q1281" t="e">
        <v>#DIV/0!</v>
      </c>
      <c r="S1281">
        <v>0</v>
      </c>
    </row>
    <row r="1282" spans="1:19" x14ac:dyDescent="0.25">
      <c r="A1282" t="s">
        <v>5625</v>
      </c>
      <c r="B1282" t="s">
        <v>5626</v>
      </c>
      <c r="C1282" t="s">
        <v>238</v>
      </c>
      <c r="D1282">
        <v>41671</v>
      </c>
      <c r="G1282" t="e">
        <v>#DIV/0!</v>
      </c>
      <c r="J1282" t="e">
        <v>#DIV/0!</v>
      </c>
      <c r="L1282" t="e">
        <v>#DIV/0!</v>
      </c>
      <c r="Q1282" t="e">
        <v>#DIV/0!</v>
      </c>
      <c r="S1282">
        <v>1.01875</v>
      </c>
    </row>
    <row r="1283" spans="1:19" x14ac:dyDescent="0.25">
      <c r="A1283" t="s">
        <v>5627</v>
      </c>
      <c r="B1283" t="s">
        <v>5628</v>
      </c>
      <c r="C1283" t="s">
        <v>222</v>
      </c>
      <c r="D1283">
        <v>41671</v>
      </c>
      <c r="E1283">
        <v>3</v>
      </c>
      <c r="F1283">
        <v>3</v>
      </c>
      <c r="G1283">
        <v>1</v>
      </c>
      <c r="H1283">
        <v>1</v>
      </c>
      <c r="I1283">
        <v>15</v>
      </c>
      <c r="J1283">
        <v>6.6666666666666666E-2</v>
      </c>
      <c r="K1283">
        <v>15</v>
      </c>
      <c r="L1283">
        <v>1</v>
      </c>
      <c r="M1283">
        <v>1</v>
      </c>
      <c r="O1283">
        <v>0</v>
      </c>
      <c r="P1283">
        <v>0</v>
      </c>
      <c r="Q1283" t="e">
        <v>#DIV/0!</v>
      </c>
      <c r="R1283">
        <v>0</v>
      </c>
      <c r="S1283">
        <v>0.84099999999999997</v>
      </c>
    </row>
    <row r="1284" spans="1:19" x14ac:dyDescent="0.25">
      <c r="A1284" t="s">
        <v>5629</v>
      </c>
      <c r="B1284" t="s">
        <v>5630</v>
      </c>
      <c r="C1284" t="s">
        <v>3567</v>
      </c>
      <c r="D1284">
        <v>41671</v>
      </c>
      <c r="E1284">
        <v>0</v>
      </c>
      <c r="F1284">
        <v>0</v>
      </c>
      <c r="G1284" t="e">
        <v>#DIV/0!</v>
      </c>
      <c r="H1284">
        <v>0</v>
      </c>
      <c r="I1284">
        <v>0</v>
      </c>
      <c r="J1284" t="e">
        <v>#DIV/0!</v>
      </c>
      <c r="K1284">
        <v>0</v>
      </c>
      <c r="L1284" t="e">
        <v>#DIV/0!</v>
      </c>
      <c r="O1284">
        <v>0</v>
      </c>
      <c r="P1284">
        <v>0</v>
      </c>
      <c r="Q1284" t="e">
        <v>#DIV/0!</v>
      </c>
      <c r="S1284">
        <v>0.96599999999999997</v>
      </c>
    </row>
    <row r="1285" spans="1:19" x14ac:dyDescent="0.25">
      <c r="A1285" t="s">
        <v>5631</v>
      </c>
      <c r="B1285" t="s">
        <v>5632</v>
      </c>
      <c r="C1285" t="s">
        <v>223</v>
      </c>
      <c r="D1285">
        <v>41671</v>
      </c>
      <c r="E1285">
        <v>3</v>
      </c>
      <c r="F1285">
        <v>3</v>
      </c>
      <c r="G1285">
        <v>1</v>
      </c>
      <c r="H1285">
        <v>1</v>
      </c>
      <c r="I1285">
        <v>15</v>
      </c>
      <c r="J1285">
        <v>6.6666666666666666E-2</v>
      </c>
      <c r="K1285">
        <v>15</v>
      </c>
      <c r="L1285">
        <v>1</v>
      </c>
      <c r="M1285">
        <v>1</v>
      </c>
      <c r="O1285">
        <v>0</v>
      </c>
      <c r="P1285">
        <v>0</v>
      </c>
      <c r="Q1285" t="e">
        <v>#DIV/0!</v>
      </c>
      <c r="R1285">
        <v>0</v>
      </c>
      <c r="S1285">
        <v>0</v>
      </c>
    </row>
    <row r="1286" spans="1:19" x14ac:dyDescent="0.25">
      <c r="A1286" t="s">
        <v>5633</v>
      </c>
      <c r="B1286" t="s">
        <v>5634</v>
      </c>
      <c r="C1286" t="s">
        <v>224</v>
      </c>
      <c r="D1286">
        <v>41671</v>
      </c>
      <c r="G1286" t="e">
        <v>#DIV/0!</v>
      </c>
      <c r="J1286" t="e">
        <v>#DIV/0!</v>
      </c>
      <c r="L1286" t="e">
        <v>#DIV/0!</v>
      </c>
      <c r="Q1286" t="e">
        <v>#DIV/0!</v>
      </c>
      <c r="S1286">
        <v>0.54468390804597699</v>
      </c>
    </row>
    <row r="1287" spans="1:19" x14ac:dyDescent="0.25">
      <c r="A1287" t="s">
        <v>5635</v>
      </c>
      <c r="B1287" t="s">
        <v>5636</v>
      </c>
      <c r="C1287" t="s">
        <v>225</v>
      </c>
      <c r="D1287">
        <v>41671</v>
      </c>
      <c r="E1287">
        <v>14</v>
      </c>
      <c r="F1287">
        <v>16</v>
      </c>
      <c r="G1287">
        <v>0.875</v>
      </c>
      <c r="H1287">
        <v>27</v>
      </c>
      <c r="I1287">
        <v>44</v>
      </c>
      <c r="J1287">
        <v>0.61363636363636365</v>
      </c>
      <c r="K1287">
        <v>48</v>
      </c>
      <c r="L1287">
        <v>0.91666666666666663</v>
      </c>
      <c r="M1287">
        <v>22</v>
      </c>
      <c r="O1287">
        <v>4</v>
      </c>
      <c r="P1287">
        <v>8</v>
      </c>
      <c r="Q1287">
        <v>0.5</v>
      </c>
      <c r="R1287">
        <v>5</v>
      </c>
      <c r="S1287">
        <v>0</v>
      </c>
    </row>
    <row r="1288" spans="1:19" x14ac:dyDescent="0.25">
      <c r="A1288" t="s">
        <v>5637</v>
      </c>
      <c r="B1288" t="s">
        <v>5638</v>
      </c>
      <c r="C1288" t="s">
        <v>226</v>
      </c>
      <c r="D1288">
        <v>41671</v>
      </c>
      <c r="E1288">
        <v>11</v>
      </c>
      <c r="F1288">
        <v>12</v>
      </c>
      <c r="G1288">
        <v>0.91666666666666663</v>
      </c>
      <c r="H1288">
        <v>23</v>
      </c>
      <c r="I1288">
        <v>38</v>
      </c>
      <c r="J1288">
        <v>0.60526315789473684</v>
      </c>
      <c r="K1288">
        <v>40</v>
      </c>
      <c r="L1288">
        <v>0.95</v>
      </c>
      <c r="M1288">
        <v>19</v>
      </c>
      <c r="N1288">
        <v>0.82040000000000002</v>
      </c>
      <c r="O1288">
        <v>4</v>
      </c>
      <c r="P1288">
        <v>8</v>
      </c>
      <c r="Q1288">
        <v>0.5</v>
      </c>
      <c r="R1288">
        <v>4</v>
      </c>
      <c r="S1288">
        <v>0.92750431034482761</v>
      </c>
    </row>
    <row r="1289" spans="1:19" x14ac:dyDescent="0.25">
      <c r="A1289" t="s">
        <v>5639</v>
      </c>
      <c r="B1289" t="s">
        <v>5640</v>
      </c>
      <c r="C1289" t="s">
        <v>227</v>
      </c>
      <c r="D1289">
        <v>41671</v>
      </c>
      <c r="E1289">
        <v>3</v>
      </c>
      <c r="F1289">
        <v>4</v>
      </c>
      <c r="G1289">
        <v>0.75</v>
      </c>
      <c r="H1289">
        <v>4</v>
      </c>
      <c r="I1289">
        <v>6</v>
      </c>
      <c r="J1289">
        <v>0.66666666666666663</v>
      </c>
      <c r="K1289">
        <v>8</v>
      </c>
      <c r="L1289">
        <v>0.75</v>
      </c>
      <c r="M1289">
        <v>3</v>
      </c>
      <c r="N1289">
        <v>0.98540000000000005</v>
      </c>
      <c r="O1289">
        <v>0</v>
      </c>
      <c r="P1289">
        <v>0</v>
      </c>
      <c r="Q1289" t="e">
        <v>#DIV/0!</v>
      </c>
      <c r="R1289">
        <v>1</v>
      </c>
      <c r="S1289">
        <v>0.80740740740740746</v>
      </c>
    </row>
    <row r="1290" spans="1:19" x14ac:dyDescent="0.25">
      <c r="A1290" t="s">
        <v>5641</v>
      </c>
      <c r="B1290" t="s">
        <v>5642</v>
      </c>
      <c r="C1290" t="s">
        <v>202</v>
      </c>
      <c r="D1290">
        <v>41699</v>
      </c>
      <c r="E1290">
        <v>3</v>
      </c>
      <c r="F1290">
        <v>3</v>
      </c>
      <c r="G1290">
        <v>1</v>
      </c>
      <c r="I1290">
        <v>15</v>
      </c>
      <c r="J1290">
        <v>0</v>
      </c>
      <c r="K1290">
        <v>15</v>
      </c>
      <c r="L1290">
        <v>1</v>
      </c>
      <c r="O1290">
        <v>0</v>
      </c>
      <c r="P1290">
        <v>0</v>
      </c>
      <c r="Q1290" t="e">
        <v>#DIV/0!</v>
      </c>
      <c r="S1290">
        <v>1.05</v>
      </c>
    </row>
    <row r="1291" spans="1:19" x14ac:dyDescent="0.25">
      <c r="A1291" t="s">
        <v>8723</v>
      </c>
      <c r="B1291" t="s">
        <v>8724</v>
      </c>
      <c r="C1291" t="s">
        <v>2636</v>
      </c>
      <c r="D1291">
        <v>41699</v>
      </c>
      <c r="E1291">
        <v>3</v>
      </c>
      <c r="F1291">
        <v>3</v>
      </c>
      <c r="G1291">
        <v>1</v>
      </c>
      <c r="I1291">
        <v>15</v>
      </c>
      <c r="J1291">
        <v>0</v>
      </c>
      <c r="K1291">
        <v>15</v>
      </c>
      <c r="L1291">
        <v>1</v>
      </c>
      <c r="O1291">
        <v>0</v>
      </c>
      <c r="P1291">
        <v>0</v>
      </c>
      <c r="Q1291" t="e">
        <v>#DIV/0!</v>
      </c>
      <c r="S1291">
        <v>0.33333333333333331</v>
      </c>
    </row>
    <row r="1292" spans="1:19" x14ac:dyDescent="0.25">
      <c r="A1292" t="s">
        <v>5643</v>
      </c>
      <c r="B1292" t="s">
        <v>5644</v>
      </c>
      <c r="C1292" t="s">
        <v>247</v>
      </c>
      <c r="D1292">
        <v>41699</v>
      </c>
      <c r="E1292">
        <v>0</v>
      </c>
      <c r="F1292">
        <v>0</v>
      </c>
      <c r="G1292" t="e">
        <v>#DIV/0!</v>
      </c>
      <c r="H1292">
        <v>0</v>
      </c>
      <c r="I1292">
        <v>0</v>
      </c>
      <c r="J1292" t="e">
        <v>#DIV/0!</v>
      </c>
      <c r="K1292">
        <v>0</v>
      </c>
      <c r="L1292" t="e">
        <v>#DIV/0!</v>
      </c>
      <c r="M1292">
        <v>0</v>
      </c>
      <c r="O1292">
        <v>0</v>
      </c>
      <c r="P1292">
        <v>0</v>
      </c>
      <c r="Q1292" t="e">
        <v>#DIV/0!</v>
      </c>
      <c r="R1292">
        <v>0</v>
      </c>
    </row>
    <row r="1293" spans="1:19" x14ac:dyDescent="0.25">
      <c r="A1293" t="s">
        <v>9340</v>
      </c>
      <c r="B1293" t="s">
        <v>9341</v>
      </c>
      <c r="C1293" t="s">
        <v>2637</v>
      </c>
      <c r="D1293">
        <v>41699</v>
      </c>
      <c r="E1293">
        <v>11</v>
      </c>
      <c r="F1293">
        <v>13</v>
      </c>
      <c r="G1293">
        <v>0.84615384615384615</v>
      </c>
      <c r="H1293">
        <v>0</v>
      </c>
      <c r="I1293">
        <v>59</v>
      </c>
      <c r="J1293">
        <v>0</v>
      </c>
      <c r="K1293">
        <v>59</v>
      </c>
      <c r="L1293">
        <v>1</v>
      </c>
      <c r="M1293">
        <v>0</v>
      </c>
      <c r="O1293">
        <v>0</v>
      </c>
      <c r="P1293">
        <v>0</v>
      </c>
      <c r="Q1293" t="e">
        <v>#DIV/0!</v>
      </c>
      <c r="R1293">
        <v>0</v>
      </c>
    </row>
    <row r="1294" spans="1:19" x14ac:dyDescent="0.25">
      <c r="A1294" t="s">
        <v>5645</v>
      </c>
      <c r="B1294" t="s">
        <v>5646</v>
      </c>
      <c r="C1294" t="s">
        <v>242</v>
      </c>
      <c r="D1294">
        <v>41699</v>
      </c>
      <c r="E1294">
        <v>18</v>
      </c>
      <c r="F1294">
        <v>18</v>
      </c>
      <c r="G1294">
        <v>1</v>
      </c>
      <c r="H1294">
        <v>88</v>
      </c>
      <c r="I1294">
        <v>149</v>
      </c>
      <c r="J1294">
        <v>0.59060402684563762</v>
      </c>
      <c r="K1294">
        <v>149</v>
      </c>
      <c r="L1294">
        <v>1</v>
      </c>
      <c r="M1294">
        <v>64</v>
      </c>
      <c r="N1294">
        <v>1.01875</v>
      </c>
      <c r="O1294">
        <v>14</v>
      </c>
      <c r="P1294">
        <v>16</v>
      </c>
      <c r="Q1294">
        <v>0.875</v>
      </c>
      <c r="R1294">
        <v>24</v>
      </c>
    </row>
    <row r="1295" spans="1:19" x14ac:dyDescent="0.25">
      <c r="A1295" t="s">
        <v>5647</v>
      </c>
      <c r="B1295" t="s">
        <v>5648</v>
      </c>
      <c r="C1295" t="s">
        <v>243</v>
      </c>
      <c r="D1295">
        <v>41699</v>
      </c>
      <c r="E1295">
        <v>8</v>
      </c>
      <c r="F1295">
        <v>12</v>
      </c>
      <c r="G1295">
        <v>0.66666666666666663</v>
      </c>
      <c r="H1295">
        <v>23</v>
      </c>
      <c r="I1295">
        <v>28</v>
      </c>
      <c r="J1295">
        <v>0.8214285714285714</v>
      </c>
      <c r="K1295">
        <v>40</v>
      </c>
      <c r="L1295">
        <v>0.7</v>
      </c>
      <c r="M1295">
        <v>17</v>
      </c>
      <c r="N1295">
        <v>0.84099999999999997</v>
      </c>
      <c r="O1295">
        <v>5</v>
      </c>
      <c r="P1295">
        <v>7</v>
      </c>
      <c r="Q1295">
        <v>0.7142857142857143</v>
      </c>
      <c r="R1295">
        <v>6</v>
      </c>
      <c r="S1295">
        <v>1.0637931034482757</v>
      </c>
    </row>
    <row r="1296" spans="1:19" x14ac:dyDescent="0.25">
      <c r="A1296" t="s">
        <v>5649</v>
      </c>
      <c r="B1296" t="s">
        <v>5650</v>
      </c>
      <c r="C1296" t="s">
        <v>244</v>
      </c>
      <c r="D1296">
        <v>41699</v>
      </c>
      <c r="E1296">
        <v>2</v>
      </c>
      <c r="F1296">
        <v>4</v>
      </c>
      <c r="G1296">
        <v>0.5</v>
      </c>
      <c r="H1296">
        <v>3</v>
      </c>
      <c r="I1296">
        <v>4</v>
      </c>
      <c r="J1296">
        <v>0.75</v>
      </c>
      <c r="K1296">
        <v>8</v>
      </c>
      <c r="L1296">
        <v>0.5</v>
      </c>
      <c r="M1296">
        <v>3</v>
      </c>
      <c r="N1296">
        <v>0.96599999999999997</v>
      </c>
      <c r="O1296">
        <v>0</v>
      </c>
      <c r="P1296">
        <v>0</v>
      </c>
      <c r="Q1296" t="e">
        <v>#DIV/0!</v>
      </c>
      <c r="R1296">
        <v>0</v>
      </c>
      <c r="S1296">
        <v>0.97500000000000009</v>
      </c>
    </row>
    <row r="1297" spans="1:19" x14ac:dyDescent="0.25">
      <c r="A1297" t="s">
        <v>9449</v>
      </c>
      <c r="B1297" t="s">
        <v>9450</v>
      </c>
      <c r="C1297" t="s">
        <v>2809</v>
      </c>
      <c r="D1297">
        <v>41699</v>
      </c>
      <c r="E1297">
        <v>7</v>
      </c>
      <c r="F1297">
        <v>7</v>
      </c>
      <c r="G1297">
        <v>1</v>
      </c>
      <c r="H1297">
        <v>28</v>
      </c>
      <c r="I1297">
        <v>35</v>
      </c>
      <c r="J1297">
        <v>0.8</v>
      </c>
      <c r="K1297">
        <v>35</v>
      </c>
      <c r="L1297">
        <v>1</v>
      </c>
      <c r="M1297">
        <v>21</v>
      </c>
      <c r="O1297">
        <v>2</v>
      </c>
      <c r="P1297">
        <v>2</v>
      </c>
      <c r="Q1297">
        <v>1</v>
      </c>
      <c r="R1297">
        <v>7</v>
      </c>
      <c r="S1297">
        <v>0.82758620689655171</v>
      </c>
    </row>
    <row r="1298" spans="1:19" x14ac:dyDescent="0.25">
      <c r="A1298" t="s">
        <v>5651</v>
      </c>
      <c r="B1298" t="s">
        <v>5652</v>
      </c>
      <c r="C1298" t="s">
        <v>245</v>
      </c>
      <c r="D1298">
        <v>41699</v>
      </c>
      <c r="E1298">
        <v>17</v>
      </c>
      <c r="F1298">
        <v>23</v>
      </c>
      <c r="G1298">
        <v>0.73913043478260865</v>
      </c>
      <c r="H1298">
        <v>55</v>
      </c>
      <c r="I1298">
        <v>85</v>
      </c>
      <c r="J1298">
        <v>0.6470588235294118</v>
      </c>
      <c r="K1298">
        <v>115</v>
      </c>
      <c r="L1298">
        <v>0.73913043478260865</v>
      </c>
      <c r="M1298">
        <v>43</v>
      </c>
      <c r="O1298">
        <v>7</v>
      </c>
      <c r="P1298">
        <v>11</v>
      </c>
      <c r="Q1298">
        <v>0.63636363636363635</v>
      </c>
      <c r="R1298">
        <v>12</v>
      </c>
    </row>
    <row r="1299" spans="1:19" x14ac:dyDescent="0.25">
      <c r="A1299" t="s">
        <v>5653</v>
      </c>
      <c r="B1299" t="s">
        <v>5654</v>
      </c>
      <c r="C1299" t="s">
        <v>246</v>
      </c>
      <c r="D1299">
        <v>41699</v>
      </c>
      <c r="E1299">
        <v>0</v>
      </c>
      <c r="F1299">
        <v>0</v>
      </c>
      <c r="G1299" t="e">
        <v>#DIV/0!</v>
      </c>
      <c r="H1299">
        <v>0</v>
      </c>
      <c r="I1299">
        <v>0</v>
      </c>
      <c r="J1299" t="e">
        <v>#DIV/0!</v>
      </c>
      <c r="K1299">
        <v>0</v>
      </c>
      <c r="L1299" t="e">
        <v>#DIV/0!</v>
      </c>
      <c r="O1299">
        <v>0</v>
      </c>
      <c r="P1299">
        <v>0</v>
      </c>
      <c r="Q1299" t="e">
        <v>#DIV/0!</v>
      </c>
    </row>
    <row r="1300" spans="1:19" x14ac:dyDescent="0.25">
      <c r="A1300" t="s">
        <v>5655</v>
      </c>
      <c r="B1300" t="s">
        <v>5656</v>
      </c>
      <c r="C1300" t="s">
        <v>240</v>
      </c>
      <c r="D1300">
        <v>41699</v>
      </c>
      <c r="E1300">
        <v>63</v>
      </c>
      <c r="F1300">
        <v>77</v>
      </c>
      <c r="G1300">
        <v>0.81818181818181823</v>
      </c>
      <c r="H1300">
        <v>197</v>
      </c>
      <c r="I1300">
        <v>360</v>
      </c>
      <c r="J1300">
        <v>0.54722222222222228</v>
      </c>
      <c r="K1300">
        <v>406</v>
      </c>
      <c r="L1300">
        <v>0.88669950738916259</v>
      </c>
      <c r="M1300">
        <v>148</v>
      </c>
      <c r="O1300">
        <v>28</v>
      </c>
      <c r="P1300">
        <v>36</v>
      </c>
      <c r="Q1300">
        <v>0.77777777777777779</v>
      </c>
      <c r="R1300">
        <v>49</v>
      </c>
    </row>
    <row r="1301" spans="1:19" x14ac:dyDescent="0.25">
      <c r="A1301" t="s">
        <v>5657</v>
      </c>
      <c r="B1301" t="s">
        <v>5658</v>
      </c>
      <c r="C1301" t="s">
        <v>203</v>
      </c>
      <c r="D1301">
        <v>41699</v>
      </c>
      <c r="E1301">
        <v>9</v>
      </c>
      <c r="F1301">
        <v>11</v>
      </c>
      <c r="G1301">
        <v>0.81818181818181823</v>
      </c>
      <c r="H1301">
        <v>29</v>
      </c>
      <c r="I1301">
        <v>65</v>
      </c>
      <c r="J1301">
        <v>0.44615384615384618</v>
      </c>
      <c r="K1301">
        <v>75</v>
      </c>
      <c r="L1301">
        <v>0.8666666666666667</v>
      </c>
      <c r="M1301">
        <v>23</v>
      </c>
      <c r="O1301">
        <v>0</v>
      </c>
      <c r="P1301">
        <v>0</v>
      </c>
      <c r="Q1301" t="e">
        <v>#DIV/0!</v>
      </c>
      <c r="R1301">
        <v>6</v>
      </c>
    </row>
    <row r="1302" spans="1:19" x14ac:dyDescent="0.25">
      <c r="A1302" t="s">
        <v>5659</v>
      </c>
      <c r="B1302" t="s">
        <v>5660</v>
      </c>
      <c r="C1302" t="s">
        <v>205</v>
      </c>
      <c r="D1302">
        <v>41699</v>
      </c>
      <c r="E1302">
        <v>4</v>
      </c>
      <c r="F1302">
        <v>4</v>
      </c>
      <c r="G1302">
        <v>1</v>
      </c>
      <c r="H1302">
        <v>22</v>
      </c>
      <c r="I1302">
        <v>40</v>
      </c>
      <c r="J1302">
        <v>0.55000000000000004</v>
      </c>
      <c r="K1302">
        <v>40</v>
      </c>
      <c r="L1302">
        <v>1</v>
      </c>
      <c r="M1302">
        <v>18</v>
      </c>
      <c r="N1302">
        <v>1.05</v>
      </c>
      <c r="O1302">
        <v>0</v>
      </c>
      <c r="P1302">
        <v>0</v>
      </c>
      <c r="Q1302" t="e">
        <v>#DIV/0!</v>
      </c>
      <c r="R1302">
        <v>4</v>
      </c>
      <c r="S1302">
        <v>1.2619047619047616</v>
      </c>
    </row>
    <row r="1303" spans="1:19" x14ac:dyDescent="0.25">
      <c r="A1303" t="s">
        <v>5661</v>
      </c>
      <c r="B1303" t="s">
        <v>5662</v>
      </c>
      <c r="C1303" t="s">
        <v>204</v>
      </c>
      <c r="D1303">
        <v>41699</v>
      </c>
      <c r="E1303">
        <v>5</v>
      </c>
      <c r="F1303">
        <v>7</v>
      </c>
      <c r="G1303">
        <v>0.7142857142857143</v>
      </c>
      <c r="H1303">
        <v>7</v>
      </c>
      <c r="I1303">
        <v>25</v>
      </c>
      <c r="J1303">
        <v>0.28000000000000003</v>
      </c>
      <c r="K1303">
        <v>35</v>
      </c>
      <c r="L1303">
        <v>0.7142857142857143</v>
      </c>
      <c r="M1303">
        <v>5</v>
      </c>
      <c r="O1303">
        <v>0</v>
      </c>
      <c r="P1303">
        <v>0</v>
      </c>
      <c r="Q1303">
        <v>0</v>
      </c>
      <c r="R1303">
        <v>2</v>
      </c>
    </row>
    <row r="1304" spans="1:19" x14ac:dyDescent="0.25">
      <c r="A1304" t="s">
        <v>5663</v>
      </c>
      <c r="B1304" t="s">
        <v>5664</v>
      </c>
      <c r="C1304" t="s">
        <v>206</v>
      </c>
      <c r="D1304">
        <v>41699</v>
      </c>
      <c r="G1304" t="e">
        <v>#DIV/0!</v>
      </c>
      <c r="J1304" t="e">
        <v>#DIV/0!</v>
      </c>
      <c r="L1304" t="e">
        <v>#DIV/0!</v>
      </c>
      <c r="Q1304" t="e">
        <v>#DIV/0!</v>
      </c>
      <c r="S1304">
        <v>1.175</v>
      </c>
    </row>
    <row r="1305" spans="1:19" x14ac:dyDescent="0.25">
      <c r="A1305" t="s">
        <v>5665</v>
      </c>
      <c r="B1305" t="s">
        <v>5666</v>
      </c>
      <c r="C1305" t="s">
        <v>233</v>
      </c>
      <c r="D1305">
        <v>41699</v>
      </c>
      <c r="G1305" t="e">
        <v>#DIV/0!</v>
      </c>
      <c r="J1305" t="e">
        <v>#DIV/0!</v>
      </c>
      <c r="L1305" t="e">
        <v>#DIV/0!</v>
      </c>
      <c r="Q1305" t="e">
        <v>#DIV/0!</v>
      </c>
      <c r="S1305">
        <v>0.5</v>
      </c>
    </row>
    <row r="1306" spans="1:19" x14ac:dyDescent="0.25">
      <c r="A1306" t="s">
        <v>5667</v>
      </c>
      <c r="B1306" t="s">
        <v>5668</v>
      </c>
      <c r="C1306" t="s">
        <v>232</v>
      </c>
      <c r="D1306">
        <v>41699</v>
      </c>
      <c r="G1306" t="e">
        <v>#DIV/0!</v>
      </c>
      <c r="J1306" t="e">
        <v>#DIV/0!</v>
      </c>
      <c r="L1306" t="e">
        <v>#DIV/0!</v>
      </c>
      <c r="Q1306" t="e">
        <v>#DIV/0!</v>
      </c>
    </row>
    <row r="1307" spans="1:19" x14ac:dyDescent="0.25">
      <c r="A1307" t="s">
        <v>5669</v>
      </c>
      <c r="B1307" t="s">
        <v>5670</v>
      </c>
      <c r="C1307" t="s">
        <v>207</v>
      </c>
      <c r="D1307">
        <v>41699</v>
      </c>
      <c r="E1307">
        <v>10</v>
      </c>
      <c r="F1307">
        <v>10</v>
      </c>
      <c r="G1307">
        <v>1</v>
      </c>
      <c r="H1307">
        <v>57</v>
      </c>
      <c r="I1307">
        <v>70</v>
      </c>
      <c r="J1307">
        <v>0.81428571428571428</v>
      </c>
      <c r="K1307">
        <v>70</v>
      </c>
      <c r="L1307">
        <v>1</v>
      </c>
      <c r="M1307">
        <v>47</v>
      </c>
      <c r="O1307">
        <v>15</v>
      </c>
      <c r="P1307">
        <v>19</v>
      </c>
      <c r="Q1307">
        <v>0.78947368421052633</v>
      </c>
      <c r="R1307">
        <v>10</v>
      </c>
    </row>
    <row r="1308" spans="1:19" x14ac:dyDescent="0.25">
      <c r="A1308" t="s">
        <v>5671</v>
      </c>
      <c r="B1308" t="s">
        <v>5672</v>
      </c>
      <c r="C1308" t="s">
        <v>209</v>
      </c>
      <c r="D1308">
        <v>41699</v>
      </c>
      <c r="E1308">
        <v>5</v>
      </c>
      <c r="F1308">
        <v>5</v>
      </c>
      <c r="G1308">
        <v>1</v>
      </c>
      <c r="H1308">
        <v>28</v>
      </c>
      <c r="I1308">
        <v>45</v>
      </c>
      <c r="J1308">
        <v>0.62222222222222223</v>
      </c>
      <c r="K1308">
        <v>45</v>
      </c>
      <c r="L1308">
        <v>1</v>
      </c>
      <c r="M1308">
        <v>22</v>
      </c>
      <c r="N1308">
        <v>0.97500000000000009</v>
      </c>
      <c r="O1308">
        <v>8</v>
      </c>
      <c r="P1308">
        <v>8</v>
      </c>
      <c r="Q1308">
        <v>1</v>
      </c>
      <c r="R1308">
        <v>6</v>
      </c>
    </row>
    <row r="1309" spans="1:19" x14ac:dyDescent="0.25">
      <c r="A1309" t="s">
        <v>5673</v>
      </c>
      <c r="B1309" t="s">
        <v>5674</v>
      </c>
      <c r="C1309" t="s">
        <v>208</v>
      </c>
      <c r="D1309">
        <v>41699</v>
      </c>
      <c r="E1309">
        <v>5</v>
      </c>
      <c r="F1309">
        <v>5</v>
      </c>
      <c r="G1309">
        <v>1</v>
      </c>
      <c r="H1309">
        <v>29</v>
      </c>
      <c r="I1309">
        <v>25</v>
      </c>
      <c r="J1309">
        <v>1.1599999999999999</v>
      </c>
      <c r="K1309">
        <v>25</v>
      </c>
      <c r="L1309">
        <v>1</v>
      </c>
      <c r="M1309">
        <v>25</v>
      </c>
      <c r="O1309">
        <v>7</v>
      </c>
      <c r="P1309">
        <v>11</v>
      </c>
      <c r="Q1309">
        <v>0.63636363636363635</v>
      </c>
      <c r="R1309">
        <v>4</v>
      </c>
    </row>
    <row r="1310" spans="1:19" x14ac:dyDescent="0.25">
      <c r="A1310" t="s">
        <v>5675</v>
      </c>
      <c r="B1310" t="s">
        <v>5676</v>
      </c>
      <c r="C1310" t="s">
        <v>210</v>
      </c>
      <c r="D1310">
        <v>41699</v>
      </c>
      <c r="G1310" t="e">
        <v>#DIV/0!</v>
      </c>
      <c r="J1310" t="e">
        <v>#DIV/0!</v>
      </c>
      <c r="L1310" t="e">
        <v>#DIV/0!</v>
      </c>
      <c r="M1310">
        <v>0</v>
      </c>
      <c r="Q1310" t="e">
        <v>#DIV/0!</v>
      </c>
    </row>
    <row r="1311" spans="1:19" x14ac:dyDescent="0.25">
      <c r="A1311" t="s">
        <v>5677</v>
      </c>
      <c r="B1311" t="s">
        <v>5678</v>
      </c>
      <c r="C1311" t="s">
        <v>228</v>
      </c>
      <c r="D1311">
        <v>41699</v>
      </c>
      <c r="G1311" t="e">
        <v>#DIV/0!</v>
      </c>
      <c r="J1311" t="e">
        <v>#DIV/0!</v>
      </c>
      <c r="L1311" t="e">
        <v>#DIV/0!</v>
      </c>
      <c r="Q1311" t="e">
        <v>#DIV/0!</v>
      </c>
    </row>
    <row r="1312" spans="1:19" x14ac:dyDescent="0.25">
      <c r="A1312" t="s">
        <v>5679</v>
      </c>
      <c r="B1312" t="s">
        <v>5680</v>
      </c>
      <c r="C1312" t="s">
        <v>229</v>
      </c>
      <c r="D1312">
        <v>41699</v>
      </c>
      <c r="G1312" t="e">
        <v>#DIV/0!</v>
      </c>
      <c r="J1312" t="e">
        <v>#DIV/0!</v>
      </c>
      <c r="L1312" t="e">
        <v>#DIV/0!</v>
      </c>
      <c r="Q1312" t="e">
        <v>#DIV/0!</v>
      </c>
    </row>
    <row r="1313" spans="1:19" x14ac:dyDescent="0.25">
      <c r="A1313" t="s">
        <v>5681</v>
      </c>
      <c r="B1313" t="s">
        <v>5682</v>
      </c>
      <c r="C1313" t="s">
        <v>215</v>
      </c>
      <c r="D1313">
        <v>41699</v>
      </c>
      <c r="G1313" t="e">
        <v>#DIV/0!</v>
      </c>
      <c r="J1313" t="e">
        <v>#DIV/0!</v>
      </c>
      <c r="L1313" t="e">
        <v>#DIV/0!</v>
      </c>
      <c r="M1313">
        <v>0</v>
      </c>
      <c r="Q1313" t="e">
        <v>#DIV/0!</v>
      </c>
    </row>
    <row r="1314" spans="1:19" x14ac:dyDescent="0.25">
      <c r="A1314" t="s">
        <v>5683</v>
      </c>
      <c r="B1314" t="s">
        <v>5684</v>
      </c>
      <c r="C1314" t="s">
        <v>211</v>
      </c>
      <c r="D1314">
        <v>41699</v>
      </c>
      <c r="E1314">
        <v>7</v>
      </c>
      <c r="F1314">
        <v>10</v>
      </c>
      <c r="G1314">
        <v>0.7</v>
      </c>
      <c r="H1314">
        <v>20</v>
      </c>
      <c r="I1314">
        <v>45</v>
      </c>
      <c r="J1314">
        <v>0.44444444444444442</v>
      </c>
      <c r="K1314">
        <v>60</v>
      </c>
      <c r="L1314">
        <v>0.75</v>
      </c>
      <c r="M1314">
        <v>16</v>
      </c>
      <c r="O1314">
        <v>3</v>
      </c>
      <c r="P1314">
        <v>4</v>
      </c>
      <c r="Q1314">
        <v>0.75</v>
      </c>
      <c r="R1314">
        <v>4</v>
      </c>
    </row>
    <row r="1315" spans="1:19" x14ac:dyDescent="0.25">
      <c r="A1315" t="s">
        <v>5685</v>
      </c>
      <c r="B1315" t="s">
        <v>5686</v>
      </c>
      <c r="C1315" t="s">
        <v>3526</v>
      </c>
      <c r="D1315">
        <v>41699</v>
      </c>
      <c r="G1315" t="e">
        <v>#DIV/0!</v>
      </c>
      <c r="J1315" t="e">
        <v>#DIV/0!</v>
      </c>
      <c r="L1315" t="e">
        <v>#DIV/0!</v>
      </c>
      <c r="Q1315" t="e">
        <v>#DIV/0!</v>
      </c>
      <c r="S1315">
        <v>0.25</v>
      </c>
    </row>
    <row r="1316" spans="1:19" x14ac:dyDescent="0.25">
      <c r="A1316" t="s">
        <v>5687</v>
      </c>
      <c r="B1316" t="s">
        <v>5688</v>
      </c>
      <c r="C1316" t="s">
        <v>214</v>
      </c>
      <c r="D1316">
        <v>41699</v>
      </c>
      <c r="E1316">
        <v>5</v>
      </c>
      <c r="F1316">
        <v>5</v>
      </c>
      <c r="G1316">
        <v>1</v>
      </c>
      <c r="H1316">
        <v>18</v>
      </c>
      <c r="I1316">
        <v>35</v>
      </c>
      <c r="J1316">
        <v>0.51428571428571423</v>
      </c>
      <c r="K1316">
        <v>35</v>
      </c>
      <c r="L1316">
        <v>1</v>
      </c>
      <c r="M1316">
        <v>14</v>
      </c>
      <c r="N1316">
        <v>1.175</v>
      </c>
      <c r="O1316">
        <v>3</v>
      </c>
      <c r="P1316">
        <v>4</v>
      </c>
      <c r="Q1316">
        <v>0.75</v>
      </c>
      <c r="R1316">
        <v>4</v>
      </c>
      <c r="S1316">
        <v>0.25</v>
      </c>
    </row>
    <row r="1317" spans="1:19" x14ac:dyDescent="0.25">
      <c r="A1317" t="s">
        <v>5689</v>
      </c>
      <c r="B1317" t="s">
        <v>5690</v>
      </c>
      <c r="C1317" t="s">
        <v>212</v>
      </c>
      <c r="D1317">
        <v>41699</v>
      </c>
      <c r="E1317">
        <v>2</v>
      </c>
      <c r="F1317">
        <v>5</v>
      </c>
      <c r="G1317">
        <v>0.4</v>
      </c>
      <c r="H1317">
        <v>2</v>
      </c>
      <c r="I1317">
        <v>10</v>
      </c>
      <c r="J1317">
        <v>0.2</v>
      </c>
      <c r="K1317">
        <v>25</v>
      </c>
      <c r="L1317">
        <v>0.4</v>
      </c>
      <c r="M1317">
        <v>2</v>
      </c>
      <c r="O1317">
        <v>0</v>
      </c>
      <c r="P1317">
        <v>0</v>
      </c>
      <c r="Q1317" t="e">
        <v>#DIV/0!</v>
      </c>
      <c r="R1317">
        <v>0</v>
      </c>
      <c r="S1317">
        <v>1.1666666666666667</v>
      </c>
    </row>
    <row r="1318" spans="1:19" x14ac:dyDescent="0.25">
      <c r="A1318" t="s">
        <v>5691</v>
      </c>
      <c r="B1318" t="s">
        <v>5692</v>
      </c>
      <c r="C1318" t="s">
        <v>218</v>
      </c>
      <c r="D1318">
        <v>41699</v>
      </c>
      <c r="G1318" t="e">
        <v>#DIV/0!</v>
      </c>
      <c r="J1318" t="e">
        <v>#DIV/0!</v>
      </c>
      <c r="L1318" t="e">
        <v>#DIV/0!</v>
      </c>
      <c r="Q1318" t="e">
        <v>#DIV/0!</v>
      </c>
      <c r="S1318">
        <v>0.875</v>
      </c>
    </row>
    <row r="1319" spans="1:19" x14ac:dyDescent="0.25">
      <c r="A1319" t="s">
        <v>5693</v>
      </c>
      <c r="B1319" t="s">
        <v>5694</v>
      </c>
      <c r="C1319" t="s">
        <v>216</v>
      </c>
      <c r="D1319">
        <v>41699</v>
      </c>
      <c r="E1319">
        <v>2</v>
      </c>
      <c r="F1319">
        <v>4</v>
      </c>
      <c r="G1319">
        <v>0.5</v>
      </c>
      <c r="H1319">
        <v>0</v>
      </c>
      <c r="I1319">
        <v>7</v>
      </c>
      <c r="J1319">
        <v>0</v>
      </c>
      <c r="K1319">
        <v>17</v>
      </c>
      <c r="L1319">
        <v>0.41176470588235292</v>
      </c>
      <c r="M1319">
        <v>0</v>
      </c>
      <c r="O1319">
        <v>0</v>
      </c>
      <c r="P1319">
        <v>0</v>
      </c>
      <c r="Q1319" t="e">
        <v>#DIV/0!</v>
      </c>
      <c r="R1319">
        <v>0</v>
      </c>
    </row>
    <row r="1320" spans="1:19" x14ac:dyDescent="0.25">
      <c r="A1320" t="s">
        <v>5695</v>
      </c>
      <c r="B1320" t="s">
        <v>5696</v>
      </c>
      <c r="C1320" t="s">
        <v>217</v>
      </c>
      <c r="D1320">
        <v>41699</v>
      </c>
      <c r="E1320">
        <v>2</v>
      </c>
      <c r="F1320">
        <v>4</v>
      </c>
      <c r="G1320">
        <v>0.5</v>
      </c>
      <c r="I1320">
        <v>7</v>
      </c>
      <c r="J1320">
        <v>0</v>
      </c>
      <c r="K1320">
        <v>17</v>
      </c>
      <c r="L1320">
        <v>0.41176470588235292</v>
      </c>
      <c r="Q1320" t="e">
        <v>#DIV/0!</v>
      </c>
      <c r="S1320">
        <v>0</v>
      </c>
    </row>
    <row r="1321" spans="1:19" x14ac:dyDescent="0.25">
      <c r="A1321" t="s">
        <v>5697</v>
      </c>
      <c r="B1321" t="s">
        <v>5698</v>
      </c>
      <c r="C1321" t="s">
        <v>230</v>
      </c>
      <c r="D1321">
        <v>41699</v>
      </c>
      <c r="G1321" t="e">
        <v>#DIV/0!</v>
      </c>
      <c r="J1321" t="e">
        <v>#DIV/0!</v>
      </c>
      <c r="L1321" t="e">
        <v>#DIV/0!</v>
      </c>
      <c r="Q1321" t="e">
        <v>#DIV/0!</v>
      </c>
    </row>
    <row r="1322" spans="1:19" x14ac:dyDescent="0.25">
      <c r="A1322" t="s">
        <v>5699</v>
      </c>
      <c r="B1322" t="s">
        <v>5700</v>
      </c>
      <c r="C1322" t="s">
        <v>231</v>
      </c>
      <c r="D1322">
        <v>41699</v>
      </c>
      <c r="G1322" t="e">
        <v>#DIV/0!</v>
      </c>
      <c r="J1322" t="e">
        <v>#DIV/0!</v>
      </c>
      <c r="L1322" t="e">
        <v>#DIV/0!</v>
      </c>
      <c r="Q1322" t="e">
        <v>#DIV/0!</v>
      </c>
    </row>
    <row r="1323" spans="1:19" x14ac:dyDescent="0.25">
      <c r="A1323" t="s">
        <v>9570</v>
      </c>
      <c r="B1323" t="s">
        <v>9571</v>
      </c>
      <c r="C1323" t="s">
        <v>9523</v>
      </c>
      <c r="D1323">
        <v>41699</v>
      </c>
      <c r="E1323">
        <v>2</v>
      </c>
      <c r="F1323">
        <v>2</v>
      </c>
      <c r="G1323">
        <v>1</v>
      </c>
      <c r="H1323">
        <v>11</v>
      </c>
      <c r="I1323">
        <v>10</v>
      </c>
      <c r="J1323">
        <v>1.1000000000000001</v>
      </c>
      <c r="K1323">
        <v>10</v>
      </c>
      <c r="L1323">
        <v>1</v>
      </c>
      <c r="M1323">
        <v>6</v>
      </c>
      <c r="O1323">
        <v>2</v>
      </c>
      <c r="P1323">
        <v>2</v>
      </c>
      <c r="Q1323">
        <v>1</v>
      </c>
      <c r="R1323">
        <v>5</v>
      </c>
    </row>
    <row r="1324" spans="1:19" x14ac:dyDescent="0.25">
      <c r="A1324" t="s">
        <v>8941</v>
      </c>
      <c r="B1324" t="s">
        <v>8942</v>
      </c>
      <c r="C1324" t="s">
        <v>2810</v>
      </c>
      <c r="D1324">
        <v>41699</v>
      </c>
      <c r="E1324">
        <v>2</v>
      </c>
      <c r="F1324">
        <v>2</v>
      </c>
      <c r="G1324">
        <v>1</v>
      </c>
      <c r="H1324">
        <v>11</v>
      </c>
      <c r="I1324">
        <v>10</v>
      </c>
      <c r="J1324">
        <v>1.1000000000000001</v>
      </c>
      <c r="K1324">
        <v>10</v>
      </c>
      <c r="L1324">
        <v>1</v>
      </c>
      <c r="M1324">
        <v>6</v>
      </c>
      <c r="O1324">
        <v>2</v>
      </c>
      <c r="P1324">
        <v>2</v>
      </c>
      <c r="Q1324">
        <v>1</v>
      </c>
      <c r="R1324">
        <v>5</v>
      </c>
    </row>
    <row r="1325" spans="1:19" x14ac:dyDescent="0.25">
      <c r="A1325" t="s">
        <v>5701</v>
      </c>
      <c r="B1325" t="s">
        <v>5702</v>
      </c>
      <c r="C1325" t="s">
        <v>237</v>
      </c>
      <c r="D1325">
        <v>41699</v>
      </c>
      <c r="G1325" t="e">
        <v>#DIV/0!</v>
      </c>
      <c r="J1325" t="e">
        <v>#DIV/0!</v>
      </c>
      <c r="L1325" t="e">
        <v>#DIV/0!</v>
      </c>
      <c r="Q1325" t="e">
        <v>#DIV/0!</v>
      </c>
    </row>
    <row r="1326" spans="1:19" x14ac:dyDescent="0.25">
      <c r="A1326" t="s">
        <v>5703</v>
      </c>
      <c r="B1326" t="s">
        <v>5704</v>
      </c>
      <c r="C1326" t="s">
        <v>236</v>
      </c>
      <c r="D1326">
        <v>41699</v>
      </c>
      <c r="G1326" t="e">
        <v>#DIV/0!</v>
      </c>
      <c r="J1326" t="e">
        <v>#DIV/0!</v>
      </c>
      <c r="L1326" t="e">
        <v>#DIV/0!</v>
      </c>
      <c r="Q1326" t="e">
        <v>#DIV/0!</v>
      </c>
    </row>
    <row r="1327" spans="1:19" x14ac:dyDescent="0.25">
      <c r="A1327" t="s">
        <v>5705</v>
      </c>
      <c r="B1327" t="s">
        <v>5706</v>
      </c>
      <c r="C1327" t="s">
        <v>364</v>
      </c>
      <c r="D1327">
        <v>41699</v>
      </c>
      <c r="E1327">
        <v>3</v>
      </c>
      <c r="F1327">
        <v>3</v>
      </c>
      <c r="G1327">
        <v>1</v>
      </c>
      <c r="H1327">
        <v>12</v>
      </c>
      <c r="I1327">
        <v>15</v>
      </c>
      <c r="J1327">
        <v>0.8</v>
      </c>
      <c r="K1327">
        <v>15</v>
      </c>
      <c r="L1327">
        <v>1</v>
      </c>
      <c r="M1327">
        <v>10</v>
      </c>
      <c r="O1327">
        <v>0</v>
      </c>
      <c r="P1327">
        <v>0</v>
      </c>
      <c r="Q1327" t="e">
        <v>#DIV/0!</v>
      </c>
      <c r="R1327">
        <v>2</v>
      </c>
      <c r="S1327">
        <v>0.8125</v>
      </c>
    </row>
    <row r="1328" spans="1:19" x14ac:dyDescent="0.25">
      <c r="A1328" t="s">
        <v>5707</v>
      </c>
      <c r="B1328" t="s">
        <v>5708</v>
      </c>
      <c r="C1328" t="s">
        <v>363</v>
      </c>
      <c r="D1328">
        <v>41699</v>
      </c>
      <c r="E1328">
        <v>3</v>
      </c>
      <c r="F1328">
        <v>3</v>
      </c>
      <c r="G1328">
        <v>1</v>
      </c>
      <c r="H1328">
        <v>12</v>
      </c>
      <c r="I1328">
        <v>15</v>
      </c>
      <c r="J1328">
        <v>0.8</v>
      </c>
      <c r="K1328">
        <v>15</v>
      </c>
      <c r="L1328">
        <v>1</v>
      </c>
      <c r="M1328">
        <v>10</v>
      </c>
      <c r="O1328">
        <v>0</v>
      </c>
      <c r="P1328">
        <v>0</v>
      </c>
      <c r="Q1328" t="e">
        <v>#DIV/0!</v>
      </c>
      <c r="R1328">
        <v>2</v>
      </c>
    </row>
    <row r="1329" spans="1:19" x14ac:dyDescent="0.25">
      <c r="A1329" t="s">
        <v>5709</v>
      </c>
      <c r="B1329" t="s">
        <v>5710</v>
      </c>
      <c r="C1329" t="s">
        <v>219</v>
      </c>
      <c r="D1329">
        <v>41699</v>
      </c>
      <c r="E1329">
        <v>4</v>
      </c>
      <c r="F1329">
        <v>4</v>
      </c>
      <c r="G1329">
        <v>1</v>
      </c>
      <c r="H1329">
        <v>20</v>
      </c>
      <c r="I1329">
        <v>29</v>
      </c>
      <c r="J1329">
        <v>0.68965517241379315</v>
      </c>
      <c r="K1329">
        <v>29</v>
      </c>
      <c r="L1329">
        <v>1</v>
      </c>
      <c r="M1329">
        <v>10</v>
      </c>
      <c r="O1329">
        <v>3</v>
      </c>
      <c r="P1329">
        <v>4</v>
      </c>
      <c r="Q1329">
        <v>0.75</v>
      </c>
      <c r="R1329">
        <v>10</v>
      </c>
      <c r="S1329">
        <v>0.8125</v>
      </c>
    </row>
    <row r="1330" spans="1:19" x14ac:dyDescent="0.25">
      <c r="A1330" t="s">
        <v>5711</v>
      </c>
      <c r="B1330" t="s">
        <v>5712</v>
      </c>
      <c r="C1330" t="s">
        <v>220</v>
      </c>
      <c r="D1330">
        <v>41699</v>
      </c>
      <c r="E1330">
        <v>4</v>
      </c>
      <c r="F1330">
        <v>4</v>
      </c>
      <c r="G1330">
        <v>1</v>
      </c>
      <c r="H1330">
        <v>20</v>
      </c>
      <c r="I1330">
        <v>29</v>
      </c>
      <c r="J1330">
        <v>0.68965517241379315</v>
      </c>
      <c r="K1330">
        <v>29</v>
      </c>
      <c r="L1330">
        <v>1</v>
      </c>
      <c r="M1330">
        <v>10</v>
      </c>
      <c r="N1330">
        <v>0.875</v>
      </c>
      <c r="O1330">
        <v>3</v>
      </c>
      <c r="P1330">
        <v>4</v>
      </c>
      <c r="Q1330">
        <v>0.75</v>
      </c>
      <c r="R1330">
        <v>10</v>
      </c>
    </row>
    <row r="1331" spans="1:19" x14ac:dyDescent="0.25">
      <c r="A1331" t="s">
        <v>5713</v>
      </c>
      <c r="B1331" t="s">
        <v>5714</v>
      </c>
      <c r="C1331" t="s">
        <v>221</v>
      </c>
      <c r="D1331">
        <v>41699</v>
      </c>
      <c r="G1331" t="e">
        <v>#DIV/0!</v>
      </c>
      <c r="J1331" t="e">
        <v>#DIV/0!</v>
      </c>
      <c r="L1331" t="e">
        <v>#DIV/0!</v>
      </c>
      <c r="Q1331" t="e">
        <v>#DIV/0!</v>
      </c>
      <c r="S1331">
        <v>0.86599999999999999</v>
      </c>
    </row>
    <row r="1332" spans="1:19" x14ac:dyDescent="0.25">
      <c r="A1332" t="s">
        <v>9195</v>
      </c>
      <c r="B1332" t="s">
        <v>9196</v>
      </c>
      <c r="C1332" t="s">
        <v>3018</v>
      </c>
      <c r="D1332">
        <v>41699</v>
      </c>
      <c r="E1332">
        <v>11</v>
      </c>
      <c r="F1332">
        <v>11</v>
      </c>
      <c r="G1332">
        <v>1</v>
      </c>
      <c r="H1332">
        <v>17</v>
      </c>
      <c r="I1332">
        <v>52</v>
      </c>
      <c r="J1332">
        <v>0.32692307692307693</v>
      </c>
      <c r="K1332">
        <v>52</v>
      </c>
      <c r="L1332">
        <v>1</v>
      </c>
      <c r="M1332">
        <v>15</v>
      </c>
      <c r="O1332">
        <v>0</v>
      </c>
      <c r="P1332">
        <v>0</v>
      </c>
      <c r="Q1332" t="e">
        <v>#DIV/0!</v>
      </c>
      <c r="R1332">
        <v>2</v>
      </c>
      <c r="S1332">
        <v>0.84099999999999997</v>
      </c>
    </row>
    <row r="1333" spans="1:19" x14ac:dyDescent="0.25">
      <c r="A1333" t="s">
        <v>8832</v>
      </c>
      <c r="B1333" t="s">
        <v>8833</v>
      </c>
      <c r="C1333" t="s">
        <v>2638</v>
      </c>
      <c r="D1333">
        <v>41699</v>
      </c>
      <c r="E1333">
        <v>6</v>
      </c>
      <c r="F1333">
        <v>6</v>
      </c>
      <c r="G1333">
        <v>1</v>
      </c>
      <c r="I1333">
        <v>27</v>
      </c>
      <c r="J1333">
        <v>0</v>
      </c>
      <c r="K1333">
        <v>27</v>
      </c>
      <c r="L1333">
        <v>1</v>
      </c>
      <c r="Q1333" t="e">
        <v>#DIV/0!</v>
      </c>
      <c r="S1333">
        <v>0.96599999999999997</v>
      </c>
    </row>
    <row r="1334" spans="1:19" x14ac:dyDescent="0.25">
      <c r="A1334" t="s">
        <v>9050</v>
      </c>
      <c r="B1334" t="s">
        <v>9051</v>
      </c>
      <c r="C1334" t="s">
        <v>2811</v>
      </c>
      <c r="D1334">
        <v>41699</v>
      </c>
      <c r="E1334">
        <v>5</v>
      </c>
      <c r="F1334">
        <v>5</v>
      </c>
      <c r="G1334">
        <v>1</v>
      </c>
      <c r="H1334">
        <v>17</v>
      </c>
      <c r="I1334">
        <v>25</v>
      </c>
      <c r="J1334">
        <v>0.68</v>
      </c>
      <c r="K1334">
        <v>25</v>
      </c>
      <c r="L1334">
        <v>1</v>
      </c>
      <c r="M1334">
        <v>15</v>
      </c>
      <c r="O1334">
        <v>0</v>
      </c>
      <c r="P1334">
        <v>0</v>
      </c>
      <c r="Q1334" t="e">
        <v>#DIV/0!</v>
      </c>
      <c r="R1334">
        <v>2</v>
      </c>
    </row>
    <row r="1335" spans="1:19" x14ac:dyDescent="0.25">
      <c r="A1335" t="s">
        <v>5715</v>
      </c>
      <c r="B1335" t="s">
        <v>5716</v>
      </c>
      <c r="C1335" t="s">
        <v>234</v>
      </c>
      <c r="D1335">
        <v>41699</v>
      </c>
      <c r="G1335" t="e">
        <v>#DIV/0!</v>
      </c>
      <c r="J1335" t="e">
        <v>#DIV/0!</v>
      </c>
      <c r="L1335" t="e">
        <v>#DIV/0!</v>
      </c>
      <c r="Q1335" t="e">
        <v>#DIV/0!</v>
      </c>
    </row>
    <row r="1336" spans="1:19" x14ac:dyDescent="0.25">
      <c r="A1336" t="s">
        <v>5717</v>
      </c>
      <c r="B1336" t="s">
        <v>5718</v>
      </c>
      <c r="C1336" t="s">
        <v>235</v>
      </c>
      <c r="D1336">
        <v>41699</v>
      </c>
      <c r="G1336" t="e">
        <v>#DIV/0!</v>
      </c>
      <c r="J1336" t="e">
        <v>#DIV/0!</v>
      </c>
      <c r="L1336" t="e">
        <v>#DIV/0!</v>
      </c>
      <c r="Q1336" t="e">
        <v>#DIV/0!</v>
      </c>
      <c r="S1336">
        <v>0</v>
      </c>
    </row>
    <row r="1337" spans="1:19" x14ac:dyDescent="0.25">
      <c r="A1337" t="s">
        <v>5719</v>
      </c>
      <c r="B1337" t="s">
        <v>5720</v>
      </c>
      <c r="C1337" t="s">
        <v>239</v>
      </c>
      <c r="D1337">
        <v>41699</v>
      </c>
      <c r="G1337" t="e">
        <v>#DIV/0!</v>
      </c>
      <c r="J1337" t="e">
        <v>#DIV/0!</v>
      </c>
      <c r="L1337" t="e">
        <v>#DIV/0!</v>
      </c>
      <c r="Q1337" t="e">
        <v>#DIV/0!</v>
      </c>
      <c r="S1337">
        <v>0</v>
      </c>
    </row>
    <row r="1338" spans="1:19" x14ac:dyDescent="0.25">
      <c r="A1338" t="s">
        <v>5721</v>
      </c>
      <c r="B1338" t="s">
        <v>5722</v>
      </c>
      <c r="C1338" t="s">
        <v>238</v>
      </c>
      <c r="D1338">
        <v>41699</v>
      </c>
      <c r="G1338" t="e">
        <v>#DIV/0!</v>
      </c>
      <c r="J1338" t="e">
        <v>#DIV/0!</v>
      </c>
      <c r="L1338" t="e">
        <v>#DIV/0!</v>
      </c>
      <c r="Q1338" t="e">
        <v>#DIV/0!</v>
      </c>
      <c r="S1338">
        <v>0.96250000000000013</v>
      </c>
    </row>
    <row r="1339" spans="1:19" x14ac:dyDescent="0.25">
      <c r="A1339" t="s">
        <v>5723</v>
      </c>
      <c r="B1339" t="s">
        <v>5724</v>
      </c>
      <c r="C1339" t="s">
        <v>222</v>
      </c>
      <c r="D1339">
        <v>41699</v>
      </c>
      <c r="E1339">
        <v>2</v>
      </c>
      <c r="F1339">
        <v>3</v>
      </c>
      <c r="G1339">
        <v>0.66666666666666663</v>
      </c>
      <c r="H1339">
        <v>5</v>
      </c>
      <c r="I1339">
        <v>10</v>
      </c>
      <c r="J1339">
        <v>0.5</v>
      </c>
      <c r="K1339">
        <v>15</v>
      </c>
      <c r="L1339">
        <v>0.66666666666666663</v>
      </c>
      <c r="M1339">
        <v>1</v>
      </c>
      <c r="O1339">
        <v>0</v>
      </c>
      <c r="P1339">
        <v>0</v>
      </c>
      <c r="Q1339" t="e">
        <v>#DIV/0!</v>
      </c>
      <c r="R1339">
        <v>4</v>
      </c>
      <c r="S1339">
        <v>0.83425000000000005</v>
      </c>
    </row>
    <row r="1340" spans="1:19" x14ac:dyDescent="0.25">
      <c r="A1340" t="s">
        <v>5725</v>
      </c>
      <c r="B1340" t="s">
        <v>5726</v>
      </c>
      <c r="C1340" t="s">
        <v>3567</v>
      </c>
      <c r="D1340">
        <v>41699</v>
      </c>
      <c r="E1340">
        <v>0</v>
      </c>
      <c r="F1340">
        <v>0</v>
      </c>
      <c r="G1340" t="e">
        <v>#DIV/0!</v>
      </c>
      <c r="H1340">
        <v>0</v>
      </c>
      <c r="I1340">
        <v>0</v>
      </c>
      <c r="J1340" t="e">
        <v>#DIV/0!</v>
      </c>
      <c r="K1340">
        <v>0</v>
      </c>
      <c r="L1340" t="e">
        <v>#DIV/0!</v>
      </c>
      <c r="O1340">
        <v>0</v>
      </c>
      <c r="P1340">
        <v>0</v>
      </c>
      <c r="Q1340" t="e">
        <v>#DIV/0!</v>
      </c>
      <c r="S1340">
        <v>0.91700000000000004</v>
      </c>
    </row>
    <row r="1341" spans="1:19" x14ac:dyDescent="0.25">
      <c r="A1341" t="s">
        <v>5727</v>
      </c>
      <c r="B1341" t="s">
        <v>5728</v>
      </c>
      <c r="C1341" t="s">
        <v>223</v>
      </c>
      <c r="D1341">
        <v>41699</v>
      </c>
      <c r="E1341">
        <v>2</v>
      </c>
      <c r="F1341">
        <v>3</v>
      </c>
      <c r="G1341">
        <v>0.66666666666666663</v>
      </c>
      <c r="H1341">
        <v>5</v>
      </c>
      <c r="I1341">
        <v>10</v>
      </c>
      <c r="J1341">
        <v>0.5</v>
      </c>
      <c r="K1341">
        <v>15</v>
      </c>
      <c r="L1341">
        <v>0.66666666666666663</v>
      </c>
      <c r="M1341">
        <v>1</v>
      </c>
      <c r="O1341">
        <v>0</v>
      </c>
      <c r="P1341">
        <v>0</v>
      </c>
      <c r="Q1341" t="e">
        <v>#DIV/0!</v>
      </c>
      <c r="R1341">
        <v>4</v>
      </c>
      <c r="S1341">
        <v>0</v>
      </c>
    </row>
    <row r="1342" spans="1:19" x14ac:dyDescent="0.25">
      <c r="A1342" t="s">
        <v>5729</v>
      </c>
      <c r="B1342" t="s">
        <v>5730</v>
      </c>
      <c r="C1342" t="s">
        <v>224</v>
      </c>
      <c r="D1342">
        <v>41699</v>
      </c>
      <c r="G1342" t="e">
        <v>#DIV/0!</v>
      </c>
      <c r="J1342" t="e">
        <v>#DIV/0!</v>
      </c>
      <c r="L1342" t="e">
        <v>#DIV/0!</v>
      </c>
      <c r="Q1342" t="e">
        <v>#DIV/0!</v>
      </c>
      <c r="S1342">
        <v>0.52335164835164838</v>
      </c>
    </row>
    <row r="1343" spans="1:19" x14ac:dyDescent="0.25">
      <c r="A1343" t="s">
        <v>5731</v>
      </c>
      <c r="B1343" t="s">
        <v>5732</v>
      </c>
      <c r="C1343" t="s">
        <v>225</v>
      </c>
      <c r="D1343">
        <v>41699</v>
      </c>
      <c r="E1343">
        <v>10</v>
      </c>
      <c r="F1343">
        <v>16</v>
      </c>
      <c r="G1343">
        <v>0.625</v>
      </c>
      <c r="H1343">
        <v>26</v>
      </c>
      <c r="I1343">
        <v>32</v>
      </c>
      <c r="J1343">
        <v>0.8125</v>
      </c>
      <c r="K1343">
        <v>48</v>
      </c>
      <c r="L1343">
        <v>0.66666666666666663</v>
      </c>
      <c r="M1343">
        <v>20</v>
      </c>
      <c r="O1343">
        <v>5</v>
      </c>
      <c r="P1343">
        <v>7</v>
      </c>
      <c r="Q1343">
        <v>0.7142857142857143</v>
      </c>
      <c r="R1343">
        <v>6</v>
      </c>
      <c r="S1343">
        <v>0</v>
      </c>
    </row>
    <row r="1344" spans="1:19" x14ac:dyDescent="0.25">
      <c r="A1344" t="s">
        <v>5733</v>
      </c>
      <c r="B1344" t="s">
        <v>5734</v>
      </c>
      <c r="C1344" t="s">
        <v>226</v>
      </c>
      <c r="D1344">
        <v>41699</v>
      </c>
      <c r="E1344">
        <v>8</v>
      </c>
      <c r="F1344">
        <v>12</v>
      </c>
      <c r="G1344">
        <v>0.66666666666666663</v>
      </c>
      <c r="H1344">
        <v>23</v>
      </c>
      <c r="I1344">
        <v>28</v>
      </c>
      <c r="J1344">
        <v>0.8214285714285714</v>
      </c>
      <c r="K1344">
        <v>40</v>
      </c>
      <c r="L1344">
        <v>0.7</v>
      </c>
      <c r="M1344">
        <v>17</v>
      </c>
      <c r="N1344">
        <v>0.84099999999999997</v>
      </c>
      <c r="O1344">
        <v>5</v>
      </c>
      <c r="P1344">
        <v>7</v>
      </c>
      <c r="Q1344">
        <v>0.7142857142857143</v>
      </c>
      <c r="R1344">
        <v>6</v>
      </c>
      <c r="S1344">
        <v>0.88948374542124553</v>
      </c>
    </row>
    <row r="1345" spans="1:19" x14ac:dyDescent="0.25">
      <c r="A1345" t="s">
        <v>5735</v>
      </c>
      <c r="B1345" t="s">
        <v>5736</v>
      </c>
      <c r="C1345" t="s">
        <v>227</v>
      </c>
      <c r="D1345">
        <v>41699</v>
      </c>
      <c r="E1345">
        <v>2</v>
      </c>
      <c r="F1345">
        <v>4</v>
      </c>
      <c r="G1345">
        <v>0.5</v>
      </c>
      <c r="H1345">
        <v>3</v>
      </c>
      <c r="I1345">
        <v>4</v>
      </c>
      <c r="J1345">
        <v>0.75</v>
      </c>
      <c r="K1345">
        <v>8</v>
      </c>
      <c r="L1345">
        <v>0.5</v>
      </c>
      <c r="M1345">
        <v>3</v>
      </c>
      <c r="N1345">
        <v>0.96599999999999997</v>
      </c>
      <c r="O1345">
        <v>0</v>
      </c>
      <c r="P1345">
        <v>0</v>
      </c>
      <c r="Q1345" t="e">
        <v>#DIV/0!</v>
      </c>
      <c r="R1345">
        <v>0</v>
      </c>
      <c r="S1345">
        <v>0.88571428571428568</v>
      </c>
    </row>
    <row r="1346" spans="1:19" x14ac:dyDescent="0.25">
      <c r="A1346" t="s">
        <v>5737</v>
      </c>
      <c r="B1346" t="s">
        <v>5738</v>
      </c>
      <c r="C1346" t="s">
        <v>202</v>
      </c>
      <c r="D1346">
        <v>41730</v>
      </c>
      <c r="E1346">
        <v>3</v>
      </c>
      <c r="F1346">
        <v>3</v>
      </c>
      <c r="G1346">
        <v>1</v>
      </c>
      <c r="I1346">
        <v>15</v>
      </c>
      <c r="J1346">
        <v>0</v>
      </c>
      <c r="K1346">
        <v>15</v>
      </c>
      <c r="L1346">
        <v>1</v>
      </c>
      <c r="O1346">
        <v>0</v>
      </c>
      <c r="P1346">
        <v>0</v>
      </c>
      <c r="Q1346" t="e">
        <v>#DIV/0!</v>
      </c>
      <c r="S1346">
        <v>0.7</v>
      </c>
    </row>
    <row r="1347" spans="1:19" x14ac:dyDescent="0.25">
      <c r="A1347" t="s">
        <v>8725</v>
      </c>
      <c r="B1347" t="s">
        <v>8726</v>
      </c>
      <c r="C1347" t="s">
        <v>2636</v>
      </c>
      <c r="D1347">
        <v>41730</v>
      </c>
      <c r="E1347">
        <v>3</v>
      </c>
      <c r="F1347">
        <v>3</v>
      </c>
      <c r="G1347">
        <v>1</v>
      </c>
      <c r="I1347">
        <v>15</v>
      </c>
      <c r="J1347">
        <v>0</v>
      </c>
      <c r="K1347">
        <v>15</v>
      </c>
      <c r="L1347">
        <v>1</v>
      </c>
      <c r="O1347">
        <v>0</v>
      </c>
      <c r="P1347">
        <v>0</v>
      </c>
      <c r="Q1347" t="e">
        <v>#DIV/0!</v>
      </c>
      <c r="S1347">
        <v>0.8571428571428571</v>
      </c>
    </row>
    <row r="1348" spans="1:19" x14ac:dyDescent="0.25">
      <c r="A1348" t="s">
        <v>5739</v>
      </c>
      <c r="B1348" t="s">
        <v>5740</v>
      </c>
      <c r="C1348" t="s">
        <v>247</v>
      </c>
      <c r="D1348">
        <v>41730</v>
      </c>
      <c r="E1348">
        <v>0</v>
      </c>
      <c r="F1348">
        <v>0</v>
      </c>
      <c r="G1348" t="e">
        <v>#DIV/0!</v>
      </c>
      <c r="H1348">
        <v>0</v>
      </c>
      <c r="I1348">
        <v>0</v>
      </c>
      <c r="J1348" t="e">
        <v>#DIV/0!</v>
      </c>
      <c r="K1348">
        <v>0</v>
      </c>
      <c r="L1348" t="e">
        <v>#DIV/0!</v>
      </c>
      <c r="M1348">
        <v>0</v>
      </c>
      <c r="O1348">
        <v>0</v>
      </c>
      <c r="P1348">
        <v>0</v>
      </c>
      <c r="Q1348" t="e">
        <v>#DIV/0!</v>
      </c>
      <c r="R1348">
        <v>0</v>
      </c>
    </row>
    <row r="1349" spans="1:19" x14ac:dyDescent="0.25">
      <c r="A1349" t="s">
        <v>9342</v>
      </c>
      <c r="B1349" t="s">
        <v>9343</v>
      </c>
      <c r="C1349" t="s">
        <v>2637</v>
      </c>
      <c r="D1349">
        <v>41730</v>
      </c>
      <c r="E1349">
        <v>9</v>
      </c>
      <c r="F1349">
        <v>9</v>
      </c>
      <c r="G1349">
        <v>1</v>
      </c>
      <c r="H1349">
        <v>0</v>
      </c>
      <c r="I1349">
        <v>42</v>
      </c>
      <c r="J1349">
        <v>0</v>
      </c>
      <c r="K1349">
        <v>42</v>
      </c>
      <c r="L1349">
        <v>1</v>
      </c>
      <c r="M1349">
        <v>0</v>
      </c>
      <c r="O1349">
        <v>0</v>
      </c>
      <c r="P1349">
        <v>0</v>
      </c>
      <c r="Q1349" t="e">
        <v>#DIV/0!</v>
      </c>
      <c r="R1349">
        <v>0</v>
      </c>
    </row>
    <row r="1350" spans="1:19" x14ac:dyDescent="0.25">
      <c r="A1350" t="s">
        <v>5741</v>
      </c>
      <c r="B1350" t="s">
        <v>5742</v>
      </c>
      <c r="C1350" t="s">
        <v>242</v>
      </c>
      <c r="D1350">
        <v>41730</v>
      </c>
      <c r="E1350">
        <v>16</v>
      </c>
      <c r="F1350">
        <v>18</v>
      </c>
      <c r="G1350">
        <v>0.88888888888888884</v>
      </c>
      <c r="H1350">
        <v>83</v>
      </c>
      <c r="I1350">
        <v>129</v>
      </c>
      <c r="J1350">
        <v>0.64341085271317833</v>
      </c>
      <c r="K1350">
        <v>149</v>
      </c>
      <c r="L1350">
        <v>0.86577181208053688</v>
      </c>
      <c r="M1350">
        <v>61</v>
      </c>
      <c r="N1350">
        <v>0.96250000000000013</v>
      </c>
      <c r="O1350">
        <v>15</v>
      </c>
      <c r="P1350">
        <v>19</v>
      </c>
      <c r="Q1350">
        <v>0.78947368421052633</v>
      </c>
      <c r="R1350">
        <v>22</v>
      </c>
    </row>
    <row r="1351" spans="1:19" x14ac:dyDescent="0.25">
      <c r="A1351" t="s">
        <v>5743</v>
      </c>
      <c r="B1351" t="s">
        <v>5744</v>
      </c>
      <c r="C1351" t="s">
        <v>243</v>
      </c>
      <c r="D1351">
        <v>41730</v>
      </c>
      <c r="E1351">
        <v>10</v>
      </c>
      <c r="F1351">
        <v>12</v>
      </c>
      <c r="G1351">
        <v>0.83333333333333337</v>
      </c>
      <c r="H1351">
        <v>23</v>
      </c>
      <c r="I1351">
        <v>34</v>
      </c>
      <c r="J1351">
        <v>0.67647058823529416</v>
      </c>
      <c r="K1351">
        <v>40</v>
      </c>
      <c r="L1351">
        <v>0.85</v>
      </c>
      <c r="M1351">
        <v>16</v>
      </c>
      <c r="N1351">
        <v>0.83425000000000005</v>
      </c>
      <c r="O1351">
        <v>4</v>
      </c>
      <c r="P1351">
        <v>7</v>
      </c>
      <c r="Q1351">
        <v>0.5714285714285714</v>
      </c>
      <c r="R1351">
        <v>7</v>
      </c>
      <c r="S1351">
        <v>1.1708333333333334</v>
      </c>
    </row>
    <row r="1352" spans="1:19" x14ac:dyDescent="0.25">
      <c r="A1352" t="s">
        <v>5745</v>
      </c>
      <c r="B1352" t="s">
        <v>5746</v>
      </c>
      <c r="C1352" t="s">
        <v>244</v>
      </c>
      <c r="D1352">
        <v>41730</v>
      </c>
      <c r="E1352">
        <v>3</v>
      </c>
      <c r="F1352">
        <v>4</v>
      </c>
      <c r="G1352">
        <v>0.75</v>
      </c>
      <c r="H1352">
        <v>6</v>
      </c>
      <c r="I1352">
        <v>6</v>
      </c>
      <c r="J1352">
        <v>1</v>
      </c>
      <c r="K1352">
        <v>8</v>
      </c>
      <c r="L1352">
        <v>0.75</v>
      </c>
      <c r="M1352">
        <v>3</v>
      </c>
      <c r="N1352">
        <v>0.91700000000000004</v>
      </c>
      <c r="O1352">
        <v>0</v>
      </c>
      <c r="P1352">
        <v>0</v>
      </c>
      <c r="Q1352" t="e">
        <v>#DIV/0!</v>
      </c>
      <c r="R1352">
        <v>3</v>
      </c>
      <c r="S1352">
        <v>1.1000000000000001</v>
      </c>
    </row>
    <row r="1353" spans="1:19" x14ac:dyDescent="0.25">
      <c r="A1353" t="s">
        <v>9451</v>
      </c>
      <c r="B1353" t="s">
        <v>9452</v>
      </c>
      <c r="C1353" t="s">
        <v>2809</v>
      </c>
      <c r="D1353">
        <v>41730</v>
      </c>
      <c r="E1353">
        <v>7</v>
      </c>
      <c r="F1353">
        <v>7</v>
      </c>
      <c r="G1353">
        <v>1</v>
      </c>
      <c r="H1353">
        <v>31</v>
      </c>
      <c r="I1353">
        <v>35</v>
      </c>
      <c r="J1353">
        <v>0.88571428571428568</v>
      </c>
      <c r="K1353">
        <v>35</v>
      </c>
      <c r="L1353">
        <v>1</v>
      </c>
      <c r="M1353">
        <v>26</v>
      </c>
      <c r="O1353">
        <v>1</v>
      </c>
      <c r="P1353">
        <v>3</v>
      </c>
      <c r="Q1353">
        <v>0.33333333333333331</v>
      </c>
      <c r="R1353">
        <v>5</v>
      </c>
      <c r="S1353">
        <v>0.875</v>
      </c>
    </row>
    <row r="1354" spans="1:19" x14ac:dyDescent="0.25">
      <c r="A1354" t="s">
        <v>5747</v>
      </c>
      <c r="B1354" t="s">
        <v>5748</v>
      </c>
      <c r="C1354" t="s">
        <v>245</v>
      </c>
      <c r="D1354">
        <v>41730</v>
      </c>
      <c r="E1354">
        <v>18</v>
      </c>
      <c r="F1354">
        <v>25</v>
      </c>
      <c r="G1354">
        <v>0.72</v>
      </c>
      <c r="H1354">
        <v>51</v>
      </c>
      <c r="I1354">
        <v>90</v>
      </c>
      <c r="J1354">
        <v>0.56666666666666665</v>
      </c>
      <c r="K1354">
        <v>125</v>
      </c>
      <c r="L1354">
        <v>0.72</v>
      </c>
      <c r="M1354">
        <v>41</v>
      </c>
      <c r="O1354">
        <v>3</v>
      </c>
      <c r="P1354">
        <v>3</v>
      </c>
      <c r="Q1354">
        <v>1</v>
      </c>
      <c r="R1354">
        <v>10</v>
      </c>
    </row>
    <row r="1355" spans="1:19" x14ac:dyDescent="0.25">
      <c r="A1355" t="s">
        <v>5749</v>
      </c>
      <c r="B1355" t="s">
        <v>5750</v>
      </c>
      <c r="C1355" t="s">
        <v>246</v>
      </c>
      <c r="D1355">
        <v>41730</v>
      </c>
      <c r="E1355">
        <v>0</v>
      </c>
      <c r="F1355">
        <v>0</v>
      </c>
      <c r="G1355" t="e">
        <v>#DIV/0!</v>
      </c>
      <c r="H1355">
        <v>0</v>
      </c>
      <c r="I1355">
        <v>0</v>
      </c>
      <c r="J1355" t="e">
        <v>#DIV/0!</v>
      </c>
      <c r="K1355">
        <v>0</v>
      </c>
      <c r="L1355" t="e">
        <v>#DIV/0!</v>
      </c>
      <c r="O1355">
        <v>0</v>
      </c>
      <c r="P1355">
        <v>0</v>
      </c>
      <c r="Q1355" t="e">
        <v>#DIV/0!</v>
      </c>
    </row>
    <row r="1356" spans="1:19" x14ac:dyDescent="0.25">
      <c r="A1356" t="s">
        <v>5751</v>
      </c>
      <c r="B1356" t="s">
        <v>5752</v>
      </c>
      <c r="C1356" t="s">
        <v>240</v>
      </c>
      <c r="D1356">
        <v>41730</v>
      </c>
      <c r="E1356">
        <v>63</v>
      </c>
      <c r="F1356">
        <v>75</v>
      </c>
      <c r="G1356">
        <v>0.84</v>
      </c>
      <c r="H1356">
        <v>194</v>
      </c>
      <c r="I1356">
        <v>336</v>
      </c>
      <c r="J1356">
        <v>0.57738095238095233</v>
      </c>
      <c r="K1356">
        <v>399</v>
      </c>
      <c r="L1356">
        <v>0.84210526315789469</v>
      </c>
      <c r="M1356">
        <v>147</v>
      </c>
      <c r="O1356">
        <v>23</v>
      </c>
      <c r="P1356">
        <v>32</v>
      </c>
      <c r="Q1356">
        <v>0.71875</v>
      </c>
      <c r="R1356">
        <v>47</v>
      </c>
    </row>
    <row r="1357" spans="1:19" x14ac:dyDescent="0.25">
      <c r="A1357" t="s">
        <v>5753</v>
      </c>
      <c r="B1357" t="s">
        <v>5754</v>
      </c>
      <c r="C1357" t="s">
        <v>203</v>
      </c>
      <c r="D1357">
        <v>41730</v>
      </c>
      <c r="E1357">
        <v>8</v>
      </c>
      <c r="F1357">
        <v>11</v>
      </c>
      <c r="G1357">
        <v>0.72727272727272729</v>
      </c>
      <c r="H1357">
        <v>24</v>
      </c>
      <c r="I1357">
        <v>55</v>
      </c>
      <c r="J1357">
        <v>0.43636363636363634</v>
      </c>
      <c r="K1357">
        <v>75</v>
      </c>
      <c r="L1357">
        <v>0.73333333333333328</v>
      </c>
      <c r="M1357">
        <v>20</v>
      </c>
      <c r="O1357">
        <v>5</v>
      </c>
      <c r="P1357">
        <v>8</v>
      </c>
      <c r="Q1357">
        <v>0.625</v>
      </c>
      <c r="R1357">
        <v>4</v>
      </c>
    </row>
    <row r="1358" spans="1:19" x14ac:dyDescent="0.25">
      <c r="A1358" t="s">
        <v>5755</v>
      </c>
      <c r="B1358" t="s">
        <v>5756</v>
      </c>
      <c r="C1358" t="s">
        <v>205</v>
      </c>
      <c r="D1358">
        <v>41730</v>
      </c>
      <c r="E1358">
        <v>3</v>
      </c>
      <c r="F1358">
        <v>4</v>
      </c>
      <c r="G1358">
        <v>0.75</v>
      </c>
      <c r="H1358">
        <v>19</v>
      </c>
      <c r="I1358">
        <v>30</v>
      </c>
      <c r="J1358">
        <v>0.6333333333333333</v>
      </c>
      <c r="K1358">
        <v>40</v>
      </c>
      <c r="L1358">
        <v>0.75</v>
      </c>
      <c r="M1358">
        <v>15</v>
      </c>
      <c r="N1358">
        <v>0.7</v>
      </c>
      <c r="O1358">
        <v>2</v>
      </c>
      <c r="P1358">
        <v>5</v>
      </c>
      <c r="Q1358">
        <v>0.4</v>
      </c>
      <c r="R1358">
        <v>4</v>
      </c>
      <c r="S1358">
        <v>1.2619047619047616</v>
      </c>
    </row>
    <row r="1359" spans="1:19" x14ac:dyDescent="0.25">
      <c r="A1359" t="s">
        <v>5757</v>
      </c>
      <c r="B1359" t="s">
        <v>5758</v>
      </c>
      <c r="C1359" t="s">
        <v>204</v>
      </c>
      <c r="D1359">
        <v>41730</v>
      </c>
      <c r="E1359">
        <v>5</v>
      </c>
      <c r="F1359">
        <v>7</v>
      </c>
      <c r="G1359">
        <v>0.7142857142857143</v>
      </c>
      <c r="H1359">
        <v>5</v>
      </c>
      <c r="I1359">
        <v>25</v>
      </c>
      <c r="J1359">
        <v>0.2</v>
      </c>
      <c r="K1359">
        <v>35</v>
      </c>
      <c r="L1359">
        <v>0.7142857142857143</v>
      </c>
      <c r="M1359">
        <v>5</v>
      </c>
      <c r="O1359">
        <v>3</v>
      </c>
      <c r="P1359">
        <v>3</v>
      </c>
      <c r="Q1359">
        <v>0</v>
      </c>
      <c r="R1359">
        <v>0</v>
      </c>
    </row>
    <row r="1360" spans="1:19" x14ac:dyDescent="0.25">
      <c r="A1360" t="s">
        <v>5759</v>
      </c>
      <c r="B1360" t="s">
        <v>5760</v>
      </c>
      <c r="C1360" t="s">
        <v>206</v>
      </c>
      <c r="D1360">
        <v>41730</v>
      </c>
      <c r="G1360" t="e">
        <v>#DIV/0!</v>
      </c>
      <c r="J1360" t="e">
        <v>#DIV/0!</v>
      </c>
      <c r="L1360" t="e">
        <v>#DIV/0!</v>
      </c>
      <c r="Q1360" t="e">
        <v>#DIV/0!</v>
      </c>
      <c r="S1360">
        <v>1.175</v>
      </c>
    </row>
    <row r="1361" spans="1:19" x14ac:dyDescent="0.25">
      <c r="A1361" t="s">
        <v>5761</v>
      </c>
      <c r="B1361" t="s">
        <v>5762</v>
      </c>
      <c r="C1361" t="s">
        <v>233</v>
      </c>
      <c r="D1361">
        <v>41730</v>
      </c>
      <c r="G1361" t="e">
        <v>#DIV/0!</v>
      </c>
      <c r="J1361" t="e">
        <v>#DIV/0!</v>
      </c>
      <c r="L1361" t="e">
        <v>#DIV/0!</v>
      </c>
      <c r="Q1361" t="e">
        <v>#DIV/0!</v>
      </c>
      <c r="S1361">
        <v>0.5</v>
      </c>
    </row>
    <row r="1362" spans="1:19" x14ac:dyDescent="0.25">
      <c r="A1362" t="s">
        <v>5763</v>
      </c>
      <c r="B1362" t="s">
        <v>5764</v>
      </c>
      <c r="C1362" t="s">
        <v>232</v>
      </c>
      <c r="D1362">
        <v>41730</v>
      </c>
      <c r="G1362" t="e">
        <v>#DIV/0!</v>
      </c>
      <c r="J1362" t="e">
        <v>#DIV/0!</v>
      </c>
      <c r="L1362" t="e">
        <v>#DIV/0!</v>
      </c>
      <c r="Q1362" t="e">
        <v>#DIV/0!</v>
      </c>
    </row>
    <row r="1363" spans="1:19" x14ac:dyDescent="0.25">
      <c r="A1363" t="s">
        <v>5765</v>
      </c>
      <c r="B1363" t="s">
        <v>5766</v>
      </c>
      <c r="C1363" t="s">
        <v>207</v>
      </c>
      <c r="D1363">
        <v>41730</v>
      </c>
      <c r="E1363">
        <v>8</v>
      </c>
      <c r="F1363">
        <v>10</v>
      </c>
      <c r="G1363">
        <v>0.8</v>
      </c>
      <c r="H1363">
        <v>53</v>
      </c>
      <c r="I1363">
        <v>55</v>
      </c>
      <c r="J1363">
        <v>0.96363636363636362</v>
      </c>
      <c r="K1363">
        <v>70</v>
      </c>
      <c r="L1363">
        <v>0.7857142857142857</v>
      </c>
      <c r="M1363">
        <v>38</v>
      </c>
      <c r="O1363">
        <v>5</v>
      </c>
      <c r="P1363">
        <v>6</v>
      </c>
      <c r="Q1363">
        <v>0.83333333333333337</v>
      </c>
      <c r="R1363">
        <v>15</v>
      </c>
    </row>
    <row r="1364" spans="1:19" x14ac:dyDescent="0.25">
      <c r="A1364" t="s">
        <v>5767</v>
      </c>
      <c r="B1364" t="s">
        <v>5768</v>
      </c>
      <c r="C1364" t="s">
        <v>209</v>
      </c>
      <c r="D1364">
        <v>41730</v>
      </c>
      <c r="E1364">
        <v>4</v>
      </c>
      <c r="F1364">
        <v>5</v>
      </c>
      <c r="G1364">
        <v>0.8</v>
      </c>
      <c r="H1364">
        <v>29</v>
      </c>
      <c r="I1364">
        <v>35</v>
      </c>
      <c r="J1364">
        <v>0.82857142857142863</v>
      </c>
      <c r="K1364">
        <v>45</v>
      </c>
      <c r="L1364">
        <v>0.77777777777777779</v>
      </c>
      <c r="M1364">
        <v>20</v>
      </c>
      <c r="N1364">
        <v>1.1000000000000001</v>
      </c>
      <c r="O1364">
        <v>5</v>
      </c>
      <c r="P1364">
        <v>6</v>
      </c>
      <c r="Q1364">
        <v>0.83333333333333337</v>
      </c>
      <c r="R1364">
        <v>9</v>
      </c>
    </row>
    <row r="1365" spans="1:19" x14ac:dyDescent="0.25">
      <c r="A1365" t="s">
        <v>5769</v>
      </c>
      <c r="B1365" t="s">
        <v>5770</v>
      </c>
      <c r="C1365" t="s">
        <v>208</v>
      </c>
      <c r="D1365">
        <v>41730</v>
      </c>
      <c r="E1365">
        <v>4</v>
      </c>
      <c r="F1365">
        <v>5</v>
      </c>
      <c r="G1365">
        <v>0.8</v>
      </c>
      <c r="H1365">
        <v>24</v>
      </c>
      <c r="I1365">
        <v>20</v>
      </c>
      <c r="J1365">
        <v>1.2</v>
      </c>
      <c r="K1365">
        <v>25</v>
      </c>
      <c r="L1365">
        <v>0.8</v>
      </c>
      <c r="M1365">
        <v>18</v>
      </c>
      <c r="O1365">
        <v>0</v>
      </c>
      <c r="P1365">
        <v>0</v>
      </c>
      <c r="Q1365" t="e">
        <v>#DIV/0!</v>
      </c>
      <c r="R1365">
        <v>6</v>
      </c>
    </row>
    <row r="1366" spans="1:19" x14ac:dyDescent="0.25">
      <c r="A1366" t="s">
        <v>5771</v>
      </c>
      <c r="B1366" t="s">
        <v>5772</v>
      </c>
      <c r="C1366" t="s">
        <v>210</v>
      </c>
      <c r="D1366">
        <v>41730</v>
      </c>
      <c r="M1366">
        <v>0</v>
      </c>
    </row>
    <row r="1367" spans="1:19" x14ac:dyDescent="0.25">
      <c r="A1367" t="s">
        <v>5773</v>
      </c>
      <c r="B1367" t="s">
        <v>5774</v>
      </c>
      <c r="C1367" t="s">
        <v>228</v>
      </c>
      <c r="D1367">
        <v>41730</v>
      </c>
      <c r="G1367" t="e">
        <v>#DIV/0!</v>
      </c>
      <c r="J1367" t="e">
        <v>#DIV/0!</v>
      </c>
      <c r="L1367" t="e">
        <v>#DIV/0!</v>
      </c>
      <c r="Q1367" t="e">
        <v>#DIV/0!</v>
      </c>
    </row>
    <row r="1368" spans="1:19" x14ac:dyDescent="0.25">
      <c r="A1368" t="s">
        <v>5775</v>
      </c>
      <c r="B1368" t="s">
        <v>5776</v>
      </c>
      <c r="C1368" t="s">
        <v>229</v>
      </c>
      <c r="D1368">
        <v>41730</v>
      </c>
      <c r="G1368" t="e">
        <v>#DIV/0!</v>
      </c>
      <c r="J1368" t="e">
        <v>#DIV/0!</v>
      </c>
      <c r="L1368" t="e">
        <v>#DIV/0!</v>
      </c>
      <c r="Q1368" t="e">
        <v>#DIV/0!</v>
      </c>
    </row>
    <row r="1369" spans="1:19" x14ac:dyDescent="0.25">
      <c r="A1369" t="s">
        <v>5777</v>
      </c>
      <c r="B1369" t="s">
        <v>5778</v>
      </c>
      <c r="C1369" t="s">
        <v>215</v>
      </c>
      <c r="D1369">
        <v>41730</v>
      </c>
      <c r="G1369" t="e">
        <v>#DIV/0!</v>
      </c>
      <c r="J1369" t="e">
        <v>#DIV/0!</v>
      </c>
      <c r="L1369" t="e">
        <v>#DIV/0!</v>
      </c>
      <c r="M1369">
        <v>0</v>
      </c>
      <c r="Q1369" t="e">
        <v>#DIV/0!</v>
      </c>
    </row>
    <row r="1370" spans="1:19" x14ac:dyDescent="0.25">
      <c r="A1370" t="s">
        <v>5779</v>
      </c>
      <c r="B1370" t="s">
        <v>5780</v>
      </c>
      <c r="C1370" t="s">
        <v>211</v>
      </c>
      <c r="D1370">
        <v>41730</v>
      </c>
      <c r="E1370">
        <v>7</v>
      </c>
      <c r="F1370">
        <v>10</v>
      </c>
      <c r="G1370">
        <v>0.7</v>
      </c>
      <c r="H1370">
        <v>15</v>
      </c>
      <c r="I1370">
        <v>45</v>
      </c>
      <c r="J1370">
        <v>0.33333333333333331</v>
      </c>
      <c r="K1370">
        <v>60</v>
      </c>
      <c r="L1370">
        <v>0.75</v>
      </c>
      <c r="M1370">
        <v>12</v>
      </c>
      <c r="O1370">
        <v>5</v>
      </c>
      <c r="P1370">
        <v>5</v>
      </c>
      <c r="Q1370">
        <v>1</v>
      </c>
      <c r="R1370">
        <v>3</v>
      </c>
    </row>
    <row r="1371" spans="1:19" x14ac:dyDescent="0.25">
      <c r="A1371" t="s">
        <v>5781</v>
      </c>
      <c r="B1371" t="s">
        <v>5782</v>
      </c>
      <c r="C1371" t="s">
        <v>3526</v>
      </c>
      <c r="D1371">
        <v>41730</v>
      </c>
      <c r="G1371" t="e">
        <v>#DIV/0!</v>
      </c>
      <c r="J1371" t="e">
        <v>#DIV/0!</v>
      </c>
      <c r="L1371" t="e">
        <v>#DIV/0!</v>
      </c>
      <c r="Q1371" t="e">
        <v>#DIV/0!</v>
      </c>
      <c r="S1371">
        <v>0.38461538461538464</v>
      </c>
    </row>
    <row r="1372" spans="1:19" x14ac:dyDescent="0.25">
      <c r="A1372" t="s">
        <v>5783</v>
      </c>
      <c r="B1372" t="s">
        <v>5784</v>
      </c>
      <c r="C1372" t="s">
        <v>214</v>
      </c>
      <c r="D1372">
        <v>41730</v>
      </c>
      <c r="E1372">
        <v>5</v>
      </c>
      <c r="F1372">
        <v>5</v>
      </c>
      <c r="G1372">
        <v>1</v>
      </c>
      <c r="H1372">
        <v>13</v>
      </c>
      <c r="I1372">
        <v>35</v>
      </c>
      <c r="J1372">
        <v>0.37142857142857144</v>
      </c>
      <c r="K1372">
        <v>35</v>
      </c>
      <c r="L1372">
        <v>1</v>
      </c>
      <c r="M1372">
        <v>10</v>
      </c>
      <c r="N1372">
        <v>1.175</v>
      </c>
      <c r="O1372">
        <v>5</v>
      </c>
      <c r="P1372">
        <v>5</v>
      </c>
      <c r="Q1372">
        <v>1</v>
      </c>
      <c r="R1372">
        <v>3</v>
      </c>
      <c r="S1372">
        <v>0.38461538461538464</v>
      </c>
    </row>
    <row r="1373" spans="1:19" x14ac:dyDescent="0.25">
      <c r="A1373" t="s">
        <v>5785</v>
      </c>
      <c r="B1373" t="s">
        <v>5786</v>
      </c>
      <c r="C1373" t="s">
        <v>212</v>
      </c>
      <c r="D1373">
        <v>41730</v>
      </c>
      <c r="E1373">
        <v>2</v>
      </c>
      <c r="F1373">
        <v>5</v>
      </c>
      <c r="G1373">
        <v>0.4</v>
      </c>
      <c r="H1373">
        <v>2</v>
      </c>
      <c r="I1373">
        <v>10</v>
      </c>
      <c r="J1373">
        <v>0.2</v>
      </c>
      <c r="K1373">
        <v>25</v>
      </c>
      <c r="L1373">
        <v>0.4</v>
      </c>
      <c r="M1373">
        <v>2</v>
      </c>
      <c r="O1373">
        <v>0</v>
      </c>
      <c r="P1373">
        <v>0</v>
      </c>
      <c r="Q1373" t="e">
        <v>#DIV/0!</v>
      </c>
      <c r="R1373">
        <v>0</v>
      </c>
      <c r="S1373">
        <v>1.1666666666666667</v>
      </c>
    </row>
    <row r="1374" spans="1:19" x14ac:dyDescent="0.25">
      <c r="A1374" t="s">
        <v>5787</v>
      </c>
      <c r="B1374" t="s">
        <v>5788</v>
      </c>
      <c r="C1374" t="s">
        <v>218</v>
      </c>
      <c r="D1374">
        <v>41730</v>
      </c>
      <c r="G1374" t="e">
        <v>#DIV/0!</v>
      </c>
      <c r="J1374" t="e">
        <v>#DIV/0!</v>
      </c>
      <c r="L1374" t="e">
        <v>#DIV/0!</v>
      </c>
      <c r="Q1374" t="e">
        <v>#DIV/0!</v>
      </c>
      <c r="S1374">
        <v>0.875</v>
      </c>
    </row>
    <row r="1375" spans="1:19" x14ac:dyDescent="0.25">
      <c r="A1375" t="s">
        <v>5789</v>
      </c>
      <c r="B1375" t="s">
        <v>5790</v>
      </c>
      <c r="C1375" t="s">
        <v>216</v>
      </c>
      <c r="D1375">
        <v>41730</v>
      </c>
      <c r="E1375">
        <v>0</v>
      </c>
      <c r="F1375">
        <v>0</v>
      </c>
      <c r="G1375" t="e">
        <v>#DIV/0!</v>
      </c>
      <c r="H1375">
        <v>0</v>
      </c>
      <c r="I1375">
        <v>0</v>
      </c>
      <c r="J1375" t="e">
        <v>#DIV/0!</v>
      </c>
      <c r="K1375">
        <v>0</v>
      </c>
      <c r="L1375" t="e">
        <v>#DIV/0!</v>
      </c>
      <c r="M1375">
        <v>0</v>
      </c>
      <c r="O1375">
        <v>0</v>
      </c>
      <c r="P1375">
        <v>0</v>
      </c>
      <c r="Q1375" t="e">
        <v>#DIV/0!</v>
      </c>
      <c r="R1375">
        <v>0</v>
      </c>
    </row>
    <row r="1376" spans="1:19" x14ac:dyDescent="0.25">
      <c r="A1376" t="s">
        <v>5791</v>
      </c>
      <c r="B1376" t="s">
        <v>5792</v>
      </c>
      <c r="C1376" t="s">
        <v>217</v>
      </c>
      <c r="D1376">
        <v>41730</v>
      </c>
      <c r="G1376" t="e">
        <v>#DIV/0!</v>
      </c>
      <c r="J1376" t="e">
        <v>#DIV/0!</v>
      </c>
      <c r="L1376" t="e">
        <v>#DIV/0!</v>
      </c>
      <c r="Q1376" t="e">
        <v>#DIV/0!</v>
      </c>
      <c r="S1376">
        <v>0</v>
      </c>
    </row>
    <row r="1377" spans="1:19" x14ac:dyDescent="0.25">
      <c r="A1377" t="s">
        <v>5793</v>
      </c>
      <c r="B1377" t="s">
        <v>5794</v>
      </c>
      <c r="C1377" t="s">
        <v>230</v>
      </c>
      <c r="D1377">
        <v>41730</v>
      </c>
      <c r="G1377" t="e">
        <v>#DIV/0!</v>
      </c>
      <c r="J1377" t="e">
        <v>#DIV/0!</v>
      </c>
      <c r="L1377" t="e">
        <v>#DIV/0!</v>
      </c>
      <c r="Q1377" t="e">
        <v>#DIV/0!</v>
      </c>
    </row>
    <row r="1378" spans="1:19" x14ac:dyDescent="0.25">
      <c r="A1378" t="s">
        <v>5795</v>
      </c>
      <c r="B1378" t="s">
        <v>5796</v>
      </c>
      <c r="C1378" t="s">
        <v>231</v>
      </c>
      <c r="D1378">
        <v>41730</v>
      </c>
      <c r="G1378" t="e">
        <v>#DIV/0!</v>
      </c>
      <c r="J1378" t="e">
        <v>#DIV/0!</v>
      </c>
      <c r="L1378" t="e">
        <v>#DIV/0!</v>
      </c>
      <c r="Q1378" t="e">
        <v>#DIV/0!</v>
      </c>
    </row>
    <row r="1379" spans="1:19" x14ac:dyDescent="0.25">
      <c r="A1379" t="s">
        <v>9572</v>
      </c>
      <c r="B1379" t="s">
        <v>9573</v>
      </c>
      <c r="C1379" t="s">
        <v>9523</v>
      </c>
      <c r="D1379">
        <v>41730</v>
      </c>
      <c r="E1379">
        <v>2</v>
      </c>
      <c r="F1379">
        <v>2</v>
      </c>
      <c r="G1379">
        <v>1</v>
      </c>
      <c r="H1379">
        <v>13</v>
      </c>
      <c r="I1379">
        <v>10</v>
      </c>
      <c r="J1379">
        <v>1.3</v>
      </c>
      <c r="K1379">
        <v>10</v>
      </c>
      <c r="L1379">
        <v>1</v>
      </c>
      <c r="M1379">
        <v>10</v>
      </c>
      <c r="O1379">
        <v>1</v>
      </c>
      <c r="P1379">
        <v>1</v>
      </c>
      <c r="Q1379">
        <v>1</v>
      </c>
      <c r="R1379">
        <v>3</v>
      </c>
    </row>
    <row r="1380" spans="1:19" x14ac:dyDescent="0.25">
      <c r="A1380" t="s">
        <v>8943</v>
      </c>
      <c r="B1380" t="s">
        <v>8944</v>
      </c>
      <c r="C1380" t="s">
        <v>2810</v>
      </c>
      <c r="D1380">
        <v>41730</v>
      </c>
      <c r="E1380">
        <v>2</v>
      </c>
      <c r="F1380">
        <v>2</v>
      </c>
      <c r="G1380">
        <v>1</v>
      </c>
      <c r="H1380">
        <v>13</v>
      </c>
      <c r="I1380">
        <v>10</v>
      </c>
      <c r="J1380">
        <v>1.3</v>
      </c>
      <c r="K1380">
        <v>10</v>
      </c>
      <c r="L1380">
        <v>1</v>
      </c>
      <c r="M1380">
        <v>10</v>
      </c>
      <c r="O1380">
        <v>1</v>
      </c>
      <c r="P1380">
        <v>1</v>
      </c>
      <c r="Q1380">
        <v>1</v>
      </c>
      <c r="R1380">
        <v>3</v>
      </c>
    </row>
    <row r="1381" spans="1:19" x14ac:dyDescent="0.25">
      <c r="A1381" t="s">
        <v>5797</v>
      </c>
      <c r="B1381" t="s">
        <v>5798</v>
      </c>
      <c r="C1381" t="s">
        <v>237</v>
      </c>
      <c r="D1381">
        <v>41730</v>
      </c>
      <c r="G1381" t="e">
        <v>#DIV/0!</v>
      </c>
      <c r="J1381" t="e">
        <v>#DIV/0!</v>
      </c>
      <c r="L1381" t="e">
        <v>#DIV/0!</v>
      </c>
      <c r="Q1381" t="e">
        <v>#DIV/0!</v>
      </c>
    </row>
    <row r="1382" spans="1:19" x14ac:dyDescent="0.25">
      <c r="A1382" t="s">
        <v>5799</v>
      </c>
      <c r="B1382" t="s">
        <v>5800</v>
      </c>
      <c r="C1382" t="s">
        <v>236</v>
      </c>
      <c r="D1382">
        <v>41730</v>
      </c>
      <c r="G1382" t="e">
        <v>#DIV/0!</v>
      </c>
      <c r="J1382" t="e">
        <v>#DIV/0!</v>
      </c>
      <c r="L1382" t="e">
        <v>#DIV/0!</v>
      </c>
      <c r="Q1382" t="e">
        <v>#DIV/0!</v>
      </c>
    </row>
    <row r="1383" spans="1:19" x14ac:dyDescent="0.25">
      <c r="A1383" t="s">
        <v>5801</v>
      </c>
      <c r="B1383" t="s">
        <v>5802</v>
      </c>
      <c r="C1383" t="s">
        <v>364</v>
      </c>
      <c r="D1383">
        <v>41730</v>
      </c>
      <c r="E1383">
        <v>5</v>
      </c>
      <c r="F1383">
        <v>5</v>
      </c>
      <c r="G1383">
        <v>1</v>
      </c>
      <c r="H1383">
        <v>18</v>
      </c>
      <c r="I1383">
        <v>25</v>
      </c>
      <c r="J1383">
        <v>0.72</v>
      </c>
      <c r="K1383">
        <v>25</v>
      </c>
      <c r="L1383">
        <v>1</v>
      </c>
      <c r="M1383">
        <v>16</v>
      </c>
      <c r="O1383">
        <v>0</v>
      </c>
      <c r="P1383">
        <v>0</v>
      </c>
      <c r="Q1383" t="e">
        <v>#DIV/0!</v>
      </c>
      <c r="R1383">
        <v>2</v>
      </c>
      <c r="S1383">
        <v>0</v>
      </c>
    </row>
    <row r="1384" spans="1:19" x14ac:dyDescent="0.25">
      <c r="A1384" t="s">
        <v>5803</v>
      </c>
      <c r="B1384" t="s">
        <v>5804</v>
      </c>
      <c r="C1384" t="s">
        <v>363</v>
      </c>
      <c r="D1384">
        <v>41730</v>
      </c>
      <c r="E1384">
        <v>5</v>
      </c>
      <c r="F1384">
        <v>5</v>
      </c>
      <c r="G1384">
        <v>1</v>
      </c>
      <c r="H1384">
        <v>18</v>
      </c>
      <c r="I1384">
        <v>25</v>
      </c>
      <c r="J1384">
        <v>0.72</v>
      </c>
      <c r="K1384">
        <v>25</v>
      </c>
      <c r="L1384">
        <v>1</v>
      </c>
      <c r="M1384">
        <v>16</v>
      </c>
      <c r="O1384">
        <v>0</v>
      </c>
      <c r="P1384">
        <v>0</v>
      </c>
      <c r="Q1384" t="e">
        <v>#DIV/0!</v>
      </c>
      <c r="R1384">
        <v>2</v>
      </c>
    </row>
    <row r="1385" spans="1:19" x14ac:dyDescent="0.25">
      <c r="A1385" t="s">
        <v>5805</v>
      </c>
      <c r="B1385" t="s">
        <v>5806</v>
      </c>
      <c r="C1385" t="s">
        <v>219</v>
      </c>
      <c r="D1385">
        <v>41730</v>
      </c>
      <c r="E1385">
        <v>4</v>
      </c>
      <c r="F1385">
        <v>4</v>
      </c>
      <c r="G1385">
        <v>1</v>
      </c>
      <c r="H1385">
        <v>22</v>
      </c>
      <c r="I1385">
        <v>29</v>
      </c>
      <c r="J1385">
        <v>0.75862068965517238</v>
      </c>
      <c r="K1385">
        <v>29</v>
      </c>
      <c r="L1385">
        <v>1</v>
      </c>
      <c r="M1385">
        <v>16</v>
      </c>
      <c r="O1385">
        <v>3</v>
      </c>
      <c r="P1385">
        <v>3</v>
      </c>
      <c r="Q1385">
        <v>1</v>
      </c>
      <c r="R1385">
        <v>6</v>
      </c>
    </row>
    <row r="1386" spans="1:19" x14ac:dyDescent="0.25">
      <c r="A1386" t="s">
        <v>5807</v>
      </c>
      <c r="B1386" t="s">
        <v>5808</v>
      </c>
      <c r="C1386" t="s">
        <v>220</v>
      </c>
      <c r="D1386">
        <v>41730</v>
      </c>
      <c r="E1386">
        <v>4</v>
      </c>
      <c r="F1386">
        <v>4</v>
      </c>
      <c r="G1386">
        <v>1</v>
      </c>
      <c r="H1386">
        <v>22</v>
      </c>
      <c r="I1386">
        <v>29</v>
      </c>
      <c r="J1386">
        <v>0.75862068965517238</v>
      </c>
      <c r="K1386">
        <v>29</v>
      </c>
      <c r="L1386">
        <v>1</v>
      </c>
      <c r="M1386">
        <v>16</v>
      </c>
      <c r="N1386">
        <v>0.875</v>
      </c>
      <c r="O1386">
        <v>3</v>
      </c>
      <c r="P1386">
        <v>3</v>
      </c>
      <c r="Q1386">
        <v>1</v>
      </c>
      <c r="R1386">
        <v>6</v>
      </c>
    </row>
    <row r="1387" spans="1:19" x14ac:dyDescent="0.25">
      <c r="A1387" t="s">
        <v>5809</v>
      </c>
      <c r="B1387" t="s">
        <v>5810</v>
      </c>
      <c r="C1387" t="s">
        <v>221</v>
      </c>
      <c r="D1387">
        <v>41730</v>
      </c>
      <c r="G1387" t="e">
        <v>#DIV/0!</v>
      </c>
      <c r="J1387" t="e">
        <v>#DIV/0!</v>
      </c>
      <c r="L1387" t="e">
        <v>#DIV/0!</v>
      </c>
      <c r="Q1387" t="e">
        <v>#DIV/0!</v>
      </c>
      <c r="S1387">
        <v>0.85334615384615398</v>
      </c>
    </row>
    <row r="1388" spans="1:19" x14ac:dyDescent="0.25">
      <c r="A1388" t="s">
        <v>9197</v>
      </c>
      <c r="B1388" t="s">
        <v>9198</v>
      </c>
      <c r="C1388" t="s">
        <v>3018</v>
      </c>
      <c r="D1388">
        <v>41730</v>
      </c>
      <c r="E1388">
        <v>11</v>
      </c>
      <c r="F1388">
        <v>11</v>
      </c>
      <c r="G1388">
        <v>1</v>
      </c>
      <c r="H1388">
        <v>18</v>
      </c>
      <c r="I1388">
        <v>52</v>
      </c>
      <c r="J1388">
        <v>0.34615384615384615</v>
      </c>
      <c r="K1388">
        <v>52</v>
      </c>
      <c r="L1388">
        <v>1</v>
      </c>
      <c r="M1388">
        <v>16</v>
      </c>
      <c r="O1388">
        <v>0</v>
      </c>
      <c r="P1388">
        <v>2</v>
      </c>
      <c r="Q1388">
        <v>0</v>
      </c>
      <c r="R1388">
        <v>2</v>
      </c>
      <c r="S1388">
        <v>0.83425000000000005</v>
      </c>
    </row>
    <row r="1389" spans="1:19" x14ac:dyDescent="0.25">
      <c r="A1389" t="s">
        <v>8834</v>
      </c>
      <c r="B1389" t="s">
        <v>8835</v>
      </c>
      <c r="C1389" t="s">
        <v>2638</v>
      </c>
      <c r="D1389">
        <v>41730</v>
      </c>
      <c r="E1389">
        <v>6</v>
      </c>
      <c r="F1389">
        <v>6</v>
      </c>
      <c r="G1389">
        <v>1</v>
      </c>
      <c r="I1389">
        <v>27</v>
      </c>
      <c r="J1389">
        <v>0</v>
      </c>
      <c r="K1389">
        <v>27</v>
      </c>
      <c r="L1389">
        <v>1</v>
      </c>
      <c r="Q1389" t="e">
        <v>#DIV/0!</v>
      </c>
      <c r="S1389">
        <v>0.91700000000000004</v>
      </c>
    </row>
    <row r="1390" spans="1:19" x14ac:dyDescent="0.25">
      <c r="A1390" t="s">
        <v>9052</v>
      </c>
      <c r="B1390" t="s">
        <v>9053</v>
      </c>
      <c r="C1390" t="s">
        <v>2811</v>
      </c>
      <c r="D1390">
        <v>41730</v>
      </c>
      <c r="E1390">
        <v>5</v>
      </c>
      <c r="F1390">
        <v>5</v>
      </c>
      <c r="G1390">
        <v>1</v>
      </c>
      <c r="H1390">
        <v>18</v>
      </c>
      <c r="I1390">
        <v>25</v>
      </c>
      <c r="J1390">
        <v>0.72</v>
      </c>
      <c r="K1390">
        <v>25</v>
      </c>
      <c r="L1390">
        <v>1</v>
      </c>
      <c r="M1390">
        <v>16</v>
      </c>
      <c r="O1390">
        <v>0</v>
      </c>
      <c r="P1390">
        <v>2</v>
      </c>
      <c r="Q1390">
        <v>0</v>
      </c>
      <c r="R1390">
        <v>2</v>
      </c>
      <c r="S1390">
        <v>1</v>
      </c>
    </row>
    <row r="1391" spans="1:19" x14ac:dyDescent="0.25">
      <c r="A1391" t="s">
        <v>5811</v>
      </c>
      <c r="B1391" t="s">
        <v>5812</v>
      </c>
      <c r="C1391" t="s">
        <v>234</v>
      </c>
      <c r="D1391">
        <v>41730</v>
      </c>
      <c r="G1391" t="e">
        <v>#DIV/0!</v>
      </c>
      <c r="J1391" t="e">
        <v>#DIV/0!</v>
      </c>
      <c r="L1391" t="e">
        <v>#DIV/0!</v>
      </c>
      <c r="Q1391" t="e">
        <v>#DIV/0!</v>
      </c>
      <c r="S1391">
        <v>1</v>
      </c>
    </row>
    <row r="1392" spans="1:19" x14ac:dyDescent="0.25">
      <c r="A1392" t="s">
        <v>5813</v>
      </c>
      <c r="B1392" t="s">
        <v>5814</v>
      </c>
      <c r="C1392" t="s">
        <v>235</v>
      </c>
      <c r="D1392">
        <v>41730</v>
      </c>
      <c r="G1392" t="e">
        <v>#DIV/0!</v>
      </c>
      <c r="J1392" t="e">
        <v>#DIV/0!</v>
      </c>
      <c r="L1392" t="e">
        <v>#DIV/0!</v>
      </c>
      <c r="Q1392" t="e">
        <v>#DIV/0!</v>
      </c>
      <c r="S1392">
        <v>0</v>
      </c>
    </row>
    <row r="1393" spans="1:19" x14ac:dyDescent="0.25">
      <c r="A1393" t="s">
        <v>5815</v>
      </c>
      <c r="B1393" t="s">
        <v>5816</v>
      </c>
      <c r="C1393" t="s">
        <v>239</v>
      </c>
      <c r="D1393">
        <v>41730</v>
      </c>
      <c r="G1393" t="e">
        <v>#DIV/0!</v>
      </c>
      <c r="J1393" t="e">
        <v>#DIV/0!</v>
      </c>
      <c r="L1393" t="e">
        <v>#DIV/0!</v>
      </c>
      <c r="Q1393" t="e">
        <v>#DIV/0!</v>
      </c>
      <c r="S1393">
        <v>1</v>
      </c>
    </row>
    <row r="1394" spans="1:19" x14ac:dyDescent="0.25">
      <c r="A1394" t="s">
        <v>5817</v>
      </c>
      <c r="B1394" t="s">
        <v>5818</v>
      </c>
      <c r="C1394" t="s">
        <v>238</v>
      </c>
      <c r="D1394">
        <v>41730</v>
      </c>
      <c r="G1394" t="e">
        <v>#DIV/0!</v>
      </c>
      <c r="J1394" t="e">
        <v>#DIV/0!</v>
      </c>
      <c r="L1394" t="e">
        <v>#DIV/0!</v>
      </c>
      <c r="Q1394" t="e">
        <v>#DIV/0!</v>
      </c>
      <c r="S1394">
        <v>1.153125</v>
      </c>
    </row>
    <row r="1395" spans="1:19" x14ac:dyDescent="0.25">
      <c r="A1395" t="s">
        <v>5819</v>
      </c>
      <c r="B1395" t="s">
        <v>5820</v>
      </c>
      <c r="C1395" t="s">
        <v>222</v>
      </c>
      <c r="D1395">
        <v>41730</v>
      </c>
      <c r="E1395">
        <v>2</v>
      </c>
      <c r="F1395">
        <v>3</v>
      </c>
      <c r="G1395">
        <v>0.66666666666666663</v>
      </c>
      <c r="H1395">
        <v>2</v>
      </c>
      <c r="I1395">
        <v>10</v>
      </c>
      <c r="J1395">
        <v>0.2</v>
      </c>
      <c r="K1395">
        <v>15</v>
      </c>
      <c r="L1395">
        <v>0.66666666666666663</v>
      </c>
      <c r="M1395">
        <v>0</v>
      </c>
      <c r="O1395">
        <v>0</v>
      </c>
      <c r="P1395">
        <v>0</v>
      </c>
      <c r="R1395">
        <v>2</v>
      </c>
      <c r="S1395">
        <v>0.83425000000000005</v>
      </c>
    </row>
    <row r="1396" spans="1:19" x14ac:dyDescent="0.25">
      <c r="A1396" t="s">
        <v>5821</v>
      </c>
      <c r="B1396" t="s">
        <v>5822</v>
      </c>
      <c r="C1396" t="s">
        <v>3567</v>
      </c>
      <c r="D1396">
        <v>41730</v>
      </c>
      <c r="E1396">
        <v>0</v>
      </c>
      <c r="F1396">
        <v>0</v>
      </c>
      <c r="G1396" t="e">
        <v>#DIV/0!</v>
      </c>
      <c r="H1396">
        <v>0</v>
      </c>
      <c r="I1396">
        <v>0</v>
      </c>
      <c r="J1396" t="e">
        <v>#DIV/0!</v>
      </c>
      <c r="K1396">
        <v>0</v>
      </c>
      <c r="L1396" t="e">
        <v>#DIV/0!</v>
      </c>
      <c r="O1396">
        <v>0</v>
      </c>
      <c r="P1396">
        <v>0</v>
      </c>
      <c r="Q1396" t="e">
        <v>#DIV/0!</v>
      </c>
      <c r="S1396">
        <v>0.745</v>
      </c>
    </row>
    <row r="1397" spans="1:19" x14ac:dyDescent="0.25">
      <c r="A1397" t="s">
        <v>5823</v>
      </c>
      <c r="B1397" t="s">
        <v>5824</v>
      </c>
      <c r="C1397" t="s">
        <v>223</v>
      </c>
      <c r="D1397">
        <v>41730</v>
      </c>
      <c r="E1397">
        <v>2</v>
      </c>
      <c r="F1397">
        <v>3</v>
      </c>
      <c r="G1397">
        <v>0.66666666666666663</v>
      </c>
      <c r="H1397">
        <v>2</v>
      </c>
      <c r="I1397">
        <v>10</v>
      </c>
      <c r="J1397">
        <v>0.2</v>
      </c>
      <c r="K1397">
        <v>15</v>
      </c>
      <c r="L1397">
        <v>0.66666666666666663</v>
      </c>
      <c r="M1397">
        <v>0</v>
      </c>
      <c r="O1397">
        <v>0</v>
      </c>
      <c r="P1397">
        <v>0</v>
      </c>
      <c r="Q1397" t="e">
        <v>#DIV/0!</v>
      </c>
      <c r="R1397">
        <v>2</v>
      </c>
      <c r="S1397">
        <v>0</v>
      </c>
    </row>
    <row r="1398" spans="1:19" x14ac:dyDescent="0.25">
      <c r="A1398" t="s">
        <v>5825</v>
      </c>
      <c r="B1398" t="s">
        <v>5826</v>
      </c>
      <c r="C1398" t="s">
        <v>224</v>
      </c>
      <c r="D1398">
        <v>41730</v>
      </c>
      <c r="S1398">
        <v>0.70391304347826078</v>
      </c>
    </row>
    <row r="1399" spans="1:19" x14ac:dyDescent="0.25">
      <c r="A1399" t="s">
        <v>5827</v>
      </c>
      <c r="B1399" t="s">
        <v>5828</v>
      </c>
      <c r="C1399" t="s">
        <v>225</v>
      </c>
      <c r="D1399">
        <v>41730</v>
      </c>
      <c r="E1399">
        <v>13</v>
      </c>
      <c r="F1399">
        <v>16</v>
      </c>
      <c r="G1399">
        <v>0.8125</v>
      </c>
      <c r="H1399">
        <v>29</v>
      </c>
      <c r="I1399">
        <v>40</v>
      </c>
      <c r="J1399">
        <v>0.72499999999999998</v>
      </c>
      <c r="K1399">
        <v>48</v>
      </c>
      <c r="L1399">
        <v>0.83333333333333337</v>
      </c>
      <c r="M1399">
        <v>19</v>
      </c>
      <c r="O1399">
        <v>4</v>
      </c>
      <c r="P1399">
        <v>7</v>
      </c>
      <c r="Q1399">
        <v>0.5714285714285714</v>
      </c>
      <c r="R1399">
        <v>10</v>
      </c>
      <c r="S1399">
        <v>0</v>
      </c>
    </row>
    <row r="1400" spans="1:19" x14ac:dyDescent="0.25">
      <c r="A1400" t="s">
        <v>5829</v>
      </c>
      <c r="B1400" t="s">
        <v>5830</v>
      </c>
      <c r="C1400" t="s">
        <v>226</v>
      </c>
      <c r="D1400">
        <v>41730</v>
      </c>
      <c r="E1400">
        <v>10</v>
      </c>
      <c r="F1400">
        <v>12</v>
      </c>
      <c r="G1400">
        <v>0.83333333333333337</v>
      </c>
      <c r="H1400">
        <v>23</v>
      </c>
      <c r="I1400">
        <v>34</v>
      </c>
      <c r="J1400">
        <v>0.67647058823529416</v>
      </c>
      <c r="K1400">
        <v>40</v>
      </c>
      <c r="L1400">
        <v>0.85</v>
      </c>
      <c r="M1400">
        <v>16</v>
      </c>
      <c r="N1400">
        <v>0.83425000000000005</v>
      </c>
      <c r="O1400">
        <v>4</v>
      </c>
      <c r="P1400">
        <v>7</v>
      </c>
      <c r="Q1400">
        <v>0.5714285714285714</v>
      </c>
      <c r="R1400">
        <v>7</v>
      </c>
      <c r="S1400">
        <v>0.95516576086956517</v>
      </c>
    </row>
    <row r="1401" spans="1:19" x14ac:dyDescent="0.25">
      <c r="A1401" t="s">
        <v>5831</v>
      </c>
      <c r="B1401" t="s">
        <v>5832</v>
      </c>
      <c r="C1401" t="s">
        <v>227</v>
      </c>
      <c r="D1401">
        <v>41730</v>
      </c>
      <c r="E1401">
        <v>3</v>
      </c>
      <c r="F1401">
        <v>4</v>
      </c>
      <c r="G1401">
        <v>0.75</v>
      </c>
      <c r="H1401">
        <v>6</v>
      </c>
      <c r="I1401">
        <v>6</v>
      </c>
      <c r="J1401">
        <v>1</v>
      </c>
      <c r="K1401">
        <v>8</v>
      </c>
      <c r="L1401">
        <v>0.75</v>
      </c>
      <c r="M1401">
        <v>3</v>
      </c>
      <c r="N1401">
        <v>0.91700000000000004</v>
      </c>
      <c r="O1401">
        <v>0</v>
      </c>
      <c r="P1401">
        <v>0</v>
      </c>
      <c r="Q1401" t="e">
        <v>#DIV/0!</v>
      </c>
      <c r="R1401">
        <v>3</v>
      </c>
      <c r="S1401">
        <v>1.125</v>
      </c>
    </row>
    <row r="1402" spans="1:19" x14ac:dyDescent="0.25">
      <c r="A1402" t="s">
        <v>5833</v>
      </c>
      <c r="B1402" t="s">
        <v>5834</v>
      </c>
      <c r="C1402" t="s">
        <v>202</v>
      </c>
      <c r="D1402">
        <v>41760</v>
      </c>
      <c r="E1402">
        <v>3</v>
      </c>
      <c r="F1402">
        <v>3</v>
      </c>
      <c r="G1402">
        <v>1</v>
      </c>
      <c r="I1402">
        <v>15</v>
      </c>
      <c r="J1402">
        <v>0</v>
      </c>
      <c r="K1402">
        <v>15</v>
      </c>
      <c r="L1402">
        <v>1</v>
      </c>
      <c r="M1402">
        <v>0</v>
      </c>
      <c r="O1402">
        <v>0</v>
      </c>
      <c r="P1402">
        <v>0</v>
      </c>
      <c r="Q1402" t="e">
        <v>#DIV/0!</v>
      </c>
      <c r="S1402">
        <v>1.3125</v>
      </c>
    </row>
    <row r="1403" spans="1:19" x14ac:dyDescent="0.25">
      <c r="A1403" t="s">
        <v>8727</v>
      </c>
      <c r="B1403" t="s">
        <v>8728</v>
      </c>
      <c r="C1403" t="s">
        <v>2636</v>
      </c>
      <c r="D1403">
        <v>41760</v>
      </c>
      <c r="E1403">
        <v>3</v>
      </c>
      <c r="F1403">
        <v>3</v>
      </c>
      <c r="G1403">
        <v>1</v>
      </c>
      <c r="I1403">
        <v>15</v>
      </c>
      <c r="J1403">
        <v>0</v>
      </c>
      <c r="K1403">
        <v>15</v>
      </c>
      <c r="L1403">
        <v>1</v>
      </c>
      <c r="M1403">
        <v>0</v>
      </c>
      <c r="O1403">
        <v>0</v>
      </c>
      <c r="P1403">
        <v>0</v>
      </c>
      <c r="Q1403" t="e">
        <v>#DIV/0!</v>
      </c>
      <c r="S1403">
        <v>0.75</v>
      </c>
    </row>
    <row r="1404" spans="1:19" x14ac:dyDescent="0.25">
      <c r="A1404" t="s">
        <v>5835</v>
      </c>
      <c r="B1404" t="s">
        <v>5836</v>
      </c>
      <c r="C1404" t="s">
        <v>247</v>
      </c>
      <c r="D1404">
        <v>41760</v>
      </c>
      <c r="E1404">
        <v>0</v>
      </c>
      <c r="F1404">
        <v>0</v>
      </c>
      <c r="G1404" t="e">
        <v>#DIV/0!</v>
      </c>
      <c r="H1404">
        <v>0</v>
      </c>
      <c r="I1404">
        <v>0</v>
      </c>
      <c r="J1404" t="e">
        <v>#DIV/0!</v>
      </c>
      <c r="K1404">
        <v>0</v>
      </c>
      <c r="L1404" t="e">
        <v>#DIV/0!</v>
      </c>
      <c r="M1404">
        <v>0</v>
      </c>
      <c r="O1404">
        <v>0</v>
      </c>
      <c r="P1404">
        <v>0</v>
      </c>
      <c r="Q1404" t="e">
        <v>#DIV/0!</v>
      </c>
      <c r="R1404">
        <v>0</v>
      </c>
    </row>
    <row r="1405" spans="1:19" x14ac:dyDescent="0.25">
      <c r="A1405" t="s">
        <v>9344</v>
      </c>
      <c r="B1405" t="s">
        <v>9345</v>
      </c>
      <c r="C1405" t="s">
        <v>2637</v>
      </c>
      <c r="D1405">
        <v>41760</v>
      </c>
      <c r="E1405">
        <v>9</v>
      </c>
      <c r="F1405">
        <v>9</v>
      </c>
      <c r="G1405">
        <v>1</v>
      </c>
      <c r="H1405">
        <v>0</v>
      </c>
      <c r="I1405">
        <v>42</v>
      </c>
      <c r="J1405">
        <v>0</v>
      </c>
      <c r="K1405">
        <v>42</v>
      </c>
      <c r="L1405">
        <v>1</v>
      </c>
      <c r="M1405">
        <v>0</v>
      </c>
      <c r="O1405">
        <v>0</v>
      </c>
      <c r="P1405">
        <v>0</v>
      </c>
      <c r="Q1405" t="e">
        <v>#DIV/0!</v>
      </c>
      <c r="R1405">
        <v>0</v>
      </c>
    </row>
    <row r="1406" spans="1:19" x14ac:dyDescent="0.25">
      <c r="A1406" t="s">
        <v>5837</v>
      </c>
      <c r="B1406" t="s">
        <v>5838</v>
      </c>
      <c r="C1406" t="s">
        <v>242</v>
      </c>
      <c r="D1406">
        <v>41760</v>
      </c>
      <c r="E1406">
        <v>17</v>
      </c>
      <c r="F1406">
        <v>20</v>
      </c>
      <c r="G1406">
        <v>0.85</v>
      </c>
      <c r="H1406">
        <v>108</v>
      </c>
      <c r="I1406">
        <v>125</v>
      </c>
      <c r="J1406">
        <v>0.86399999999999999</v>
      </c>
      <c r="K1406">
        <v>150</v>
      </c>
      <c r="L1406">
        <v>0.83333333333333337</v>
      </c>
      <c r="M1406">
        <v>74</v>
      </c>
      <c r="N1406">
        <v>1.153125</v>
      </c>
      <c r="O1406">
        <v>12</v>
      </c>
      <c r="P1406">
        <v>16</v>
      </c>
      <c r="Q1406">
        <v>0.75</v>
      </c>
      <c r="R1406">
        <v>34</v>
      </c>
    </row>
    <row r="1407" spans="1:19" x14ac:dyDescent="0.25">
      <c r="A1407" t="s">
        <v>5839</v>
      </c>
      <c r="B1407" t="s">
        <v>5840</v>
      </c>
      <c r="C1407" t="s">
        <v>243</v>
      </c>
      <c r="D1407">
        <v>41760</v>
      </c>
      <c r="E1407">
        <v>8</v>
      </c>
      <c r="F1407">
        <v>12</v>
      </c>
      <c r="G1407">
        <v>0.66666666666666663</v>
      </c>
      <c r="H1407">
        <v>27</v>
      </c>
      <c r="I1407">
        <v>28</v>
      </c>
      <c r="J1407">
        <v>0.9642857142857143</v>
      </c>
      <c r="K1407">
        <v>40</v>
      </c>
      <c r="L1407">
        <v>0.7</v>
      </c>
      <c r="M1407">
        <v>17</v>
      </c>
      <c r="N1407">
        <v>0.83425000000000005</v>
      </c>
      <c r="O1407">
        <v>6</v>
      </c>
      <c r="P1407">
        <v>6</v>
      </c>
      <c r="Q1407">
        <v>1</v>
      </c>
      <c r="R1407">
        <v>10</v>
      </c>
      <c r="S1407">
        <v>1.1181159420289855</v>
      </c>
    </row>
    <row r="1408" spans="1:19" x14ac:dyDescent="0.25">
      <c r="A1408" t="s">
        <v>5841</v>
      </c>
      <c r="B1408" t="s">
        <v>5842</v>
      </c>
      <c r="C1408" t="s">
        <v>244</v>
      </c>
      <c r="D1408">
        <v>41760</v>
      </c>
      <c r="E1408">
        <v>2</v>
      </c>
      <c r="F1408">
        <v>4</v>
      </c>
      <c r="G1408">
        <v>0.5</v>
      </c>
      <c r="H1408">
        <v>7</v>
      </c>
      <c r="I1408">
        <v>4</v>
      </c>
      <c r="J1408">
        <v>1.75</v>
      </c>
      <c r="K1408">
        <v>8</v>
      </c>
      <c r="L1408">
        <v>0.5</v>
      </c>
      <c r="M1408">
        <v>6</v>
      </c>
      <c r="N1408">
        <v>0.745</v>
      </c>
      <c r="O1408">
        <v>0</v>
      </c>
      <c r="P1408">
        <v>0</v>
      </c>
      <c r="Q1408" t="e">
        <v>#DIV/0!</v>
      </c>
      <c r="R1408">
        <v>1</v>
      </c>
      <c r="S1408">
        <v>1.0249999999999999</v>
      </c>
    </row>
    <row r="1409" spans="1:19" x14ac:dyDescent="0.25">
      <c r="A1409" t="s">
        <v>9453</v>
      </c>
      <c r="B1409" t="s">
        <v>9454</v>
      </c>
      <c r="C1409" t="s">
        <v>2809</v>
      </c>
      <c r="D1409">
        <v>41760</v>
      </c>
      <c r="E1409">
        <v>7</v>
      </c>
      <c r="F1409">
        <v>7</v>
      </c>
      <c r="G1409">
        <v>1</v>
      </c>
      <c r="H1409">
        <v>29</v>
      </c>
      <c r="I1409">
        <v>35</v>
      </c>
      <c r="J1409">
        <v>0.82857142857142863</v>
      </c>
      <c r="K1409">
        <v>35</v>
      </c>
      <c r="L1409">
        <v>1</v>
      </c>
      <c r="M1409">
        <v>29</v>
      </c>
      <c r="O1409">
        <v>2</v>
      </c>
      <c r="P1409">
        <v>2</v>
      </c>
      <c r="Q1409">
        <v>1</v>
      </c>
      <c r="R1409">
        <v>0</v>
      </c>
      <c r="S1409">
        <v>0.86956521739130432</v>
      </c>
    </row>
    <row r="1410" spans="1:19" x14ac:dyDescent="0.25">
      <c r="A1410" t="s">
        <v>5843</v>
      </c>
      <c r="B1410" t="s">
        <v>5844</v>
      </c>
      <c r="C1410" t="s">
        <v>245</v>
      </c>
      <c r="D1410">
        <v>41760</v>
      </c>
      <c r="E1410">
        <v>17</v>
      </c>
      <c r="F1410">
        <v>25</v>
      </c>
      <c r="G1410">
        <v>0.68</v>
      </c>
      <c r="H1410">
        <v>59</v>
      </c>
      <c r="I1410">
        <v>85</v>
      </c>
      <c r="J1410">
        <v>0.69411764705882351</v>
      </c>
      <c r="K1410">
        <v>125</v>
      </c>
      <c r="L1410">
        <v>0.68</v>
      </c>
      <c r="M1410">
        <v>50</v>
      </c>
      <c r="O1410">
        <v>1</v>
      </c>
      <c r="P1410">
        <v>3</v>
      </c>
      <c r="Q1410">
        <v>0.33333333333333331</v>
      </c>
      <c r="R1410">
        <v>9</v>
      </c>
    </row>
    <row r="1411" spans="1:19" x14ac:dyDescent="0.25">
      <c r="A1411" t="s">
        <v>5845</v>
      </c>
      <c r="B1411" t="s">
        <v>5846</v>
      </c>
      <c r="C1411" t="s">
        <v>246</v>
      </c>
      <c r="D1411">
        <v>41760</v>
      </c>
      <c r="E1411">
        <v>0</v>
      </c>
      <c r="F1411">
        <v>0</v>
      </c>
      <c r="G1411" t="e">
        <v>#DIV/0!</v>
      </c>
      <c r="H1411">
        <v>0</v>
      </c>
      <c r="I1411">
        <v>0</v>
      </c>
      <c r="J1411" t="e">
        <v>#DIV/0!</v>
      </c>
      <c r="K1411">
        <v>0</v>
      </c>
      <c r="L1411" t="e">
        <v>#DIV/0!</v>
      </c>
      <c r="O1411">
        <v>0</v>
      </c>
      <c r="P1411">
        <v>0</v>
      </c>
      <c r="Q1411" t="e">
        <v>#DIV/0!</v>
      </c>
    </row>
    <row r="1412" spans="1:19" x14ac:dyDescent="0.25">
      <c r="A1412" t="s">
        <v>5847</v>
      </c>
      <c r="B1412" t="s">
        <v>5848</v>
      </c>
      <c r="C1412" t="s">
        <v>240</v>
      </c>
      <c r="D1412">
        <v>41760</v>
      </c>
      <c r="E1412">
        <v>60</v>
      </c>
      <c r="F1412">
        <v>77</v>
      </c>
      <c r="G1412">
        <v>0.77922077922077926</v>
      </c>
      <c r="H1412">
        <v>230</v>
      </c>
      <c r="I1412">
        <v>319</v>
      </c>
      <c r="J1412">
        <v>0.72100313479623823</v>
      </c>
      <c r="K1412">
        <v>400</v>
      </c>
      <c r="L1412">
        <v>0.79749999999999999</v>
      </c>
      <c r="M1412">
        <v>176</v>
      </c>
      <c r="O1412">
        <v>21</v>
      </c>
      <c r="P1412">
        <v>27</v>
      </c>
      <c r="Q1412">
        <v>0.77777777777777779</v>
      </c>
      <c r="R1412">
        <v>54</v>
      </c>
    </row>
    <row r="1413" spans="1:19" x14ac:dyDescent="0.25">
      <c r="A1413" t="s">
        <v>5849</v>
      </c>
      <c r="B1413" t="s">
        <v>5850</v>
      </c>
      <c r="C1413" t="s">
        <v>203</v>
      </c>
      <c r="D1413">
        <v>41760</v>
      </c>
      <c r="E1413">
        <v>8</v>
      </c>
      <c r="F1413">
        <v>11</v>
      </c>
      <c r="G1413">
        <v>0.72727272727272729</v>
      </c>
      <c r="H1413">
        <v>30</v>
      </c>
      <c r="I1413">
        <v>40</v>
      </c>
      <c r="J1413">
        <v>0.75</v>
      </c>
      <c r="K1413">
        <v>55</v>
      </c>
      <c r="L1413">
        <v>0.72727272727272729</v>
      </c>
      <c r="M1413">
        <v>23</v>
      </c>
      <c r="O1413">
        <v>1</v>
      </c>
      <c r="P1413">
        <v>2</v>
      </c>
      <c r="Q1413">
        <v>0.5</v>
      </c>
      <c r="R1413">
        <v>7</v>
      </c>
    </row>
    <row r="1414" spans="1:19" x14ac:dyDescent="0.25">
      <c r="A1414" t="s">
        <v>5851</v>
      </c>
      <c r="B1414" t="s">
        <v>5852</v>
      </c>
      <c r="C1414" t="s">
        <v>205</v>
      </c>
      <c r="D1414">
        <v>41760</v>
      </c>
      <c r="E1414">
        <v>3</v>
      </c>
      <c r="F1414">
        <v>4</v>
      </c>
      <c r="G1414">
        <v>0.75</v>
      </c>
      <c r="H1414">
        <v>18</v>
      </c>
      <c r="I1414">
        <v>15</v>
      </c>
      <c r="J1414">
        <v>1.2</v>
      </c>
      <c r="K1414">
        <v>20</v>
      </c>
      <c r="L1414">
        <v>0.75</v>
      </c>
      <c r="M1414">
        <v>18</v>
      </c>
      <c r="N1414">
        <v>1.3125</v>
      </c>
      <c r="O1414">
        <v>1</v>
      </c>
      <c r="P1414">
        <v>1</v>
      </c>
      <c r="Q1414">
        <v>1</v>
      </c>
      <c r="R1414">
        <v>0</v>
      </c>
      <c r="S1414">
        <v>1.2777777777777779</v>
      </c>
    </row>
    <row r="1415" spans="1:19" x14ac:dyDescent="0.25">
      <c r="A1415" t="s">
        <v>5853</v>
      </c>
      <c r="B1415" t="s">
        <v>5854</v>
      </c>
      <c r="C1415" t="s">
        <v>204</v>
      </c>
      <c r="D1415">
        <v>41760</v>
      </c>
      <c r="E1415">
        <v>5</v>
      </c>
      <c r="F1415">
        <v>7</v>
      </c>
      <c r="G1415">
        <v>0.7142857142857143</v>
      </c>
      <c r="H1415">
        <v>12</v>
      </c>
      <c r="I1415">
        <v>25</v>
      </c>
      <c r="J1415">
        <v>0.48</v>
      </c>
      <c r="K1415">
        <v>35</v>
      </c>
      <c r="L1415">
        <v>0.7142857142857143</v>
      </c>
      <c r="M1415">
        <v>5</v>
      </c>
      <c r="O1415">
        <v>0</v>
      </c>
      <c r="P1415">
        <v>1</v>
      </c>
      <c r="Q1415">
        <v>0</v>
      </c>
      <c r="R1415">
        <v>7</v>
      </c>
    </row>
    <row r="1416" spans="1:19" x14ac:dyDescent="0.25">
      <c r="A1416" t="s">
        <v>5855</v>
      </c>
      <c r="B1416" t="s">
        <v>5856</v>
      </c>
      <c r="C1416" t="s">
        <v>206</v>
      </c>
      <c r="D1416">
        <v>41760</v>
      </c>
      <c r="G1416" t="e">
        <v>#DIV/0!</v>
      </c>
      <c r="J1416" t="e">
        <v>#DIV/0!</v>
      </c>
      <c r="L1416" t="e">
        <v>#DIV/0!</v>
      </c>
      <c r="Q1416" t="e">
        <v>#DIV/0!</v>
      </c>
      <c r="S1416">
        <v>1.25</v>
      </c>
    </row>
    <row r="1417" spans="1:19" x14ac:dyDescent="0.25">
      <c r="A1417" t="s">
        <v>5857</v>
      </c>
      <c r="B1417" t="s">
        <v>5858</v>
      </c>
      <c r="C1417" t="s">
        <v>233</v>
      </c>
      <c r="D1417">
        <v>41760</v>
      </c>
      <c r="G1417" t="e">
        <v>#DIV/0!</v>
      </c>
      <c r="J1417" t="e">
        <v>#DIV/0!</v>
      </c>
      <c r="L1417" t="e">
        <v>#DIV/0!</v>
      </c>
      <c r="Q1417" t="e">
        <v>#DIV/0!</v>
      </c>
      <c r="S1417">
        <v>0.5</v>
      </c>
    </row>
    <row r="1418" spans="1:19" x14ac:dyDescent="0.25">
      <c r="A1418" t="s">
        <v>5859</v>
      </c>
      <c r="B1418" t="s">
        <v>5860</v>
      </c>
      <c r="C1418" t="s">
        <v>232</v>
      </c>
      <c r="D1418">
        <v>41760</v>
      </c>
      <c r="G1418" t="e">
        <v>#DIV/0!</v>
      </c>
      <c r="J1418" t="e">
        <v>#DIV/0!</v>
      </c>
      <c r="L1418" t="e">
        <v>#DIV/0!</v>
      </c>
      <c r="Q1418" t="e">
        <v>#DIV/0!</v>
      </c>
    </row>
    <row r="1419" spans="1:19" x14ac:dyDescent="0.25">
      <c r="A1419" t="s">
        <v>5861</v>
      </c>
      <c r="B1419" t="s">
        <v>5862</v>
      </c>
      <c r="C1419" t="s">
        <v>207</v>
      </c>
      <c r="D1419">
        <v>41760</v>
      </c>
      <c r="E1419">
        <v>8</v>
      </c>
      <c r="F1419">
        <v>10</v>
      </c>
      <c r="G1419">
        <v>0.8</v>
      </c>
      <c r="H1419">
        <v>54</v>
      </c>
      <c r="I1419">
        <v>55</v>
      </c>
      <c r="J1419">
        <v>0.98181818181818181</v>
      </c>
      <c r="K1419">
        <v>70</v>
      </c>
      <c r="L1419">
        <v>0.7857142857142857</v>
      </c>
      <c r="M1419">
        <v>46</v>
      </c>
      <c r="O1419">
        <v>6</v>
      </c>
      <c r="P1419">
        <v>7</v>
      </c>
      <c r="Q1419">
        <v>0.8571428571428571</v>
      </c>
      <c r="R1419">
        <v>8</v>
      </c>
    </row>
    <row r="1420" spans="1:19" x14ac:dyDescent="0.25">
      <c r="A1420" t="s">
        <v>5863</v>
      </c>
      <c r="B1420" t="s">
        <v>5864</v>
      </c>
      <c r="C1420" t="s">
        <v>209</v>
      </c>
      <c r="D1420">
        <v>41760</v>
      </c>
      <c r="E1420">
        <v>4</v>
      </c>
      <c r="F1420">
        <v>5</v>
      </c>
      <c r="G1420">
        <v>0.8</v>
      </c>
      <c r="H1420">
        <v>31</v>
      </c>
      <c r="I1420">
        <v>35</v>
      </c>
      <c r="J1420">
        <v>0.88571428571428568</v>
      </c>
      <c r="K1420">
        <v>45</v>
      </c>
      <c r="L1420">
        <v>0.77777777777777779</v>
      </c>
      <c r="M1420">
        <v>24</v>
      </c>
      <c r="N1420">
        <v>1.0249999999999999</v>
      </c>
      <c r="O1420">
        <v>5</v>
      </c>
      <c r="P1420">
        <v>5</v>
      </c>
      <c r="Q1420">
        <v>1</v>
      </c>
      <c r="R1420">
        <v>7</v>
      </c>
    </row>
    <row r="1421" spans="1:19" x14ac:dyDescent="0.25">
      <c r="A1421" t="s">
        <v>5865</v>
      </c>
      <c r="B1421" t="s">
        <v>5866</v>
      </c>
      <c r="C1421" t="s">
        <v>208</v>
      </c>
      <c r="D1421">
        <v>41760</v>
      </c>
      <c r="E1421">
        <v>4</v>
      </c>
      <c r="F1421">
        <v>5</v>
      </c>
      <c r="G1421">
        <v>0.8</v>
      </c>
      <c r="H1421">
        <v>23</v>
      </c>
      <c r="I1421">
        <v>20</v>
      </c>
      <c r="J1421">
        <v>1.1499999999999999</v>
      </c>
      <c r="K1421">
        <v>25</v>
      </c>
      <c r="L1421">
        <v>0.8</v>
      </c>
      <c r="M1421">
        <v>22</v>
      </c>
      <c r="O1421">
        <v>1</v>
      </c>
      <c r="P1421">
        <v>2</v>
      </c>
      <c r="Q1421">
        <v>0.5</v>
      </c>
      <c r="R1421">
        <v>1</v>
      </c>
    </row>
    <row r="1422" spans="1:19" x14ac:dyDescent="0.25">
      <c r="A1422" t="s">
        <v>5867</v>
      </c>
      <c r="B1422" t="s">
        <v>5868</v>
      </c>
      <c r="C1422" t="s">
        <v>210</v>
      </c>
      <c r="D1422">
        <v>41760</v>
      </c>
      <c r="M1422">
        <v>0</v>
      </c>
    </row>
    <row r="1423" spans="1:19" x14ac:dyDescent="0.25">
      <c r="A1423" t="s">
        <v>5869</v>
      </c>
      <c r="B1423" t="s">
        <v>5870</v>
      </c>
      <c r="C1423" t="s">
        <v>228</v>
      </c>
      <c r="D1423">
        <v>41760</v>
      </c>
      <c r="G1423" t="e">
        <v>#DIV/0!</v>
      </c>
      <c r="J1423" t="e">
        <v>#DIV/0!</v>
      </c>
      <c r="L1423" t="e">
        <v>#DIV/0!</v>
      </c>
      <c r="Q1423" t="e">
        <v>#DIV/0!</v>
      </c>
    </row>
    <row r="1424" spans="1:19" x14ac:dyDescent="0.25">
      <c r="A1424" t="s">
        <v>5871</v>
      </c>
      <c r="B1424" t="s">
        <v>5872</v>
      </c>
      <c r="C1424" t="s">
        <v>229</v>
      </c>
      <c r="D1424">
        <v>41760</v>
      </c>
      <c r="G1424" t="e">
        <v>#DIV/0!</v>
      </c>
      <c r="J1424" t="e">
        <v>#DIV/0!</v>
      </c>
      <c r="L1424" t="e">
        <v>#DIV/0!</v>
      </c>
      <c r="Q1424" t="e">
        <v>#DIV/0!</v>
      </c>
    </row>
    <row r="1425" spans="1:19" x14ac:dyDescent="0.25">
      <c r="A1425" t="s">
        <v>5873</v>
      </c>
      <c r="B1425" t="s">
        <v>5874</v>
      </c>
      <c r="C1425" t="s">
        <v>215</v>
      </c>
      <c r="D1425">
        <v>41760</v>
      </c>
      <c r="G1425" t="e">
        <v>#DIV/0!</v>
      </c>
      <c r="J1425" t="e">
        <v>#DIV/0!</v>
      </c>
      <c r="L1425" t="e">
        <v>#DIV/0!</v>
      </c>
      <c r="M1425">
        <v>0</v>
      </c>
      <c r="Q1425" t="e">
        <v>#DIV/0!</v>
      </c>
    </row>
    <row r="1426" spans="1:19" x14ac:dyDescent="0.25">
      <c r="A1426" t="s">
        <v>5875</v>
      </c>
      <c r="B1426" t="s">
        <v>5876</v>
      </c>
      <c r="C1426" t="s">
        <v>211</v>
      </c>
      <c r="D1426">
        <v>41760</v>
      </c>
      <c r="E1426">
        <v>6</v>
      </c>
      <c r="F1426">
        <v>10</v>
      </c>
      <c r="G1426">
        <v>0.6</v>
      </c>
      <c r="H1426">
        <v>14</v>
      </c>
      <c r="I1426">
        <v>35</v>
      </c>
      <c r="J1426">
        <v>0.4</v>
      </c>
      <c r="K1426">
        <v>60</v>
      </c>
      <c r="L1426">
        <v>0.58333333333333337</v>
      </c>
      <c r="M1426">
        <v>11</v>
      </c>
      <c r="O1426">
        <v>1</v>
      </c>
      <c r="P1426">
        <v>4</v>
      </c>
      <c r="Q1426">
        <v>0.25</v>
      </c>
      <c r="R1426">
        <v>3</v>
      </c>
    </row>
    <row r="1427" spans="1:19" x14ac:dyDescent="0.25">
      <c r="A1427" t="s">
        <v>5877</v>
      </c>
      <c r="B1427" t="s">
        <v>5878</v>
      </c>
      <c r="C1427" t="s">
        <v>3526</v>
      </c>
      <c r="D1427">
        <v>41760</v>
      </c>
      <c r="G1427" t="e">
        <v>#DIV/0!</v>
      </c>
      <c r="J1427" t="e">
        <v>#DIV/0!</v>
      </c>
      <c r="L1427" t="e">
        <v>#DIV/0!</v>
      </c>
      <c r="Q1427" t="e">
        <v>#DIV/0!</v>
      </c>
      <c r="S1427">
        <v>0.4</v>
      </c>
    </row>
    <row r="1428" spans="1:19" x14ac:dyDescent="0.25">
      <c r="A1428" t="s">
        <v>5879</v>
      </c>
      <c r="B1428" t="s">
        <v>5880</v>
      </c>
      <c r="C1428" t="s">
        <v>214</v>
      </c>
      <c r="D1428">
        <v>41760</v>
      </c>
      <c r="E1428">
        <v>4</v>
      </c>
      <c r="F1428">
        <v>5</v>
      </c>
      <c r="G1428">
        <v>0.8</v>
      </c>
      <c r="H1428">
        <v>12</v>
      </c>
      <c r="I1428">
        <v>25</v>
      </c>
      <c r="J1428">
        <v>0.48</v>
      </c>
      <c r="K1428">
        <v>35</v>
      </c>
      <c r="L1428">
        <v>0.7142857142857143</v>
      </c>
      <c r="M1428">
        <v>9</v>
      </c>
      <c r="N1428">
        <v>1.25</v>
      </c>
      <c r="O1428">
        <v>1</v>
      </c>
      <c r="P1428">
        <v>4</v>
      </c>
      <c r="Q1428">
        <v>0.25</v>
      </c>
      <c r="R1428">
        <v>3</v>
      </c>
      <c r="S1428">
        <v>0.4</v>
      </c>
    </row>
    <row r="1429" spans="1:19" x14ac:dyDescent="0.25">
      <c r="A1429" t="s">
        <v>5881</v>
      </c>
      <c r="B1429" t="s">
        <v>5882</v>
      </c>
      <c r="C1429" t="s">
        <v>212</v>
      </c>
      <c r="D1429">
        <v>41760</v>
      </c>
      <c r="E1429">
        <v>2</v>
      </c>
      <c r="F1429">
        <v>5</v>
      </c>
      <c r="G1429">
        <v>0.4</v>
      </c>
      <c r="H1429">
        <v>2</v>
      </c>
      <c r="I1429">
        <v>10</v>
      </c>
      <c r="J1429">
        <v>0.2</v>
      </c>
      <c r="K1429">
        <v>25</v>
      </c>
      <c r="L1429">
        <v>0.4</v>
      </c>
      <c r="M1429">
        <v>2</v>
      </c>
      <c r="O1429">
        <v>0</v>
      </c>
      <c r="P1429">
        <v>0</v>
      </c>
      <c r="Q1429" t="e">
        <v>#DIV/0!</v>
      </c>
      <c r="R1429">
        <v>0</v>
      </c>
      <c r="S1429">
        <v>1.3666666666666665</v>
      </c>
    </row>
    <row r="1430" spans="1:19" x14ac:dyDescent="0.25">
      <c r="A1430" t="s">
        <v>5883</v>
      </c>
      <c r="B1430" t="s">
        <v>5884</v>
      </c>
      <c r="C1430" t="s">
        <v>218</v>
      </c>
      <c r="D1430">
        <v>41760</v>
      </c>
      <c r="G1430" t="e">
        <v>#DIV/0!</v>
      </c>
      <c r="J1430" t="e">
        <v>#DIV/0!</v>
      </c>
      <c r="L1430" t="e">
        <v>#DIV/0!</v>
      </c>
      <c r="Q1430" t="e">
        <v>#DIV/0!</v>
      </c>
      <c r="S1430">
        <v>1.0249999999999999</v>
      </c>
    </row>
    <row r="1431" spans="1:19" x14ac:dyDescent="0.25">
      <c r="A1431" t="s">
        <v>5885</v>
      </c>
      <c r="B1431" t="s">
        <v>5886</v>
      </c>
      <c r="C1431" t="s">
        <v>216</v>
      </c>
      <c r="D1431">
        <v>41760</v>
      </c>
      <c r="E1431">
        <v>0</v>
      </c>
      <c r="F1431">
        <v>0</v>
      </c>
      <c r="G1431" t="e">
        <v>#DIV/0!</v>
      </c>
      <c r="H1431">
        <v>0</v>
      </c>
      <c r="I1431">
        <v>0</v>
      </c>
      <c r="J1431" t="e">
        <v>#DIV/0!</v>
      </c>
      <c r="K1431">
        <v>0</v>
      </c>
      <c r="L1431" t="e">
        <v>#DIV/0!</v>
      </c>
      <c r="M1431">
        <v>0</v>
      </c>
      <c r="O1431">
        <v>0</v>
      </c>
      <c r="P1431">
        <v>0</v>
      </c>
      <c r="Q1431" t="e">
        <v>#DIV/0!</v>
      </c>
      <c r="R1431">
        <v>0</v>
      </c>
    </row>
    <row r="1432" spans="1:19" x14ac:dyDescent="0.25">
      <c r="A1432" t="s">
        <v>5887</v>
      </c>
      <c r="B1432" t="s">
        <v>5888</v>
      </c>
      <c r="C1432" t="s">
        <v>217</v>
      </c>
      <c r="D1432">
        <v>41760</v>
      </c>
      <c r="G1432" t="e">
        <v>#DIV/0!</v>
      </c>
      <c r="J1432" t="e">
        <v>#DIV/0!</v>
      </c>
      <c r="L1432" t="e">
        <v>#DIV/0!</v>
      </c>
      <c r="Q1432" t="e">
        <v>#DIV/0!</v>
      </c>
      <c r="S1432">
        <v>0.54545454545454541</v>
      </c>
    </row>
    <row r="1433" spans="1:19" x14ac:dyDescent="0.25">
      <c r="A1433" t="s">
        <v>5889</v>
      </c>
      <c r="B1433" t="s">
        <v>5890</v>
      </c>
      <c r="C1433" t="s">
        <v>230</v>
      </c>
      <c r="D1433">
        <v>41760</v>
      </c>
      <c r="G1433" t="e">
        <v>#DIV/0!</v>
      </c>
      <c r="J1433" t="e">
        <v>#DIV/0!</v>
      </c>
      <c r="L1433" t="e">
        <v>#DIV/0!</v>
      </c>
      <c r="Q1433" t="e">
        <v>#DIV/0!</v>
      </c>
      <c r="S1433">
        <v>1</v>
      </c>
    </row>
    <row r="1434" spans="1:19" x14ac:dyDescent="0.25">
      <c r="A1434" t="s">
        <v>5891</v>
      </c>
      <c r="B1434" t="s">
        <v>5892</v>
      </c>
      <c r="C1434" t="s">
        <v>231</v>
      </c>
      <c r="D1434">
        <v>41760</v>
      </c>
      <c r="G1434" t="e">
        <v>#DIV/0!</v>
      </c>
      <c r="J1434" t="e">
        <v>#DIV/0!</v>
      </c>
      <c r="L1434" t="e">
        <v>#DIV/0!</v>
      </c>
      <c r="Q1434" t="e">
        <v>#DIV/0!</v>
      </c>
    </row>
    <row r="1435" spans="1:19" x14ac:dyDescent="0.25">
      <c r="A1435" t="s">
        <v>9574</v>
      </c>
      <c r="B1435" t="s">
        <v>9575</v>
      </c>
      <c r="C1435" t="s">
        <v>9523</v>
      </c>
      <c r="D1435">
        <v>41760</v>
      </c>
      <c r="E1435">
        <v>2</v>
      </c>
      <c r="F1435">
        <v>2</v>
      </c>
      <c r="G1435">
        <v>1</v>
      </c>
      <c r="H1435">
        <v>13</v>
      </c>
      <c r="I1435">
        <v>10</v>
      </c>
      <c r="J1435">
        <v>1.3</v>
      </c>
      <c r="K1435">
        <v>10</v>
      </c>
      <c r="L1435">
        <v>1</v>
      </c>
      <c r="M1435">
        <v>13</v>
      </c>
      <c r="O1435">
        <v>2</v>
      </c>
      <c r="P1435">
        <v>2</v>
      </c>
      <c r="Q1435">
        <v>1</v>
      </c>
      <c r="R1435">
        <v>0</v>
      </c>
    </row>
    <row r="1436" spans="1:19" x14ac:dyDescent="0.25">
      <c r="A1436" t="s">
        <v>8945</v>
      </c>
      <c r="B1436" t="s">
        <v>8946</v>
      </c>
      <c r="C1436" t="s">
        <v>2810</v>
      </c>
      <c r="D1436">
        <v>41760</v>
      </c>
      <c r="E1436">
        <v>2</v>
      </c>
      <c r="F1436">
        <v>2</v>
      </c>
      <c r="G1436">
        <v>1</v>
      </c>
      <c r="H1436">
        <v>13</v>
      </c>
      <c r="I1436">
        <v>10</v>
      </c>
      <c r="J1436">
        <v>1.3</v>
      </c>
      <c r="K1436">
        <v>10</v>
      </c>
      <c r="L1436">
        <v>1</v>
      </c>
      <c r="M1436">
        <v>13</v>
      </c>
      <c r="O1436">
        <v>2</v>
      </c>
      <c r="P1436">
        <v>2</v>
      </c>
      <c r="Q1436">
        <v>1</v>
      </c>
      <c r="R1436">
        <v>0</v>
      </c>
    </row>
    <row r="1437" spans="1:19" x14ac:dyDescent="0.25">
      <c r="A1437" t="s">
        <v>5893</v>
      </c>
      <c r="B1437" t="s">
        <v>5894</v>
      </c>
      <c r="C1437" t="s">
        <v>237</v>
      </c>
      <c r="D1437">
        <v>41760</v>
      </c>
      <c r="G1437" t="e">
        <v>#DIV/0!</v>
      </c>
      <c r="J1437" t="e">
        <v>#DIV/0!</v>
      </c>
      <c r="L1437" t="e">
        <v>#DIV/0!</v>
      </c>
      <c r="Q1437" t="e">
        <v>#DIV/0!</v>
      </c>
    </row>
    <row r="1438" spans="1:19" x14ac:dyDescent="0.25">
      <c r="A1438" t="s">
        <v>5895</v>
      </c>
      <c r="B1438" t="s">
        <v>5896</v>
      </c>
      <c r="C1438" t="s">
        <v>236</v>
      </c>
      <c r="D1438">
        <v>41760</v>
      </c>
      <c r="G1438" t="e">
        <v>#DIV/0!</v>
      </c>
      <c r="J1438" t="e">
        <v>#DIV/0!</v>
      </c>
      <c r="L1438" t="e">
        <v>#DIV/0!</v>
      </c>
      <c r="Q1438" t="e">
        <v>#DIV/0!</v>
      </c>
    </row>
    <row r="1439" spans="1:19" x14ac:dyDescent="0.25">
      <c r="A1439" t="s">
        <v>5897</v>
      </c>
      <c r="B1439" t="s">
        <v>5898</v>
      </c>
      <c r="C1439" t="s">
        <v>364</v>
      </c>
      <c r="D1439">
        <v>41760</v>
      </c>
      <c r="E1439">
        <v>4</v>
      </c>
      <c r="F1439">
        <v>5</v>
      </c>
      <c r="G1439">
        <v>0.8</v>
      </c>
      <c r="H1439">
        <v>20</v>
      </c>
      <c r="I1439">
        <v>20</v>
      </c>
      <c r="J1439">
        <v>1</v>
      </c>
      <c r="K1439">
        <v>25</v>
      </c>
      <c r="L1439">
        <v>0.8</v>
      </c>
      <c r="M1439">
        <v>19</v>
      </c>
      <c r="O1439">
        <v>0</v>
      </c>
      <c r="P1439">
        <v>0</v>
      </c>
      <c r="Q1439" t="e">
        <v>#DIV/0!</v>
      </c>
      <c r="R1439">
        <v>1</v>
      </c>
      <c r="S1439">
        <v>1</v>
      </c>
    </row>
    <row r="1440" spans="1:19" x14ac:dyDescent="0.25">
      <c r="A1440" t="s">
        <v>5899</v>
      </c>
      <c r="B1440" t="s">
        <v>5900</v>
      </c>
      <c r="C1440" t="s">
        <v>363</v>
      </c>
      <c r="D1440">
        <v>41760</v>
      </c>
      <c r="E1440">
        <v>4</v>
      </c>
      <c r="F1440">
        <v>5</v>
      </c>
      <c r="G1440">
        <v>0.8</v>
      </c>
      <c r="H1440">
        <v>20</v>
      </c>
      <c r="I1440">
        <v>20</v>
      </c>
      <c r="J1440">
        <v>1</v>
      </c>
      <c r="K1440">
        <v>25</v>
      </c>
      <c r="L1440">
        <v>0.8</v>
      </c>
      <c r="M1440">
        <v>19</v>
      </c>
      <c r="O1440">
        <v>0</v>
      </c>
      <c r="P1440">
        <v>0</v>
      </c>
      <c r="Q1440" t="e">
        <v>#DIV/0!</v>
      </c>
      <c r="R1440">
        <v>1</v>
      </c>
    </row>
    <row r="1441" spans="1:19" x14ac:dyDescent="0.25">
      <c r="A1441" t="s">
        <v>5901</v>
      </c>
      <c r="B1441" t="s">
        <v>5902</v>
      </c>
      <c r="C1441" t="s">
        <v>219</v>
      </c>
      <c r="D1441">
        <v>41760</v>
      </c>
      <c r="E1441">
        <v>6</v>
      </c>
      <c r="F1441">
        <v>6</v>
      </c>
      <c r="G1441">
        <v>1</v>
      </c>
      <c r="H1441">
        <v>47</v>
      </c>
      <c r="I1441">
        <v>50</v>
      </c>
      <c r="J1441">
        <v>0.94</v>
      </c>
      <c r="K1441">
        <v>50</v>
      </c>
      <c r="L1441">
        <v>1</v>
      </c>
      <c r="M1441">
        <v>23</v>
      </c>
      <c r="O1441">
        <v>5</v>
      </c>
      <c r="P1441">
        <v>6</v>
      </c>
      <c r="Q1441">
        <v>0.83333333333333337</v>
      </c>
      <c r="R1441">
        <v>24</v>
      </c>
      <c r="S1441">
        <v>1</v>
      </c>
    </row>
    <row r="1442" spans="1:19" x14ac:dyDescent="0.25">
      <c r="A1442" t="s">
        <v>5903</v>
      </c>
      <c r="B1442" t="s">
        <v>5904</v>
      </c>
      <c r="C1442" t="s">
        <v>220</v>
      </c>
      <c r="D1442">
        <v>41760</v>
      </c>
      <c r="E1442">
        <v>6</v>
      </c>
      <c r="F1442">
        <v>6</v>
      </c>
      <c r="G1442">
        <v>1</v>
      </c>
      <c r="H1442">
        <v>47</v>
      </c>
      <c r="I1442">
        <v>50</v>
      </c>
      <c r="J1442">
        <v>0.94</v>
      </c>
      <c r="K1442">
        <v>50</v>
      </c>
      <c r="L1442">
        <v>1</v>
      </c>
      <c r="M1442">
        <v>23</v>
      </c>
      <c r="N1442">
        <v>1.0249999999999999</v>
      </c>
      <c r="O1442">
        <v>5</v>
      </c>
      <c r="P1442">
        <v>6</v>
      </c>
      <c r="Q1442">
        <v>0.83333333333333337</v>
      </c>
      <c r="R1442">
        <v>24</v>
      </c>
    </row>
    <row r="1443" spans="1:19" x14ac:dyDescent="0.25">
      <c r="A1443" t="s">
        <v>5905</v>
      </c>
      <c r="B1443" t="s">
        <v>5906</v>
      </c>
      <c r="C1443" t="s">
        <v>221</v>
      </c>
      <c r="D1443">
        <v>41760</v>
      </c>
      <c r="G1443" t="e">
        <v>#DIV/0!</v>
      </c>
      <c r="J1443" t="e">
        <v>#DIV/0!</v>
      </c>
      <c r="L1443" t="e">
        <v>#DIV/0!</v>
      </c>
      <c r="Q1443" t="e">
        <v>#DIV/0!</v>
      </c>
      <c r="S1443">
        <v>0.81640000000000001</v>
      </c>
    </row>
    <row r="1444" spans="1:19" x14ac:dyDescent="0.25">
      <c r="A1444" t="s">
        <v>9199</v>
      </c>
      <c r="B1444" t="s">
        <v>9200</v>
      </c>
      <c r="C1444" t="s">
        <v>3018</v>
      </c>
      <c r="D1444">
        <v>41760</v>
      </c>
      <c r="E1444">
        <v>11</v>
      </c>
      <c r="F1444">
        <v>11</v>
      </c>
      <c r="G1444">
        <v>1</v>
      </c>
      <c r="H1444">
        <v>16</v>
      </c>
      <c r="I1444">
        <v>52</v>
      </c>
      <c r="J1444">
        <v>0.30769230769230771</v>
      </c>
      <c r="K1444">
        <v>52</v>
      </c>
      <c r="L1444">
        <v>1</v>
      </c>
      <c r="M1444">
        <v>16</v>
      </c>
      <c r="O1444">
        <v>0</v>
      </c>
      <c r="P1444">
        <v>0</v>
      </c>
      <c r="Q1444" t="e">
        <v>#DIV/0!</v>
      </c>
      <c r="R1444">
        <v>0</v>
      </c>
      <c r="S1444">
        <v>0.83425000000000005</v>
      </c>
    </row>
    <row r="1445" spans="1:19" x14ac:dyDescent="0.25">
      <c r="A1445" t="s">
        <v>8836</v>
      </c>
      <c r="B1445" t="s">
        <v>8837</v>
      </c>
      <c r="C1445" t="s">
        <v>2638</v>
      </c>
      <c r="D1445">
        <v>41760</v>
      </c>
      <c r="E1445">
        <v>6</v>
      </c>
      <c r="F1445">
        <v>6</v>
      </c>
      <c r="G1445">
        <v>1</v>
      </c>
      <c r="I1445">
        <v>27</v>
      </c>
      <c r="J1445">
        <v>0</v>
      </c>
      <c r="K1445">
        <v>27</v>
      </c>
      <c r="L1445">
        <v>1</v>
      </c>
      <c r="Q1445" t="e">
        <v>#DIV/0!</v>
      </c>
      <c r="S1445">
        <v>0.745</v>
      </c>
    </row>
    <row r="1446" spans="1:19" x14ac:dyDescent="0.25">
      <c r="A1446" t="s">
        <v>9054</v>
      </c>
      <c r="B1446" t="s">
        <v>9055</v>
      </c>
      <c r="C1446" t="s">
        <v>2811</v>
      </c>
      <c r="D1446">
        <v>41760</v>
      </c>
      <c r="E1446">
        <v>5</v>
      </c>
      <c r="F1446">
        <v>5</v>
      </c>
      <c r="G1446">
        <v>1</v>
      </c>
      <c r="H1446">
        <v>16</v>
      </c>
      <c r="I1446">
        <v>25</v>
      </c>
      <c r="J1446">
        <v>0.64</v>
      </c>
      <c r="K1446">
        <v>25</v>
      </c>
      <c r="L1446">
        <v>1</v>
      </c>
      <c r="M1446">
        <v>16</v>
      </c>
      <c r="O1446">
        <v>0</v>
      </c>
      <c r="P1446">
        <v>0</v>
      </c>
      <c r="Q1446" t="e">
        <v>#DIV/0!</v>
      </c>
      <c r="R1446">
        <v>0</v>
      </c>
      <c r="S1446">
        <v>1</v>
      </c>
    </row>
    <row r="1447" spans="1:19" x14ac:dyDescent="0.25">
      <c r="A1447" t="s">
        <v>5907</v>
      </c>
      <c r="B1447" t="s">
        <v>5908</v>
      </c>
      <c r="C1447" t="s">
        <v>234</v>
      </c>
      <c r="D1447">
        <v>41760</v>
      </c>
      <c r="G1447" t="e">
        <v>#DIV/0!</v>
      </c>
      <c r="J1447" t="e">
        <v>#DIV/0!</v>
      </c>
      <c r="L1447" t="e">
        <v>#DIV/0!</v>
      </c>
      <c r="Q1447" t="e">
        <v>#DIV/0!</v>
      </c>
      <c r="S1447">
        <v>1</v>
      </c>
    </row>
    <row r="1448" spans="1:19" x14ac:dyDescent="0.25">
      <c r="A1448" t="s">
        <v>5909</v>
      </c>
      <c r="B1448" t="s">
        <v>5910</v>
      </c>
      <c r="C1448" t="s">
        <v>235</v>
      </c>
      <c r="D1448">
        <v>41760</v>
      </c>
      <c r="G1448" t="e">
        <v>#DIV/0!</v>
      </c>
      <c r="J1448" t="e">
        <v>#DIV/0!</v>
      </c>
      <c r="L1448" t="e">
        <v>#DIV/0!</v>
      </c>
      <c r="Q1448" t="e">
        <v>#DIV/0!</v>
      </c>
      <c r="S1448">
        <v>0</v>
      </c>
    </row>
    <row r="1449" spans="1:19" x14ac:dyDescent="0.25">
      <c r="A1449" t="s">
        <v>5911</v>
      </c>
      <c r="B1449" t="s">
        <v>5912</v>
      </c>
      <c r="C1449" t="s">
        <v>239</v>
      </c>
      <c r="D1449">
        <v>41760</v>
      </c>
      <c r="G1449" t="e">
        <v>#DIV/0!</v>
      </c>
      <c r="J1449" t="e">
        <v>#DIV/0!</v>
      </c>
      <c r="L1449" t="e">
        <v>#DIV/0!</v>
      </c>
      <c r="Q1449" t="e">
        <v>#DIV/0!</v>
      </c>
      <c r="S1449">
        <v>1</v>
      </c>
    </row>
    <row r="1450" spans="1:19" x14ac:dyDescent="0.25">
      <c r="A1450" t="s">
        <v>5913</v>
      </c>
      <c r="B1450" t="s">
        <v>5914</v>
      </c>
      <c r="C1450" t="s">
        <v>238</v>
      </c>
      <c r="D1450">
        <v>41760</v>
      </c>
      <c r="G1450" t="e">
        <v>#DIV/0!</v>
      </c>
      <c r="J1450" t="e">
        <v>#DIV/0!</v>
      </c>
      <c r="L1450" t="e">
        <v>#DIV/0!</v>
      </c>
      <c r="Q1450" t="e">
        <v>#DIV/0!</v>
      </c>
      <c r="S1450">
        <v>0.98124999999999996</v>
      </c>
    </row>
    <row r="1451" spans="1:19" x14ac:dyDescent="0.25">
      <c r="A1451" t="s">
        <v>5915</v>
      </c>
      <c r="B1451" t="s">
        <v>5916</v>
      </c>
      <c r="C1451" t="s">
        <v>222</v>
      </c>
      <c r="D1451">
        <v>41760</v>
      </c>
      <c r="E1451">
        <v>2</v>
      </c>
      <c r="F1451">
        <v>3</v>
      </c>
      <c r="G1451">
        <v>0.66666666666666663</v>
      </c>
      <c r="H1451">
        <v>2</v>
      </c>
      <c r="I1451">
        <v>10</v>
      </c>
      <c r="J1451">
        <v>0.2</v>
      </c>
      <c r="K1451">
        <v>15</v>
      </c>
      <c r="L1451">
        <v>0.66666666666666663</v>
      </c>
      <c r="M1451">
        <v>2</v>
      </c>
      <c r="O1451">
        <v>0</v>
      </c>
      <c r="P1451">
        <v>0</v>
      </c>
      <c r="R1451">
        <v>0</v>
      </c>
      <c r="S1451">
        <v>0.76400000000000001</v>
      </c>
    </row>
    <row r="1452" spans="1:19" x14ac:dyDescent="0.25">
      <c r="A1452" t="s">
        <v>5917</v>
      </c>
      <c r="B1452" t="s">
        <v>5918</v>
      </c>
      <c r="C1452" t="s">
        <v>3567</v>
      </c>
      <c r="D1452">
        <v>41760</v>
      </c>
      <c r="E1452">
        <v>0</v>
      </c>
      <c r="F1452">
        <v>0</v>
      </c>
      <c r="G1452" t="e">
        <v>#DIV/0!</v>
      </c>
      <c r="H1452">
        <v>0</v>
      </c>
      <c r="I1452">
        <v>0</v>
      </c>
      <c r="J1452" t="e">
        <v>#DIV/0!</v>
      </c>
      <c r="K1452">
        <v>0</v>
      </c>
      <c r="L1452" t="e">
        <v>#DIV/0!</v>
      </c>
      <c r="O1452">
        <v>0</v>
      </c>
      <c r="P1452">
        <v>0</v>
      </c>
      <c r="Q1452" t="e">
        <v>#DIV/0!</v>
      </c>
      <c r="S1452">
        <v>0.628</v>
      </c>
    </row>
    <row r="1453" spans="1:19" x14ac:dyDescent="0.25">
      <c r="A1453" t="s">
        <v>5919</v>
      </c>
      <c r="B1453" t="s">
        <v>5920</v>
      </c>
      <c r="C1453" t="s">
        <v>223</v>
      </c>
      <c r="D1453">
        <v>41760</v>
      </c>
      <c r="E1453">
        <v>2</v>
      </c>
      <c r="F1453">
        <v>3</v>
      </c>
      <c r="G1453">
        <v>0.66666666666666663</v>
      </c>
      <c r="H1453">
        <v>2</v>
      </c>
      <c r="I1453">
        <v>10</v>
      </c>
      <c r="J1453">
        <v>0.2</v>
      </c>
      <c r="K1453">
        <v>15</v>
      </c>
      <c r="L1453">
        <v>0.66666666666666663</v>
      </c>
      <c r="M1453">
        <v>2</v>
      </c>
      <c r="O1453">
        <v>0</v>
      </c>
      <c r="P1453">
        <v>0</v>
      </c>
      <c r="Q1453" t="e">
        <v>#DIV/0!</v>
      </c>
      <c r="R1453">
        <v>0</v>
      </c>
      <c r="S1453">
        <v>0</v>
      </c>
    </row>
    <row r="1454" spans="1:19" x14ac:dyDescent="0.25">
      <c r="A1454" t="s">
        <v>5921</v>
      </c>
      <c r="B1454" t="s">
        <v>5922</v>
      </c>
      <c r="C1454" t="s">
        <v>224</v>
      </c>
      <c r="D1454">
        <v>41760</v>
      </c>
      <c r="S1454">
        <v>0.50244200244200243</v>
      </c>
    </row>
    <row r="1455" spans="1:19" x14ac:dyDescent="0.25">
      <c r="A1455" t="s">
        <v>5923</v>
      </c>
      <c r="B1455" t="s">
        <v>5924</v>
      </c>
      <c r="C1455" t="s">
        <v>225</v>
      </c>
      <c r="D1455">
        <v>41760</v>
      </c>
      <c r="E1455">
        <v>10</v>
      </c>
      <c r="F1455">
        <v>16</v>
      </c>
      <c r="G1455">
        <v>0.625</v>
      </c>
      <c r="H1455">
        <v>34</v>
      </c>
      <c r="I1455">
        <v>32</v>
      </c>
      <c r="J1455">
        <v>1.0625</v>
      </c>
      <c r="K1455">
        <v>48</v>
      </c>
      <c r="L1455">
        <v>0.66666666666666663</v>
      </c>
      <c r="M1455">
        <v>23</v>
      </c>
      <c r="O1455">
        <v>6</v>
      </c>
      <c r="P1455">
        <v>6</v>
      </c>
      <c r="Q1455">
        <v>1</v>
      </c>
      <c r="R1455">
        <v>11</v>
      </c>
      <c r="S1455">
        <v>0</v>
      </c>
    </row>
    <row r="1456" spans="1:19" x14ac:dyDescent="0.25">
      <c r="A1456" t="s">
        <v>5925</v>
      </c>
      <c r="B1456" t="s">
        <v>5926</v>
      </c>
      <c r="C1456" t="s">
        <v>226</v>
      </c>
      <c r="D1456">
        <v>41760</v>
      </c>
      <c r="E1456">
        <v>8</v>
      </c>
      <c r="F1456">
        <v>12</v>
      </c>
      <c r="G1456">
        <v>0.66666666666666663</v>
      </c>
      <c r="H1456">
        <v>27</v>
      </c>
      <c r="I1456">
        <v>28</v>
      </c>
      <c r="J1456">
        <v>0.9642857142857143</v>
      </c>
      <c r="K1456">
        <v>40</v>
      </c>
      <c r="L1456">
        <v>0.7</v>
      </c>
      <c r="M1456">
        <v>17</v>
      </c>
      <c r="N1456">
        <v>0.83425000000000005</v>
      </c>
      <c r="O1456">
        <v>6</v>
      </c>
      <c r="P1456">
        <v>6</v>
      </c>
      <c r="Q1456">
        <v>1</v>
      </c>
      <c r="R1456">
        <v>10</v>
      </c>
      <c r="S1456">
        <v>0.80069383394383398</v>
      </c>
    </row>
    <row r="1457" spans="1:19" x14ac:dyDescent="0.25">
      <c r="A1457" t="s">
        <v>5927</v>
      </c>
      <c r="B1457" t="s">
        <v>5928</v>
      </c>
      <c r="C1457" t="s">
        <v>227</v>
      </c>
      <c r="D1457">
        <v>41760</v>
      </c>
      <c r="E1457">
        <v>2</v>
      </c>
      <c r="F1457">
        <v>4</v>
      </c>
      <c r="G1457">
        <v>0.5</v>
      </c>
      <c r="H1457">
        <v>7</v>
      </c>
      <c r="I1457">
        <v>4</v>
      </c>
      <c r="J1457">
        <v>1.75</v>
      </c>
      <c r="K1457">
        <v>8</v>
      </c>
      <c r="L1457">
        <v>0.5</v>
      </c>
      <c r="M1457">
        <v>6</v>
      </c>
      <c r="N1457">
        <v>0.745</v>
      </c>
      <c r="O1457">
        <v>0</v>
      </c>
      <c r="P1457">
        <v>0</v>
      </c>
      <c r="Q1457" t="e">
        <v>#DIV/0!</v>
      </c>
      <c r="R1457">
        <v>1</v>
      </c>
      <c r="S1457">
        <v>0.94861111111111107</v>
      </c>
    </row>
    <row r="1458" spans="1:19" x14ac:dyDescent="0.25">
      <c r="A1458" t="s">
        <v>5929</v>
      </c>
      <c r="B1458" t="s">
        <v>5930</v>
      </c>
      <c r="C1458" t="s">
        <v>202</v>
      </c>
      <c r="D1458">
        <v>41791</v>
      </c>
      <c r="E1458">
        <v>3</v>
      </c>
      <c r="F1458">
        <v>3</v>
      </c>
      <c r="G1458">
        <v>1</v>
      </c>
      <c r="I1458">
        <v>15</v>
      </c>
      <c r="J1458">
        <v>0</v>
      </c>
      <c r="K1458">
        <v>15</v>
      </c>
      <c r="L1458">
        <v>1</v>
      </c>
      <c r="M1458">
        <v>0</v>
      </c>
      <c r="O1458">
        <v>0</v>
      </c>
      <c r="P1458">
        <v>0</v>
      </c>
      <c r="Q1458" t="e">
        <v>#DIV/0!</v>
      </c>
      <c r="S1458">
        <v>0.92500000000000004</v>
      </c>
    </row>
    <row r="1459" spans="1:19" x14ac:dyDescent="0.25">
      <c r="A1459" t="s">
        <v>8729</v>
      </c>
      <c r="B1459" t="s">
        <v>8730</v>
      </c>
      <c r="C1459" t="s">
        <v>2636</v>
      </c>
      <c r="D1459">
        <v>41791</v>
      </c>
      <c r="E1459">
        <v>3</v>
      </c>
      <c r="F1459">
        <v>3</v>
      </c>
      <c r="G1459">
        <v>1</v>
      </c>
      <c r="I1459">
        <v>15</v>
      </c>
      <c r="J1459">
        <v>0</v>
      </c>
      <c r="K1459">
        <v>15</v>
      </c>
      <c r="L1459">
        <v>1</v>
      </c>
      <c r="M1459">
        <v>0</v>
      </c>
      <c r="O1459">
        <v>0</v>
      </c>
      <c r="P1459">
        <v>0</v>
      </c>
      <c r="Q1459" t="e">
        <v>#DIV/0!</v>
      </c>
      <c r="S1459">
        <v>0.77777777777777779</v>
      </c>
    </row>
    <row r="1460" spans="1:19" x14ac:dyDescent="0.25">
      <c r="A1460" t="s">
        <v>5931</v>
      </c>
      <c r="B1460" t="s">
        <v>5932</v>
      </c>
      <c r="C1460" t="s">
        <v>247</v>
      </c>
      <c r="D1460">
        <v>41791</v>
      </c>
      <c r="E1460">
        <v>0</v>
      </c>
      <c r="F1460">
        <v>0</v>
      </c>
      <c r="G1460" t="e">
        <v>#DIV/0!</v>
      </c>
      <c r="H1460">
        <v>0</v>
      </c>
      <c r="I1460">
        <v>0</v>
      </c>
      <c r="J1460" t="e">
        <v>#DIV/0!</v>
      </c>
      <c r="K1460">
        <v>0</v>
      </c>
      <c r="L1460" t="e">
        <v>#DIV/0!</v>
      </c>
      <c r="M1460">
        <v>0</v>
      </c>
      <c r="O1460">
        <v>0</v>
      </c>
      <c r="P1460">
        <v>0</v>
      </c>
      <c r="Q1460" t="e">
        <v>#DIV/0!</v>
      </c>
      <c r="R1460">
        <v>0</v>
      </c>
    </row>
    <row r="1461" spans="1:19" x14ac:dyDescent="0.25">
      <c r="A1461" t="s">
        <v>9346</v>
      </c>
      <c r="B1461" t="s">
        <v>9347</v>
      </c>
      <c r="C1461" t="s">
        <v>2637</v>
      </c>
      <c r="D1461">
        <v>41791</v>
      </c>
      <c r="E1461">
        <v>9</v>
      </c>
      <c r="F1461">
        <v>9</v>
      </c>
      <c r="G1461">
        <v>1</v>
      </c>
      <c r="H1461">
        <v>0</v>
      </c>
      <c r="I1461">
        <v>42</v>
      </c>
      <c r="J1461">
        <v>0</v>
      </c>
      <c r="K1461">
        <v>42</v>
      </c>
      <c r="L1461">
        <v>1</v>
      </c>
      <c r="M1461">
        <v>0</v>
      </c>
      <c r="O1461">
        <v>0</v>
      </c>
      <c r="P1461">
        <v>0</v>
      </c>
      <c r="Q1461" t="e">
        <v>#DIV/0!</v>
      </c>
      <c r="R1461">
        <v>0</v>
      </c>
    </row>
    <row r="1462" spans="1:19" x14ac:dyDescent="0.25">
      <c r="A1462" t="s">
        <v>5933</v>
      </c>
      <c r="B1462" t="s">
        <v>5934</v>
      </c>
      <c r="C1462" t="s">
        <v>242</v>
      </c>
      <c r="D1462">
        <v>41791</v>
      </c>
      <c r="E1462">
        <v>17</v>
      </c>
      <c r="F1462">
        <v>20</v>
      </c>
      <c r="G1462">
        <v>0.85</v>
      </c>
      <c r="H1462">
        <v>107</v>
      </c>
      <c r="I1462">
        <v>142</v>
      </c>
      <c r="J1462">
        <v>0.75352112676056338</v>
      </c>
      <c r="K1462">
        <v>157</v>
      </c>
      <c r="L1462">
        <v>0.90445859872611467</v>
      </c>
      <c r="M1462">
        <v>68</v>
      </c>
      <c r="N1462">
        <v>0.98124999999999996</v>
      </c>
      <c r="O1462">
        <v>20</v>
      </c>
      <c r="P1462">
        <v>30</v>
      </c>
      <c r="Q1462">
        <v>0.66666666666666663</v>
      </c>
      <c r="R1462">
        <v>39</v>
      </c>
    </row>
    <row r="1463" spans="1:19" x14ac:dyDescent="0.25">
      <c r="A1463" t="s">
        <v>5935</v>
      </c>
      <c r="B1463" t="s">
        <v>5936</v>
      </c>
      <c r="C1463" t="s">
        <v>243</v>
      </c>
      <c r="D1463">
        <v>41791</v>
      </c>
      <c r="E1463">
        <v>10</v>
      </c>
      <c r="F1463">
        <v>12</v>
      </c>
      <c r="G1463">
        <v>0.83333333333333337</v>
      </c>
      <c r="H1463">
        <v>26</v>
      </c>
      <c r="I1463">
        <v>34</v>
      </c>
      <c r="J1463">
        <v>0.76470588235294112</v>
      </c>
      <c r="K1463">
        <v>40</v>
      </c>
      <c r="L1463">
        <v>0.85</v>
      </c>
      <c r="M1463">
        <v>21</v>
      </c>
      <c r="N1463">
        <v>0.76400000000000001</v>
      </c>
      <c r="O1463">
        <v>3</v>
      </c>
      <c r="P1463">
        <v>6</v>
      </c>
      <c r="Q1463">
        <v>0.5</v>
      </c>
      <c r="R1463">
        <v>5</v>
      </c>
      <c r="S1463">
        <v>0.74175824175824168</v>
      </c>
    </row>
    <row r="1464" spans="1:19" x14ac:dyDescent="0.25">
      <c r="A1464" t="s">
        <v>5937</v>
      </c>
      <c r="B1464" t="s">
        <v>5938</v>
      </c>
      <c r="C1464" t="s">
        <v>244</v>
      </c>
      <c r="D1464">
        <v>41791</v>
      </c>
      <c r="E1464">
        <v>3</v>
      </c>
      <c r="F1464">
        <v>4</v>
      </c>
      <c r="G1464">
        <v>0.75</v>
      </c>
      <c r="H1464">
        <v>9</v>
      </c>
      <c r="I1464">
        <v>6</v>
      </c>
      <c r="J1464">
        <v>1.5</v>
      </c>
      <c r="K1464">
        <v>8</v>
      </c>
      <c r="L1464">
        <v>0.75</v>
      </c>
      <c r="M1464">
        <v>8</v>
      </c>
      <c r="N1464">
        <v>0.628</v>
      </c>
      <c r="O1464">
        <v>0</v>
      </c>
      <c r="P1464">
        <v>0</v>
      </c>
      <c r="Q1464" t="e">
        <v>#DIV/0!</v>
      </c>
      <c r="R1464">
        <v>1</v>
      </c>
      <c r="S1464">
        <v>1.075</v>
      </c>
    </row>
    <row r="1465" spans="1:19" x14ac:dyDescent="0.25">
      <c r="A1465" t="s">
        <v>9455</v>
      </c>
      <c r="B1465" t="s">
        <v>9456</v>
      </c>
      <c r="C1465" t="s">
        <v>2809</v>
      </c>
      <c r="D1465">
        <v>41791</v>
      </c>
      <c r="E1465">
        <v>7</v>
      </c>
      <c r="F1465">
        <v>7</v>
      </c>
      <c r="G1465">
        <v>1</v>
      </c>
      <c r="H1465">
        <v>29</v>
      </c>
      <c r="I1465">
        <v>35</v>
      </c>
      <c r="J1465">
        <v>0.82857142857142863</v>
      </c>
      <c r="K1465">
        <v>35</v>
      </c>
      <c r="L1465">
        <v>1</v>
      </c>
      <c r="M1465">
        <v>23</v>
      </c>
      <c r="O1465">
        <v>0</v>
      </c>
      <c r="P1465">
        <v>3</v>
      </c>
      <c r="Q1465">
        <v>0</v>
      </c>
      <c r="R1465">
        <v>6</v>
      </c>
      <c r="S1465">
        <v>0.61904761904761907</v>
      </c>
    </row>
    <row r="1466" spans="1:19" x14ac:dyDescent="0.25">
      <c r="A1466" t="s">
        <v>5939</v>
      </c>
      <c r="B1466" t="s">
        <v>5940</v>
      </c>
      <c r="C1466" t="s">
        <v>245</v>
      </c>
      <c r="D1466">
        <v>41791</v>
      </c>
      <c r="E1466">
        <v>19</v>
      </c>
      <c r="F1466">
        <v>25</v>
      </c>
      <c r="G1466">
        <v>0.76</v>
      </c>
      <c r="H1466">
        <v>48</v>
      </c>
      <c r="I1466">
        <v>95</v>
      </c>
      <c r="J1466">
        <v>0.50526315789473686</v>
      </c>
      <c r="K1466">
        <v>125</v>
      </c>
      <c r="L1466">
        <v>0.76</v>
      </c>
      <c r="M1466">
        <v>45</v>
      </c>
      <c r="O1466">
        <v>8</v>
      </c>
      <c r="P1466">
        <v>11</v>
      </c>
      <c r="Q1466">
        <v>0.72727272727272729</v>
      </c>
      <c r="R1466">
        <v>3</v>
      </c>
    </row>
    <row r="1467" spans="1:19" x14ac:dyDescent="0.25">
      <c r="A1467" t="s">
        <v>5941</v>
      </c>
      <c r="B1467" t="s">
        <v>5942</v>
      </c>
      <c r="C1467" t="s">
        <v>246</v>
      </c>
      <c r="D1467">
        <v>41791</v>
      </c>
      <c r="E1467">
        <v>18</v>
      </c>
      <c r="F1467">
        <v>18</v>
      </c>
      <c r="G1467">
        <v>1</v>
      </c>
      <c r="H1467">
        <v>131</v>
      </c>
      <c r="I1467">
        <v>180</v>
      </c>
      <c r="J1467">
        <v>0.72777777777777775</v>
      </c>
      <c r="K1467">
        <v>180</v>
      </c>
      <c r="L1467">
        <v>1</v>
      </c>
      <c r="M1467">
        <v>112</v>
      </c>
      <c r="O1467">
        <v>1</v>
      </c>
      <c r="P1467">
        <v>1</v>
      </c>
      <c r="Q1467">
        <v>1</v>
      </c>
      <c r="R1467">
        <v>19</v>
      </c>
    </row>
    <row r="1468" spans="1:19" x14ac:dyDescent="0.25">
      <c r="A1468" t="s">
        <v>5943</v>
      </c>
      <c r="B1468" t="s">
        <v>5944</v>
      </c>
      <c r="C1468" t="s">
        <v>240</v>
      </c>
      <c r="D1468">
        <v>41791</v>
      </c>
      <c r="E1468">
        <v>83</v>
      </c>
      <c r="F1468">
        <v>95</v>
      </c>
      <c r="G1468">
        <v>0.87368421052631584</v>
      </c>
      <c r="H1468">
        <v>350</v>
      </c>
      <c r="I1468">
        <v>536</v>
      </c>
      <c r="J1468">
        <v>0.65298507462686572</v>
      </c>
      <c r="K1468">
        <v>587</v>
      </c>
      <c r="L1468">
        <v>0.91311754684838164</v>
      </c>
      <c r="M1468">
        <v>277</v>
      </c>
      <c r="O1468">
        <v>32</v>
      </c>
      <c r="P1468">
        <v>51</v>
      </c>
      <c r="Q1468">
        <v>0.62745098039215685</v>
      </c>
      <c r="R1468">
        <v>73</v>
      </c>
    </row>
    <row r="1469" spans="1:19" x14ac:dyDescent="0.25">
      <c r="A1469" t="s">
        <v>5945</v>
      </c>
      <c r="B1469" t="s">
        <v>5946</v>
      </c>
      <c r="C1469" t="s">
        <v>203</v>
      </c>
      <c r="D1469">
        <v>41791</v>
      </c>
      <c r="E1469">
        <v>8</v>
      </c>
      <c r="F1469">
        <v>11</v>
      </c>
      <c r="G1469">
        <v>0.72727272727272729</v>
      </c>
      <c r="H1469">
        <v>13</v>
      </c>
      <c r="I1469">
        <v>40</v>
      </c>
      <c r="J1469">
        <v>0.32500000000000001</v>
      </c>
      <c r="K1469">
        <v>55</v>
      </c>
      <c r="L1469">
        <v>0.72727272727272729</v>
      </c>
      <c r="M1469">
        <v>13</v>
      </c>
      <c r="O1469">
        <v>7</v>
      </c>
      <c r="P1469">
        <v>8</v>
      </c>
      <c r="Q1469">
        <v>0.875</v>
      </c>
      <c r="R1469">
        <v>0</v>
      </c>
    </row>
    <row r="1470" spans="1:19" x14ac:dyDescent="0.25">
      <c r="A1470" t="s">
        <v>5947</v>
      </c>
      <c r="B1470" t="s">
        <v>5948</v>
      </c>
      <c r="C1470" t="s">
        <v>205</v>
      </c>
      <c r="D1470">
        <v>41791</v>
      </c>
      <c r="E1470">
        <v>3</v>
      </c>
      <c r="F1470">
        <v>4</v>
      </c>
      <c r="G1470">
        <v>0.75</v>
      </c>
      <c r="H1470">
        <v>4</v>
      </c>
      <c r="I1470">
        <v>15</v>
      </c>
      <c r="J1470">
        <v>0.26666666666666666</v>
      </c>
      <c r="K1470">
        <v>20</v>
      </c>
      <c r="L1470">
        <v>0.75</v>
      </c>
      <c r="M1470">
        <v>4</v>
      </c>
      <c r="N1470">
        <v>0.92500000000000004</v>
      </c>
      <c r="O1470">
        <v>7</v>
      </c>
      <c r="P1470">
        <v>8</v>
      </c>
      <c r="Q1470">
        <v>0.875</v>
      </c>
      <c r="R1470">
        <v>0</v>
      </c>
      <c r="S1470">
        <v>1.0111111111111111</v>
      </c>
    </row>
    <row r="1471" spans="1:19" x14ac:dyDescent="0.25">
      <c r="A1471" t="s">
        <v>5949</v>
      </c>
      <c r="B1471" t="s">
        <v>5950</v>
      </c>
      <c r="C1471" t="s">
        <v>204</v>
      </c>
      <c r="D1471">
        <v>41791</v>
      </c>
      <c r="E1471">
        <v>5</v>
      </c>
      <c r="F1471">
        <v>7</v>
      </c>
      <c r="G1471">
        <v>0.7142857142857143</v>
      </c>
      <c r="H1471">
        <v>9</v>
      </c>
      <c r="I1471">
        <v>25</v>
      </c>
      <c r="J1471">
        <v>0.36</v>
      </c>
      <c r="K1471">
        <v>35</v>
      </c>
      <c r="L1471">
        <v>0.7142857142857143</v>
      </c>
      <c r="M1471">
        <v>9</v>
      </c>
      <c r="O1471">
        <v>0</v>
      </c>
      <c r="P1471">
        <v>0</v>
      </c>
      <c r="Q1471">
        <v>0</v>
      </c>
      <c r="R1471">
        <v>0</v>
      </c>
    </row>
    <row r="1472" spans="1:19" x14ac:dyDescent="0.25">
      <c r="A1472" t="s">
        <v>5951</v>
      </c>
      <c r="B1472" t="s">
        <v>5952</v>
      </c>
      <c r="C1472" t="s">
        <v>206</v>
      </c>
      <c r="D1472">
        <v>41791</v>
      </c>
      <c r="G1472" t="e">
        <v>#DIV/0!</v>
      </c>
      <c r="J1472" t="e">
        <v>#DIV/0!</v>
      </c>
      <c r="L1472" t="e">
        <v>#DIV/0!</v>
      </c>
      <c r="Q1472" t="e">
        <v>#DIV/0!</v>
      </c>
      <c r="S1472">
        <v>0.95</v>
      </c>
    </row>
    <row r="1473" spans="1:19" x14ac:dyDescent="0.25">
      <c r="A1473" t="s">
        <v>5953</v>
      </c>
      <c r="B1473" t="s">
        <v>5954</v>
      </c>
      <c r="C1473" t="s">
        <v>233</v>
      </c>
      <c r="D1473">
        <v>41791</v>
      </c>
      <c r="G1473" t="e">
        <v>#DIV/0!</v>
      </c>
      <c r="J1473" t="e">
        <v>#DIV/0!</v>
      </c>
      <c r="L1473" t="e">
        <v>#DIV/0!</v>
      </c>
      <c r="Q1473" t="e">
        <v>#DIV/0!</v>
      </c>
      <c r="S1473">
        <v>0.5</v>
      </c>
    </row>
    <row r="1474" spans="1:19" x14ac:dyDescent="0.25">
      <c r="A1474" t="s">
        <v>5955</v>
      </c>
      <c r="B1474" t="s">
        <v>5956</v>
      </c>
      <c r="C1474" t="s">
        <v>232</v>
      </c>
      <c r="D1474">
        <v>41791</v>
      </c>
      <c r="G1474" t="e">
        <v>#DIV/0!</v>
      </c>
      <c r="J1474" t="e">
        <v>#DIV/0!</v>
      </c>
      <c r="L1474" t="e">
        <v>#DIV/0!</v>
      </c>
      <c r="Q1474" t="e">
        <v>#DIV/0!</v>
      </c>
    </row>
    <row r="1475" spans="1:19" x14ac:dyDescent="0.25">
      <c r="A1475" t="s">
        <v>5957</v>
      </c>
      <c r="B1475" t="s">
        <v>5958</v>
      </c>
      <c r="C1475" t="s">
        <v>207</v>
      </c>
      <c r="D1475">
        <v>41791</v>
      </c>
      <c r="E1475">
        <v>13</v>
      </c>
      <c r="F1475">
        <v>14</v>
      </c>
      <c r="G1475">
        <v>0.9285714285714286</v>
      </c>
      <c r="H1475">
        <v>82</v>
      </c>
      <c r="I1475">
        <v>105</v>
      </c>
      <c r="J1475">
        <v>0.78095238095238095</v>
      </c>
      <c r="K1475">
        <v>110</v>
      </c>
      <c r="L1475">
        <v>0.95454545454545459</v>
      </c>
      <c r="M1475">
        <v>72</v>
      </c>
      <c r="O1475">
        <v>10</v>
      </c>
      <c r="P1475">
        <v>13</v>
      </c>
      <c r="Q1475">
        <v>0.76923076923076927</v>
      </c>
      <c r="R1475">
        <v>10</v>
      </c>
    </row>
    <row r="1476" spans="1:19" x14ac:dyDescent="0.25">
      <c r="A1476" t="s">
        <v>5959</v>
      </c>
      <c r="B1476" t="s">
        <v>5960</v>
      </c>
      <c r="C1476" t="s">
        <v>209</v>
      </c>
      <c r="D1476">
        <v>41791</v>
      </c>
      <c r="E1476">
        <v>5</v>
      </c>
      <c r="F1476">
        <v>5</v>
      </c>
      <c r="G1476">
        <v>1</v>
      </c>
      <c r="H1476">
        <v>33</v>
      </c>
      <c r="I1476">
        <v>45</v>
      </c>
      <c r="J1476">
        <v>0.73333333333333328</v>
      </c>
      <c r="K1476">
        <v>45</v>
      </c>
      <c r="L1476">
        <v>1</v>
      </c>
      <c r="M1476">
        <v>24</v>
      </c>
      <c r="N1476">
        <v>1.075</v>
      </c>
      <c r="O1476">
        <v>5</v>
      </c>
      <c r="P1476">
        <v>6</v>
      </c>
      <c r="Q1476">
        <v>0.83333333333333337</v>
      </c>
      <c r="R1476">
        <v>9</v>
      </c>
    </row>
    <row r="1477" spans="1:19" x14ac:dyDescent="0.25">
      <c r="A1477" t="s">
        <v>5961</v>
      </c>
      <c r="B1477" t="s">
        <v>5962</v>
      </c>
      <c r="C1477" t="s">
        <v>208</v>
      </c>
      <c r="D1477">
        <v>41791</v>
      </c>
      <c r="E1477">
        <v>4</v>
      </c>
      <c r="F1477">
        <v>5</v>
      </c>
      <c r="G1477">
        <v>0.8</v>
      </c>
      <c r="H1477">
        <v>15</v>
      </c>
      <c r="I1477">
        <v>20</v>
      </c>
      <c r="J1477">
        <v>0.75</v>
      </c>
      <c r="K1477">
        <v>25</v>
      </c>
      <c r="L1477">
        <v>0.8</v>
      </c>
      <c r="M1477">
        <v>14</v>
      </c>
      <c r="O1477">
        <v>5</v>
      </c>
      <c r="P1477">
        <v>7</v>
      </c>
      <c r="Q1477">
        <v>0.7142857142857143</v>
      </c>
      <c r="R1477">
        <v>1</v>
      </c>
    </row>
    <row r="1478" spans="1:19" x14ac:dyDescent="0.25">
      <c r="A1478" t="s">
        <v>5963</v>
      </c>
      <c r="B1478" t="s">
        <v>5964</v>
      </c>
      <c r="C1478" t="s">
        <v>210</v>
      </c>
      <c r="D1478">
        <v>41791</v>
      </c>
      <c r="E1478">
        <v>4</v>
      </c>
      <c r="F1478">
        <v>4</v>
      </c>
      <c r="G1478">
        <v>1</v>
      </c>
      <c r="H1478">
        <v>34</v>
      </c>
      <c r="I1478">
        <v>40</v>
      </c>
      <c r="J1478">
        <v>0.85</v>
      </c>
      <c r="K1478">
        <v>40</v>
      </c>
      <c r="L1478">
        <v>1</v>
      </c>
      <c r="M1478">
        <v>34</v>
      </c>
    </row>
    <row r="1479" spans="1:19" x14ac:dyDescent="0.25">
      <c r="A1479" t="s">
        <v>5965</v>
      </c>
      <c r="B1479" t="s">
        <v>5966</v>
      </c>
      <c r="C1479" t="s">
        <v>228</v>
      </c>
      <c r="D1479">
        <v>41791</v>
      </c>
      <c r="E1479">
        <v>3</v>
      </c>
      <c r="F1479">
        <v>3</v>
      </c>
      <c r="G1479">
        <v>1</v>
      </c>
      <c r="H1479">
        <v>25</v>
      </c>
      <c r="I1479">
        <v>30</v>
      </c>
      <c r="J1479">
        <v>0.83333333333333337</v>
      </c>
      <c r="K1479">
        <v>30</v>
      </c>
      <c r="L1479">
        <v>1</v>
      </c>
      <c r="M1479">
        <v>21</v>
      </c>
      <c r="O1479">
        <v>0</v>
      </c>
      <c r="P1479">
        <v>0</v>
      </c>
      <c r="Q1479" t="e">
        <v>#DIV/0!</v>
      </c>
      <c r="R1479">
        <v>4</v>
      </c>
    </row>
    <row r="1480" spans="1:19" x14ac:dyDescent="0.25">
      <c r="A1480" t="s">
        <v>5967</v>
      </c>
      <c r="B1480" t="s">
        <v>5968</v>
      </c>
      <c r="C1480" t="s">
        <v>229</v>
      </c>
      <c r="D1480">
        <v>41791</v>
      </c>
      <c r="E1480">
        <v>3</v>
      </c>
      <c r="F1480">
        <v>3</v>
      </c>
      <c r="G1480">
        <v>1</v>
      </c>
      <c r="H1480">
        <v>25</v>
      </c>
      <c r="I1480">
        <v>30</v>
      </c>
      <c r="J1480">
        <v>0.83333333333333337</v>
      </c>
      <c r="K1480">
        <v>30</v>
      </c>
      <c r="L1480">
        <v>1</v>
      </c>
      <c r="M1480">
        <v>21</v>
      </c>
      <c r="O1480">
        <v>0</v>
      </c>
      <c r="P1480">
        <v>0</v>
      </c>
      <c r="Q1480" t="e">
        <v>#DIV/0!</v>
      </c>
      <c r="R1480">
        <v>4</v>
      </c>
    </row>
    <row r="1481" spans="1:19" x14ac:dyDescent="0.25">
      <c r="A1481" t="s">
        <v>5969</v>
      </c>
      <c r="B1481" t="s">
        <v>5970</v>
      </c>
      <c r="C1481" t="s">
        <v>215</v>
      </c>
      <c r="D1481">
        <v>41791</v>
      </c>
      <c r="G1481" t="e">
        <v>#DIV/0!</v>
      </c>
      <c r="J1481" t="e">
        <v>#DIV/0!</v>
      </c>
      <c r="L1481" t="e">
        <v>#DIV/0!</v>
      </c>
      <c r="M1481">
        <v>0</v>
      </c>
      <c r="Q1481" t="e">
        <v>#DIV/0!</v>
      </c>
    </row>
    <row r="1482" spans="1:19" x14ac:dyDescent="0.25">
      <c r="A1482" t="s">
        <v>5971</v>
      </c>
      <c r="B1482" t="s">
        <v>5972</v>
      </c>
      <c r="C1482" t="s">
        <v>211</v>
      </c>
      <c r="D1482">
        <v>41791</v>
      </c>
      <c r="E1482">
        <v>6</v>
      </c>
      <c r="F1482">
        <v>10</v>
      </c>
      <c r="G1482">
        <v>0.6</v>
      </c>
      <c r="H1482">
        <v>19</v>
      </c>
      <c r="I1482">
        <v>35</v>
      </c>
      <c r="J1482">
        <v>0.54285714285714282</v>
      </c>
      <c r="K1482">
        <v>60</v>
      </c>
      <c r="L1482">
        <v>0.58333333333333337</v>
      </c>
      <c r="M1482">
        <v>13</v>
      </c>
      <c r="O1482">
        <v>3</v>
      </c>
      <c r="P1482">
        <v>6</v>
      </c>
      <c r="Q1482">
        <v>0.5</v>
      </c>
      <c r="R1482">
        <v>6</v>
      </c>
    </row>
    <row r="1483" spans="1:19" x14ac:dyDescent="0.25">
      <c r="A1483" t="s">
        <v>5973</v>
      </c>
      <c r="B1483" t="s">
        <v>5974</v>
      </c>
      <c r="C1483" t="s">
        <v>3526</v>
      </c>
      <c r="D1483">
        <v>41791</v>
      </c>
      <c r="G1483" t="e">
        <v>#DIV/0!</v>
      </c>
      <c r="J1483" t="e">
        <v>#DIV/0!</v>
      </c>
      <c r="L1483" t="e">
        <v>#DIV/0!</v>
      </c>
      <c r="Q1483" t="e">
        <v>#DIV/0!</v>
      </c>
      <c r="S1483">
        <v>0.61538461538461542</v>
      </c>
    </row>
    <row r="1484" spans="1:19" x14ac:dyDescent="0.25">
      <c r="A1484" t="s">
        <v>5975</v>
      </c>
      <c r="B1484" t="s">
        <v>5976</v>
      </c>
      <c r="C1484" t="s">
        <v>214</v>
      </c>
      <c r="D1484">
        <v>41791</v>
      </c>
      <c r="E1484">
        <v>4</v>
      </c>
      <c r="F1484">
        <v>5</v>
      </c>
      <c r="G1484">
        <v>0.8</v>
      </c>
      <c r="H1484">
        <v>17</v>
      </c>
      <c r="I1484">
        <v>25</v>
      </c>
      <c r="J1484">
        <v>0.68</v>
      </c>
      <c r="K1484">
        <v>35</v>
      </c>
      <c r="L1484">
        <v>0.7142857142857143</v>
      </c>
      <c r="M1484">
        <v>11</v>
      </c>
      <c r="N1484">
        <v>0.95</v>
      </c>
      <c r="O1484">
        <v>3</v>
      </c>
      <c r="P1484">
        <v>6</v>
      </c>
      <c r="Q1484">
        <v>0.5</v>
      </c>
      <c r="R1484">
        <v>6</v>
      </c>
      <c r="S1484">
        <v>0.61538461538461542</v>
      </c>
    </row>
    <row r="1485" spans="1:19" x14ac:dyDescent="0.25">
      <c r="A1485" t="s">
        <v>5977</v>
      </c>
      <c r="B1485" t="s">
        <v>5978</v>
      </c>
      <c r="C1485" t="s">
        <v>212</v>
      </c>
      <c r="D1485">
        <v>41791</v>
      </c>
      <c r="E1485">
        <v>2</v>
      </c>
      <c r="F1485">
        <v>5</v>
      </c>
      <c r="G1485">
        <v>0.4</v>
      </c>
      <c r="H1485">
        <v>2</v>
      </c>
      <c r="I1485">
        <v>10</v>
      </c>
      <c r="J1485">
        <v>0.2</v>
      </c>
      <c r="K1485">
        <v>25</v>
      </c>
      <c r="L1485">
        <v>0.4</v>
      </c>
      <c r="M1485">
        <v>2</v>
      </c>
      <c r="O1485">
        <v>0</v>
      </c>
      <c r="P1485">
        <v>0</v>
      </c>
      <c r="Q1485" t="e">
        <v>#DIV/0!</v>
      </c>
      <c r="R1485">
        <v>0</v>
      </c>
      <c r="S1485">
        <v>1.3</v>
      </c>
    </row>
    <row r="1486" spans="1:19" x14ac:dyDescent="0.25">
      <c r="A1486" t="s">
        <v>5979</v>
      </c>
      <c r="B1486" t="s">
        <v>5980</v>
      </c>
      <c r="C1486" t="s">
        <v>218</v>
      </c>
      <c r="D1486">
        <v>41791</v>
      </c>
      <c r="G1486" t="e">
        <v>#DIV/0!</v>
      </c>
      <c r="J1486" t="e">
        <v>#DIV/0!</v>
      </c>
      <c r="L1486" t="e">
        <v>#DIV/0!</v>
      </c>
      <c r="Q1486" t="e">
        <v>#DIV/0!</v>
      </c>
      <c r="S1486">
        <v>0.97500000000000009</v>
      </c>
    </row>
    <row r="1487" spans="1:19" x14ac:dyDescent="0.25">
      <c r="A1487" t="s">
        <v>5981</v>
      </c>
      <c r="B1487" t="s">
        <v>5982</v>
      </c>
      <c r="C1487" t="s">
        <v>216</v>
      </c>
      <c r="D1487">
        <v>41791</v>
      </c>
      <c r="E1487">
        <v>0</v>
      </c>
      <c r="F1487">
        <v>0</v>
      </c>
      <c r="G1487" t="e">
        <v>#DIV/0!</v>
      </c>
      <c r="H1487">
        <v>0</v>
      </c>
      <c r="I1487">
        <v>0</v>
      </c>
      <c r="J1487" t="e">
        <v>#DIV/0!</v>
      </c>
      <c r="K1487">
        <v>0</v>
      </c>
      <c r="L1487" t="e">
        <v>#DIV/0!</v>
      </c>
      <c r="M1487">
        <v>0</v>
      </c>
      <c r="O1487">
        <v>0</v>
      </c>
      <c r="P1487">
        <v>0</v>
      </c>
      <c r="Q1487" t="e">
        <v>#DIV/0!</v>
      </c>
      <c r="R1487">
        <v>0</v>
      </c>
    </row>
    <row r="1488" spans="1:19" x14ac:dyDescent="0.25">
      <c r="A1488" t="s">
        <v>5983</v>
      </c>
      <c r="B1488" t="s">
        <v>5984</v>
      </c>
      <c r="C1488" t="s">
        <v>217</v>
      </c>
      <c r="D1488">
        <v>41791</v>
      </c>
      <c r="G1488" t="e">
        <v>#DIV/0!</v>
      </c>
      <c r="J1488" t="e">
        <v>#DIV/0!</v>
      </c>
      <c r="L1488" t="e">
        <v>#DIV/0!</v>
      </c>
      <c r="Q1488" t="e">
        <v>#DIV/0!</v>
      </c>
      <c r="S1488">
        <v>0.54545454545454541</v>
      </c>
    </row>
    <row r="1489" spans="1:19" x14ac:dyDescent="0.25">
      <c r="A1489" t="s">
        <v>5985</v>
      </c>
      <c r="B1489" t="s">
        <v>5986</v>
      </c>
      <c r="C1489" t="s">
        <v>230</v>
      </c>
      <c r="D1489">
        <v>41791</v>
      </c>
      <c r="E1489">
        <v>3</v>
      </c>
      <c r="F1489">
        <v>3</v>
      </c>
      <c r="G1489">
        <v>1</v>
      </c>
      <c r="H1489">
        <v>25</v>
      </c>
      <c r="I1489">
        <v>30</v>
      </c>
      <c r="J1489">
        <v>0.83333333333333337</v>
      </c>
      <c r="K1489">
        <v>30</v>
      </c>
      <c r="L1489">
        <v>1</v>
      </c>
      <c r="M1489">
        <v>18</v>
      </c>
      <c r="O1489">
        <v>0</v>
      </c>
      <c r="P1489">
        <v>0</v>
      </c>
      <c r="Q1489" t="e">
        <v>#DIV/0!</v>
      </c>
      <c r="R1489">
        <v>7</v>
      </c>
      <c r="S1489">
        <v>1</v>
      </c>
    </row>
    <row r="1490" spans="1:19" x14ac:dyDescent="0.25">
      <c r="A1490" t="s">
        <v>5987</v>
      </c>
      <c r="B1490" t="s">
        <v>5988</v>
      </c>
      <c r="C1490" t="s">
        <v>231</v>
      </c>
      <c r="D1490">
        <v>41791</v>
      </c>
      <c r="E1490">
        <v>3</v>
      </c>
      <c r="F1490">
        <v>3</v>
      </c>
      <c r="G1490">
        <v>1</v>
      </c>
      <c r="H1490">
        <v>25</v>
      </c>
      <c r="I1490">
        <v>30</v>
      </c>
      <c r="J1490">
        <v>0.83333333333333337</v>
      </c>
      <c r="K1490">
        <v>30</v>
      </c>
      <c r="L1490">
        <v>1</v>
      </c>
      <c r="M1490">
        <v>18</v>
      </c>
      <c r="O1490">
        <v>0</v>
      </c>
      <c r="P1490">
        <v>0</v>
      </c>
      <c r="Q1490" t="e">
        <v>#DIV/0!</v>
      </c>
      <c r="R1490">
        <v>7</v>
      </c>
    </row>
    <row r="1491" spans="1:19" x14ac:dyDescent="0.25">
      <c r="A1491" t="s">
        <v>9576</v>
      </c>
      <c r="B1491" t="s">
        <v>9577</v>
      </c>
      <c r="C1491" t="s">
        <v>9523</v>
      </c>
      <c r="D1491">
        <v>41791</v>
      </c>
      <c r="E1491">
        <v>2</v>
      </c>
      <c r="F1491">
        <v>2</v>
      </c>
      <c r="G1491">
        <v>1</v>
      </c>
      <c r="H1491">
        <v>11</v>
      </c>
      <c r="I1491">
        <v>10</v>
      </c>
      <c r="J1491">
        <v>1.1000000000000001</v>
      </c>
      <c r="K1491">
        <v>10</v>
      </c>
      <c r="L1491">
        <v>1</v>
      </c>
      <c r="M1491">
        <v>5</v>
      </c>
      <c r="O1491">
        <v>0</v>
      </c>
      <c r="P1491">
        <v>3</v>
      </c>
      <c r="Q1491">
        <v>0</v>
      </c>
      <c r="R1491">
        <v>6</v>
      </c>
    </row>
    <row r="1492" spans="1:19" x14ac:dyDescent="0.25">
      <c r="A1492" t="s">
        <v>8947</v>
      </c>
      <c r="B1492" t="s">
        <v>8948</v>
      </c>
      <c r="C1492" t="s">
        <v>2810</v>
      </c>
      <c r="D1492">
        <v>41791</v>
      </c>
      <c r="E1492">
        <v>2</v>
      </c>
      <c r="F1492">
        <v>2</v>
      </c>
      <c r="G1492">
        <v>1</v>
      </c>
      <c r="H1492">
        <v>11</v>
      </c>
      <c r="I1492">
        <v>10</v>
      </c>
      <c r="J1492">
        <v>1.1000000000000001</v>
      </c>
      <c r="K1492">
        <v>10</v>
      </c>
      <c r="L1492">
        <v>1</v>
      </c>
      <c r="M1492">
        <v>5</v>
      </c>
      <c r="O1492">
        <v>0</v>
      </c>
      <c r="P1492">
        <v>3</v>
      </c>
      <c r="Q1492">
        <v>0</v>
      </c>
      <c r="R1492">
        <v>6</v>
      </c>
    </row>
    <row r="1493" spans="1:19" x14ac:dyDescent="0.25">
      <c r="A1493" t="s">
        <v>5989</v>
      </c>
      <c r="B1493" t="s">
        <v>5990</v>
      </c>
      <c r="C1493" t="s">
        <v>237</v>
      </c>
      <c r="D1493">
        <v>41791</v>
      </c>
      <c r="G1493" t="e">
        <v>#DIV/0!</v>
      </c>
      <c r="J1493" t="e">
        <v>#DIV/0!</v>
      </c>
      <c r="L1493" t="e">
        <v>#DIV/0!</v>
      </c>
      <c r="Q1493" t="e">
        <v>#DIV/0!</v>
      </c>
    </row>
    <row r="1494" spans="1:19" x14ac:dyDescent="0.25">
      <c r="A1494" t="s">
        <v>5991</v>
      </c>
      <c r="B1494" t="s">
        <v>5992</v>
      </c>
      <c r="C1494" t="s">
        <v>236</v>
      </c>
      <c r="D1494">
        <v>41791</v>
      </c>
      <c r="G1494" t="e">
        <v>#DIV/0!</v>
      </c>
      <c r="J1494" t="e">
        <v>#DIV/0!</v>
      </c>
      <c r="L1494" t="e">
        <v>#DIV/0!</v>
      </c>
      <c r="Q1494" t="e">
        <v>#DIV/0!</v>
      </c>
    </row>
    <row r="1495" spans="1:19" x14ac:dyDescent="0.25">
      <c r="A1495" t="s">
        <v>5993</v>
      </c>
      <c r="B1495" t="s">
        <v>5994</v>
      </c>
      <c r="C1495" t="s">
        <v>364</v>
      </c>
      <c r="D1495">
        <v>41791</v>
      </c>
      <c r="E1495">
        <v>6</v>
      </c>
      <c r="F1495">
        <v>5</v>
      </c>
      <c r="G1495">
        <v>1.2</v>
      </c>
      <c r="H1495">
        <v>20</v>
      </c>
      <c r="I1495">
        <v>30</v>
      </c>
      <c r="J1495">
        <v>0.66666666666666663</v>
      </c>
      <c r="K1495">
        <v>25</v>
      </c>
      <c r="L1495">
        <v>1.2</v>
      </c>
      <c r="M1495">
        <v>20</v>
      </c>
      <c r="O1495">
        <v>3</v>
      </c>
      <c r="P1495">
        <v>3</v>
      </c>
      <c r="Q1495">
        <v>1</v>
      </c>
      <c r="R1495">
        <v>0</v>
      </c>
      <c r="S1495">
        <v>0</v>
      </c>
    </row>
    <row r="1496" spans="1:19" x14ac:dyDescent="0.25">
      <c r="A1496" t="s">
        <v>5995</v>
      </c>
      <c r="B1496" t="s">
        <v>5996</v>
      </c>
      <c r="C1496" t="s">
        <v>363</v>
      </c>
      <c r="D1496">
        <v>41791</v>
      </c>
      <c r="E1496">
        <v>6</v>
      </c>
      <c r="F1496">
        <v>5</v>
      </c>
      <c r="G1496">
        <v>1.2</v>
      </c>
      <c r="H1496">
        <v>20</v>
      </c>
      <c r="I1496">
        <v>30</v>
      </c>
      <c r="J1496">
        <v>0.66666666666666663</v>
      </c>
      <c r="K1496">
        <v>25</v>
      </c>
      <c r="L1496">
        <v>1.2</v>
      </c>
      <c r="M1496">
        <v>20</v>
      </c>
      <c r="O1496">
        <v>3</v>
      </c>
      <c r="P1496">
        <v>3</v>
      </c>
      <c r="Q1496">
        <v>1</v>
      </c>
      <c r="R1496">
        <v>0</v>
      </c>
    </row>
    <row r="1497" spans="1:19" x14ac:dyDescent="0.25">
      <c r="A1497" t="s">
        <v>5997</v>
      </c>
      <c r="B1497" t="s">
        <v>5998</v>
      </c>
      <c r="C1497" t="s">
        <v>219</v>
      </c>
      <c r="D1497">
        <v>41791</v>
      </c>
      <c r="E1497">
        <v>13</v>
      </c>
      <c r="F1497">
        <v>14</v>
      </c>
      <c r="G1497">
        <v>0.9285714285714286</v>
      </c>
      <c r="H1497">
        <v>100</v>
      </c>
      <c r="I1497">
        <v>137</v>
      </c>
      <c r="J1497">
        <v>0.72992700729927007</v>
      </c>
      <c r="K1497">
        <v>137</v>
      </c>
      <c r="L1497">
        <v>1</v>
      </c>
      <c r="M1497">
        <v>68</v>
      </c>
      <c r="O1497">
        <v>6</v>
      </c>
      <c r="P1497">
        <v>11</v>
      </c>
      <c r="Q1497">
        <v>0.54545454545454541</v>
      </c>
      <c r="R1497">
        <v>32</v>
      </c>
    </row>
    <row r="1498" spans="1:19" x14ac:dyDescent="0.25">
      <c r="A1498" t="s">
        <v>5999</v>
      </c>
      <c r="B1498" t="s">
        <v>6000</v>
      </c>
      <c r="C1498" t="s">
        <v>220</v>
      </c>
      <c r="D1498">
        <v>41791</v>
      </c>
      <c r="E1498">
        <v>5</v>
      </c>
      <c r="F1498">
        <v>6</v>
      </c>
      <c r="G1498">
        <v>0.83333333333333337</v>
      </c>
      <c r="H1498">
        <v>53</v>
      </c>
      <c r="I1498">
        <v>57</v>
      </c>
      <c r="J1498">
        <v>0.92982456140350878</v>
      </c>
      <c r="K1498">
        <v>57</v>
      </c>
      <c r="L1498">
        <v>1</v>
      </c>
      <c r="M1498">
        <v>29</v>
      </c>
      <c r="N1498">
        <v>0.97500000000000009</v>
      </c>
      <c r="O1498">
        <v>5</v>
      </c>
      <c r="P1498">
        <v>10</v>
      </c>
      <c r="Q1498">
        <v>0.5</v>
      </c>
      <c r="R1498">
        <v>24</v>
      </c>
    </row>
    <row r="1499" spans="1:19" x14ac:dyDescent="0.25">
      <c r="A1499" t="s">
        <v>6001</v>
      </c>
      <c r="B1499" t="s">
        <v>6002</v>
      </c>
      <c r="C1499" t="s">
        <v>221</v>
      </c>
      <c r="D1499">
        <v>41791</v>
      </c>
      <c r="E1499">
        <v>8</v>
      </c>
      <c r="F1499">
        <v>8</v>
      </c>
      <c r="G1499">
        <v>1</v>
      </c>
      <c r="H1499">
        <v>47</v>
      </c>
      <c r="I1499">
        <v>80</v>
      </c>
      <c r="J1499">
        <v>0.58750000000000002</v>
      </c>
      <c r="K1499">
        <v>80</v>
      </c>
      <c r="L1499">
        <v>1</v>
      </c>
      <c r="M1499">
        <v>39</v>
      </c>
      <c r="O1499">
        <v>1</v>
      </c>
      <c r="P1499">
        <v>1</v>
      </c>
      <c r="Q1499">
        <v>1</v>
      </c>
      <c r="R1499">
        <v>8</v>
      </c>
      <c r="S1499">
        <v>0.73261538461538467</v>
      </c>
    </row>
    <row r="1500" spans="1:19" x14ac:dyDescent="0.25">
      <c r="A1500" t="s">
        <v>9201</v>
      </c>
      <c r="B1500" t="s">
        <v>9202</v>
      </c>
      <c r="C1500" t="s">
        <v>3018</v>
      </c>
      <c r="D1500">
        <v>41791</v>
      </c>
      <c r="E1500">
        <v>11</v>
      </c>
      <c r="F1500">
        <v>11</v>
      </c>
      <c r="G1500">
        <v>1</v>
      </c>
      <c r="H1500">
        <v>18</v>
      </c>
      <c r="I1500">
        <v>52</v>
      </c>
      <c r="J1500">
        <v>0.34615384615384615</v>
      </c>
      <c r="K1500">
        <v>52</v>
      </c>
      <c r="L1500">
        <v>1</v>
      </c>
      <c r="M1500">
        <v>18</v>
      </c>
      <c r="O1500">
        <v>0</v>
      </c>
      <c r="P1500">
        <v>0</v>
      </c>
      <c r="Q1500" t="e">
        <v>#DIV/0!</v>
      </c>
      <c r="R1500">
        <v>0</v>
      </c>
      <c r="S1500">
        <v>0.76400000000000001</v>
      </c>
    </row>
    <row r="1501" spans="1:19" x14ac:dyDescent="0.25">
      <c r="A1501" t="s">
        <v>8838</v>
      </c>
      <c r="B1501" t="s">
        <v>8839</v>
      </c>
      <c r="C1501" t="s">
        <v>2638</v>
      </c>
      <c r="D1501">
        <v>41791</v>
      </c>
      <c r="E1501">
        <v>6</v>
      </c>
      <c r="F1501">
        <v>6</v>
      </c>
      <c r="G1501">
        <v>1</v>
      </c>
      <c r="I1501">
        <v>27</v>
      </c>
      <c r="J1501">
        <v>0</v>
      </c>
      <c r="K1501">
        <v>27</v>
      </c>
      <c r="L1501">
        <v>1</v>
      </c>
      <c r="Q1501" t="e">
        <v>#DIV/0!</v>
      </c>
      <c r="S1501">
        <v>0.628</v>
      </c>
    </row>
    <row r="1502" spans="1:19" x14ac:dyDescent="0.25">
      <c r="A1502" t="s">
        <v>9056</v>
      </c>
      <c r="B1502" t="s">
        <v>9057</v>
      </c>
      <c r="C1502" t="s">
        <v>2811</v>
      </c>
      <c r="D1502">
        <v>41791</v>
      </c>
      <c r="E1502">
        <v>5</v>
      </c>
      <c r="F1502">
        <v>5</v>
      </c>
      <c r="G1502">
        <v>1</v>
      </c>
      <c r="H1502">
        <v>18</v>
      </c>
      <c r="I1502">
        <v>25</v>
      </c>
      <c r="J1502">
        <v>0.72</v>
      </c>
      <c r="K1502">
        <v>25</v>
      </c>
      <c r="L1502">
        <v>1</v>
      </c>
      <c r="M1502">
        <v>18</v>
      </c>
      <c r="O1502">
        <v>0</v>
      </c>
      <c r="P1502">
        <v>0</v>
      </c>
      <c r="Q1502" t="e">
        <v>#DIV/0!</v>
      </c>
      <c r="R1502">
        <v>0</v>
      </c>
      <c r="S1502">
        <v>1</v>
      </c>
    </row>
    <row r="1503" spans="1:19" x14ac:dyDescent="0.25">
      <c r="A1503" t="s">
        <v>6003</v>
      </c>
      <c r="B1503" t="s">
        <v>6004</v>
      </c>
      <c r="C1503" t="s">
        <v>234</v>
      </c>
      <c r="D1503">
        <v>41791</v>
      </c>
      <c r="G1503" t="e">
        <v>#DIV/0!</v>
      </c>
      <c r="J1503" t="e">
        <v>#DIV/0!</v>
      </c>
      <c r="L1503" t="e">
        <v>#DIV/0!</v>
      </c>
      <c r="Q1503" t="e">
        <v>#DIV/0!</v>
      </c>
      <c r="S1503">
        <v>1</v>
      </c>
    </row>
    <row r="1504" spans="1:19" x14ac:dyDescent="0.25">
      <c r="A1504" t="s">
        <v>6005</v>
      </c>
      <c r="B1504" t="s">
        <v>6006</v>
      </c>
      <c r="C1504" t="s">
        <v>235</v>
      </c>
      <c r="D1504">
        <v>41791</v>
      </c>
      <c r="G1504" t="e">
        <v>#DIV/0!</v>
      </c>
      <c r="J1504" t="e">
        <v>#DIV/0!</v>
      </c>
      <c r="L1504" t="e">
        <v>#DIV/0!</v>
      </c>
      <c r="Q1504" t="e">
        <v>#DIV/0!</v>
      </c>
      <c r="S1504">
        <v>0</v>
      </c>
    </row>
    <row r="1505" spans="1:19" x14ac:dyDescent="0.25">
      <c r="A1505" t="s">
        <v>6007</v>
      </c>
      <c r="B1505" t="s">
        <v>6008</v>
      </c>
      <c r="C1505" t="s">
        <v>239</v>
      </c>
      <c r="D1505">
        <v>41791</v>
      </c>
      <c r="G1505" t="e">
        <v>#DIV/0!</v>
      </c>
      <c r="J1505" t="e">
        <v>#DIV/0!</v>
      </c>
      <c r="L1505" t="e">
        <v>#DIV/0!</v>
      </c>
      <c r="Q1505" t="e">
        <v>#DIV/0!</v>
      </c>
      <c r="S1505">
        <v>1</v>
      </c>
    </row>
    <row r="1506" spans="1:19" x14ac:dyDescent="0.25">
      <c r="A1506" t="s">
        <v>6009</v>
      </c>
      <c r="B1506" t="s">
        <v>6010</v>
      </c>
      <c r="C1506" t="s">
        <v>238</v>
      </c>
      <c r="D1506">
        <v>41791</v>
      </c>
      <c r="G1506" t="e">
        <v>#DIV/0!</v>
      </c>
      <c r="J1506" t="e">
        <v>#DIV/0!</v>
      </c>
      <c r="L1506" t="e">
        <v>#DIV/0!</v>
      </c>
      <c r="Q1506" t="e">
        <v>#DIV/0!</v>
      </c>
      <c r="S1506">
        <v>1.0375000000000001</v>
      </c>
    </row>
    <row r="1507" spans="1:19" x14ac:dyDescent="0.25">
      <c r="A1507" t="s">
        <v>6011</v>
      </c>
      <c r="B1507" t="s">
        <v>6012</v>
      </c>
      <c r="C1507" t="s">
        <v>222</v>
      </c>
      <c r="D1507">
        <v>41791</v>
      </c>
      <c r="E1507">
        <v>2</v>
      </c>
      <c r="F1507">
        <v>3</v>
      </c>
      <c r="G1507">
        <v>0.66666666666666663</v>
      </c>
      <c r="H1507">
        <v>2</v>
      </c>
      <c r="I1507">
        <v>10</v>
      </c>
      <c r="J1507">
        <v>0.2</v>
      </c>
      <c r="K1507">
        <v>15</v>
      </c>
      <c r="L1507">
        <v>0.66666666666666663</v>
      </c>
      <c r="M1507">
        <v>0</v>
      </c>
      <c r="O1507">
        <v>0</v>
      </c>
      <c r="P1507">
        <v>1</v>
      </c>
      <c r="Q1507">
        <v>0</v>
      </c>
      <c r="R1507">
        <v>2</v>
      </c>
      <c r="S1507">
        <v>0.80769999999999997</v>
      </c>
    </row>
    <row r="1508" spans="1:19" x14ac:dyDescent="0.25">
      <c r="A1508" t="s">
        <v>6013</v>
      </c>
      <c r="B1508" t="s">
        <v>6014</v>
      </c>
      <c r="C1508" t="s">
        <v>3567</v>
      </c>
      <c r="D1508">
        <v>41791</v>
      </c>
      <c r="G1508" t="e">
        <v>#DIV/0!</v>
      </c>
      <c r="J1508" t="e">
        <v>#DIV/0!</v>
      </c>
      <c r="L1508" t="e">
        <v>#DIV/0!</v>
      </c>
      <c r="Q1508" t="e">
        <v>#DIV/0!</v>
      </c>
      <c r="S1508">
        <v>0.56499999999999995</v>
      </c>
    </row>
    <row r="1509" spans="1:19" x14ac:dyDescent="0.25">
      <c r="A1509" t="s">
        <v>6015</v>
      </c>
      <c r="B1509" t="s">
        <v>6016</v>
      </c>
      <c r="C1509" t="s">
        <v>223</v>
      </c>
      <c r="D1509">
        <v>41791</v>
      </c>
      <c r="E1509">
        <v>2</v>
      </c>
      <c r="F1509">
        <v>3</v>
      </c>
      <c r="G1509">
        <v>0.66666666666666663</v>
      </c>
      <c r="H1509">
        <v>2</v>
      </c>
      <c r="I1509">
        <v>10</v>
      </c>
      <c r="J1509">
        <v>0.2</v>
      </c>
      <c r="K1509">
        <v>15</v>
      </c>
      <c r="L1509">
        <v>0.66666666666666663</v>
      </c>
      <c r="M1509">
        <v>0</v>
      </c>
      <c r="O1509">
        <v>0</v>
      </c>
      <c r="P1509">
        <v>1</v>
      </c>
      <c r="Q1509">
        <v>0</v>
      </c>
      <c r="R1509">
        <v>2</v>
      </c>
      <c r="S1509">
        <v>0</v>
      </c>
    </row>
    <row r="1510" spans="1:19" x14ac:dyDescent="0.25">
      <c r="A1510" t="s">
        <v>6017</v>
      </c>
      <c r="B1510" t="s">
        <v>6018</v>
      </c>
      <c r="C1510" t="s">
        <v>224</v>
      </c>
      <c r="D1510">
        <v>41791</v>
      </c>
      <c r="S1510">
        <v>0.49754273504273511</v>
      </c>
    </row>
    <row r="1511" spans="1:19" x14ac:dyDescent="0.25">
      <c r="A1511" t="s">
        <v>6019</v>
      </c>
      <c r="B1511" t="s">
        <v>6020</v>
      </c>
      <c r="C1511" t="s">
        <v>225</v>
      </c>
      <c r="D1511">
        <v>41791</v>
      </c>
      <c r="E1511">
        <v>13</v>
      </c>
      <c r="F1511">
        <v>16</v>
      </c>
      <c r="G1511">
        <v>0.8125</v>
      </c>
      <c r="H1511">
        <v>35</v>
      </c>
      <c r="I1511">
        <v>40</v>
      </c>
      <c r="J1511">
        <v>0.875</v>
      </c>
      <c r="K1511">
        <v>48</v>
      </c>
      <c r="L1511">
        <v>0.83333333333333337</v>
      </c>
      <c r="M1511">
        <v>29</v>
      </c>
      <c r="O1511">
        <v>3</v>
      </c>
      <c r="P1511">
        <v>6</v>
      </c>
      <c r="Q1511">
        <v>0.5</v>
      </c>
      <c r="R1511">
        <v>6</v>
      </c>
      <c r="S1511">
        <v>0</v>
      </c>
    </row>
    <row r="1512" spans="1:19" x14ac:dyDescent="0.25">
      <c r="A1512" t="s">
        <v>6021</v>
      </c>
      <c r="B1512" t="s">
        <v>6022</v>
      </c>
      <c r="C1512" t="s">
        <v>226</v>
      </c>
      <c r="D1512">
        <v>41791</v>
      </c>
      <c r="E1512">
        <v>10</v>
      </c>
      <c r="F1512">
        <v>12</v>
      </c>
      <c r="G1512">
        <v>0.83333333333333337</v>
      </c>
      <c r="H1512">
        <v>26</v>
      </c>
      <c r="I1512">
        <v>34</v>
      </c>
      <c r="J1512">
        <v>0.76470588235294112</v>
      </c>
      <c r="K1512">
        <v>40</v>
      </c>
      <c r="L1512">
        <v>0.85</v>
      </c>
      <c r="M1512">
        <v>21</v>
      </c>
      <c r="N1512">
        <v>0.76400000000000001</v>
      </c>
      <c r="O1512">
        <v>3</v>
      </c>
      <c r="P1512">
        <v>6</v>
      </c>
      <c r="Q1512">
        <v>0.5</v>
      </c>
      <c r="R1512">
        <v>5</v>
      </c>
      <c r="S1512">
        <v>0.81339401709401715</v>
      </c>
    </row>
    <row r="1513" spans="1:19" x14ac:dyDescent="0.25">
      <c r="A1513" t="s">
        <v>6023</v>
      </c>
      <c r="B1513" t="s">
        <v>6024</v>
      </c>
      <c r="C1513" t="s">
        <v>227</v>
      </c>
      <c r="D1513">
        <v>41791</v>
      </c>
      <c r="E1513">
        <v>3</v>
      </c>
      <c r="F1513">
        <v>4</v>
      </c>
      <c r="G1513">
        <v>0.75</v>
      </c>
      <c r="H1513">
        <v>9</v>
      </c>
      <c r="I1513">
        <v>6</v>
      </c>
      <c r="J1513">
        <v>1.5</v>
      </c>
      <c r="K1513">
        <v>8</v>
      </c>
      <c r="L1513">
        <v>0.75</v>
      </c>
      <c r="M1513">
        <v>8</v>
      </c>
      <c r="N1513">
        <v>0.628</v>
      </c>
      <c r="O1513">
        <v>0</v>
      </c>
      <c r="P1513">
        <v>0</v>
      </c>
      <c r="Q1513" t="e">
        <v>#DIV/0!</v>
      </c>
      <c r="R1513">
        <v>1</v>
      </c>
      <c r="S1513">
        <v>0.4148148148148148</v>
      </c>
    </row>
    <row r="1514" spans="1:19" x14ac:dyDescent="0.25">
      <c r="A1514" t="s">
        <v>6025</v>
      </c>
      <c r="B1514" t="s">
        <v>6026</v>
      </c>
      <c r="C1514" t="s">
        <v>202</v>
      </c>
      <c r="D1514">
        <v>41821</v>
      </c>
      <c r="E1514">
        <v>3</v>
      </c>
      <c r="F1514">
        <v>3</v>
      </c>
      <c r="G1514">
        <v>1</v>
      </c>
      <c r="I1514">
        <v>15</v>
      </c>
      <c r="J1514">
        <v>0</v>
      </c>
      <c r="K1514">
        <v>15</v>
      </c>
      <c r="L1514">
        <v>1</v>
      </c>
      <c r="M1514">
        <v>0</v>
      </c>
      <c r="O1514">
        <v>0</v>
      </c>
      <c r="P1514">
        <v>0</v>
      </c>
      <c r="Q1514" t="e">
        <v>#DIV/0!</v>
      </c>
      <c r="S1514">
        <v>1</v>
      </c>
    </row>
    <row r="1515" spans="1:19" x14ac:dyDescent="0.25">
      <c r="A1515" t="s">
        <v>8731</v>
      </c>
      <c r="B1515" t="s">
        <v>8732</v>
      </c>
      <c r="C1515" t="s">
        <v>2636</v>
      </c>
      <c r="D1515">
        <v>41821</v>
      </c>
      <c r="E1515">
        <v>3</v>
      </c>
      <c r="F1515">
        <v>3</v>
      </c>
      <c r="G1515">
        <v>1</v>
      </c>
      <c r="I1515">
        <v>15</v>
      </c>
      <c r="J1515">
        <v>0</v>
      </c>
      <c r="K1515">
        <v>15</v>
      </c>
      <c r="L1515">
        <v>1</v>
      </c>
      <c r="M1515">
        <v>0</v>
      </c>
      <c r="O1515">
        <v>0</v>
      </c>
      <c r="P1515">
        <v>0</v>
      </c>
      <c r="Q1515" t="e">
        <v>#DIV/0!</v>
      </c>
      <c r="S1515">
        <v>0.44444444444444442</v>
      </c>
    </row>
    <row r="1516" spans="1:19" x14ac:dyDescent="0.25">
      <c r="A1516" t="s">
        <v>6027</v>
      </c>
      <c r="B1516" t="s">
        <v>6028</v>
      </c>
      <c r="C1516" t="s">
        <v>247</v>
      </c>
      <c r="D1516">
        <v>41821</v>
      </c>
      <c r="E1516">
        <v>0</v>
      </c>
      <c r="F1516">
        <v>0</v>
      </c>
      <c r="G1516" t="e">
        <v>#DIV/0!</v>
      </c>
      <c r="H1516">
        <v>0</v>
      </c>
      <c r="I1516">
        <v>0</v>
      </c>
      <c r="J1516" t="e">
        <v>#DIV/0!</v>
      </c>
      <c r="K1516">
        <v>0</v>
      </c>
      <c r="L1516" t="e">
        <v>#DIV/0!</v>
      </c>
      <c r="M1516">
        <v>0</v>
      </c>
      <c r="O1516">
        <v>0</v>
      </c>
      <c r="P1516">
        <v>0</v>
      </c>
      <c r="Q1516" t="e">
        <v>#DIV/0!</v>
      </c>
      <c r="R1516">
        <v>0</v>
      </c>
    </row>
    <row r="1517" spans="1:19" x14ac:dyDescent="0.25">
      <c r="A1517" t="s">
        <v>9348</v>
      </c>
      <c r="B1517" t="s">
        <v>9349</v>
      </c>
      <c r="C1517" t="s">
        <v>2637</v>
      </c>
      <c r="D1517">
        <v>41821</v>
      </c>
      <c r="E1517">
        <v>9</v>
      </c>
      <c r="F1517">
        <v>9</v>
      </c>
      <c r="G1517">
        <v>1</v>
      </c>
      <c r="H1517">
        <v>0</v>
      </c>
      <c r="I1517">
        <v>42</v>
      </c>
      <c r="J1517">
        <v>0</v>
      </c>
      <c r="K1517">
        <v>42</v>
      </c>
      <c r="L1517">
        <v>1</v>
      </c>
      <c r="M1517">
        <v>0</v>
      </c>
      <c r="O1517">
        <v>0</v>
      </c>
      <c r="P1517">
        <v>0</v>
      </c>
      <c r="Q1517" t="e">
        <v>#DIV/0!</v>
      </c>
      <c r="R1517">
        <v>0</v>
      </c>
    </row>
    <row r="1518" spans="1:19" x14ac:dyDescent="0.25">
      <c r="A1518" t="s">
        <v>6029</v>
      </c>
      <c r="B1518" t="s">
        <v>6030</v>
      </c>
      <c r="C1518" t="s">
        <v>242</v>
      </c>
      <c r="D1518">
        <v>41821</v>
      </c>
      <c r="E1518">
        <v>18</v>
      </c>
      <c r="F1518">
        <v>20</v>
      </c>
      <c r="G1518">
        <v>0.9</v>
      </c>
      <c r="H1518">
        <v>112</v>
      </c>
      <c r="I1518">
        <v>152</v>
      </c>
      <c r="J1518">
        <v>0.73684210526315785</v>
      </c>
      <c r="K1518">
        <v>157</v>
      </c>
      <c r="L1518">
        <v>0.96815286624203822</v>
      </c>
      <c r="M1518">
        <v>80</v>
      </c>
      <c r="N1518">
        <v>1.0375000000000001</v>
      </c>
      <c r="O1518">
        <v>15</v>
      </c>
      <c r="P1518">
        <v>20</v>
      </c>
      <c r="Q1518">
        <v>0.75</v>
      </c>
      <c r="R1518">
        <v>32</v>
      </c>
    </row>
    <row r="1519" spans="1:19" x14ac:dyDescent="0.25">
      <c r="A1519" t="s">
        <v>6031</v>
      </c>
      <c r="B1519" t="s">
        <v>6032</v>
      </c>
      <c r="C1519" t="s">
        <v>243</v>
      </c>
      <c r="D1519">
        <v>41821</v>
      </c>
      <c r="E1519">
        <v>10</v>
      </c>
      <c r="F1519">
        <v>12</v>
      </c>
      <c r="G1519">
        <v>0.83333333333333337</v>
      </c>
      <c r="H1519">
        <v>23</v>
      </c>
      <c r="I1519">
        <v>34</v>
      </c>
      <c r="J1519">
        <v>0.67647058823529416</v>
      </c>
      <c r="K1519">
        <v>40</v>
      </c>
      <c r="L1519">
        <v>0.85</v>
      </c>
      <c r="M1519">
        <v>19</v>
      </c>
      <c r="N1519">
        <v>0.80769999999999997</v>
      </c>
      <c r="O1519">
        <v>2</v>
      </c>
      <c r="P1519">
        <v>6</v>
      </c>
      <c r="Q1519">
        <v>0.33333333333333331</v>
      </c>
      <c r="R1519">
        <v>4</v>
      </c>
      <c r="S1519">
        <v>0.75868055555555547</v>
      </c>
    </row>
    <row r="1520" spans="1:19" x14ac:dyDescent="0.25">
      <c r="A1520" t="s">
        <v>6033</v>
      </c>
      <c r="B1520" t="s">
        <v>6034</v>
      </c>
      <c r="C1520" t="s">
        <v>244</v>
      </c>
      <c r="D1520">
        <v>41821</v>
      </c>
      <c r="E1520">
        <v>3</v>
      </c>
      <c r="F1520">
        <v>4</v>
      </c>
      <c r="G1520">
        <v>0.75</v>
      </c>
      <c r="H1520">
        <v>9</v>
      </c>
      <c r="I1520">
        <v>6</v>
      </c>
      <c r="J1520">
        <v>1.5</v>
      </c>
      <c r="K1520">
        <v>8</v>
      </c>
      <c r="L1520">
        <v>0.75</v>
      </c>
      <c r="M1520">
        <v>7</v>
      </c>
      <c r="N1520">
        <v>0.56499999999999995</v>
      </c>
      <c r="O1520">
        <v>1</v>
      </c>
      <c r="P1520">
        <v>2</v>
      </c>
      <c r="Q1520">
        <v>0.5</v>
      </c>
      <c r="R1520">
        <v>2</v>
      </c>
      <c r="S1520">
        <v>1</v>
      </c>
    </row>
    <row r="1521" spans="1:19" x14ac:dyDescent="0.25">
      <c r="A1521" t="s">
        <v>9457</v>
      </c>
      <c r="B1521" t="s">
        <v>9458</v>
      </c>
      <c r="C1521" t="s">
        <v>2809</v>
      </c>
      <c r="D1521">
        <v>41821</v>
      </c>
      <c r="E1521">
        <v>6</v>
      </c>
      <c r="F1521">
        <v>7</v>
      </c>
      <c r="G1521">
        <v>0.8571428571428571</v>
      </c>
      <c r="H1521">
        <v>28</v>
      </c>
      <c r="I1521">
        <v>35</v>
      </c>
      <c r="J1521">
        <v>0.8</v>
      </c>
      <c r="K1521">
        <v>35</v>
      </c>
      <c r="L1521">
        <v>1</v>
      </c>
      <c r="M1521">
        <v>26</v>
      </c>
      <c r="O1521">
        <v>0</v>
      </c>
      <c r="P1521">
        <v>2</v>
      </c>
      <c r="Q1521">
        <v>0</v>
      </c>
      <c r="R1521">
        <v>2</v>
      </c>
      <c r="S1521">
        <v>0.8125</v>
      </c>
    </row>
    <row r="1522" spans="1:19" x14ac:dyDescent="0.25">
      <c r="A1522" t="s">
        <v>6035</v>
      </c>
      <c r="B1522" t="s">
        <v>6036</v>
      </c>
      <c r="C1522" t="s">
        <v>245</v>
      </c>
      <c r="D1522">
        <v>41821</v>
      </c>
      <c r="E1522">
        <v>17</v>
      </c>
      <c r="F1522">
        <v>25</v>
      </c>
      <c r="G1522">
        <v>0.68</v>
      </c>
      <c r="H1522">
        <v>46</v>
      </c>
      <c r="I1522">
        <v>85</v>
      </c>
      <c r="J1522">
        <v>0.54117647058823526</v>
      </c>
      <c r="K1522">
        <v>125</v>
      </c>
      <c r="L1522">
        <v>0.68</v>
      </c>
      <c r="M1522">
        <v>43</v>
      </c>
      <c r="O1522">
        <v>2</v>
      </c>
      <c r="P1522">
        <v>4</v>
      </c>
      <c r="Q1522">
        <v>0.5</v>
      </c>
      <c r="R1522">
        <v>3</v>
      </c>
    </row>
    <row r="1523" spans="1:19" x14ac:dyDescent="0.25">
      <c r="A1523" t="s">
        <v>6037</v>
      </c>
      <c r="B1523" t="s">
        <v>6038</v>
      </c>
      <c r="C1523" t="s">
        <v>246</v>
      </c>
      <c r="D1523">
        <v>41821</v>
      </c>
      <c r="E1523">
        <v>25</v>
      </c>
      <c r="F1523">
        <v>25</v>
      </c>
      <c r="G1523">
        <v>1</v>
      </c>
      <c r="H1523">
        <v>176</v>
      </c>
      <c r="I1523">
        <v>250</v>
      </c>
      <c r="J1523">
        <v>0.70399999999999996</v>
      </c>
      <c r="K1523">
        <v>250</v>
      </c>
      <c r="L1523">
        <v>1</v>
      </c>
      <c r="M1523">
        <v>172</v>
      </c>
      <c r="O1523">
        <v>4</v>
      </c>
      <c r="P1523">
        <v>9</v>
      </c>
      <c r="Q1523">
        <v>0.44444444444444442</v>
      </c>
      <c r="R1523">
        <v>4</v>
      </c>
    </row>
    <row r="1524" spans="1:19" x14ac:dyDescent="0.25">
      <c r="A1524" t="s">
        <v>6039</v>
      </c>
      <c r="B1524" t="s">
        <v>6040</v>
      </c>
      <c r="C1524" t="s">
        <v>240</v>
      </c>
      <c r="D1524">
        <v>41821</v>
      </c>
      <c r="E1524">
        <v>88</v>
      </c>
      <c r="F1524">
        <v>102</v>
      </c>
      <c r="G1524">
        <v>0.86274509803921573</v>
      </c>
      <c r="H1524">
        <v>394</v>
      </c>
      <c r="I1524">
        <v>606</v>
      </c>
      <c r="J1524">
        <v>0.65016501650165015</v>
      </c>
      <c r="K1524">
        <v>657</v>
      </c>
      <c r="L1524">
        <v>0.92237442922374424</v>
      </c>
      <c r="M1524">
        <v>347</v>
      </c>
      <c r="O1524">
        <v>24</v>
      </c>
      <c r="P1524">
        <v>43</v>
      </c>
      <c r="Q1524">
        <v>0.55813953488372092</v>
      </c>
      <c r="R1524">
        <v>47</v>
      </c>
    </row>
    <row r="1525" spans="1:19" x14ac:dyDescent="0.25">
      <c r="A1525" t="s">
        <v>6041</v>
      </c>
      <c r="B1525" t="s">
        <v>6042</v>
      </c>
      <c r="C1525" t="s">
        <v>203</v>
      </c>
      <c r="D1525">
        <v>41821</v>
      </c>
      <c r="E1525">
        <v>15</v>
      </c>
      <c r="F1525">
        <v>18</v>
      </c>
      <c r="G1525">
        <v>0.83333333333333337</v>
      </c>
      <c r="H1525">
        <v>78</v>
      </c>
      <c r="I1525">
        <v>110</v>
      </c>
      <c r="J1525">
        <v>0.70909090909090911</v>
      </c>
      <c r="K1525">
        <v>125</v>
      </c>
      <c r="L1525">
        <v>0.88</v>
      </c>
      <c r="M1525">
        <v>75</v>
      </c>
      <c r="O1525">
        <v>4</v>
      </c>
      <c r="P1525">
        <v>4</v>
      </c>
      <c r="Q1525">
        <v>1</v>
      </c>
      <c r="R1525">
        <v>3</v>
      </c>
    </row>
    <row r="1526" spans="1:19" x14ac:dyDescent="0.25">
      <c r="A1526" t="s">
        <v>6043</v>
      </c>
      <c r="B1526" t="s">
        <v>6044</v>
      </c>
      <c r="C1526" t="s">
        <v>205</v>
      </c>
      <c r="D1526">
        <v>41821</v>
      </c>
      <c r="E1526">
        <v>3</v>
      </c>
      <c r="F1526">
        <v>4</v>
      </c>
      <c r="G1526">
        <v>0.75</v>
      </c>
      <c r="H1526">
        <v>1</v>
      </c>
      <c r="I1526">
        <v>15</v>
      </c>
      <c r="J1526">
        <v>6.6666666666666666E-2</v>
      </c>
      <c r="K1526">
        <v>20</v>
      </c>
      <c r="L1526">
        <v>0.75</v>
      </c>
      <c r="M1526">
        <v>1</v>
      </c>
      <c r="N1526">
        <v>1</v>
      </c>
      <c r="O1526">
        <v>3</v>
      </c>
      <c r="P1526">
        <v>3</v>
      </c>
      <c r="Q1526">
        <v>1</v>
      </c>
      <c r="R1526">
        <v>0</v>
      </c>
      <c r="S1526">
        <v>1.2857142857142858</v>
      </c>
    </row>
    <row r="1527" spans="1:19" x14ac:dyDescent="0.25">
      <c r="A1527" t="s">
        <v>6045</v>
      </c>
      <c r="B1527" t="s">
        <v>6046</v>
      </c>
      <c r="C1527" t="s">
        <v>204</v>
      </c>
      <c r="D1527">
        <v>41821</v>
      </c>
      <c r="E1527">
        <v>5</v>
      </c>
      <c r="F1527">
        <v>7</v>
      </c>
      <c r="G1527">
        <v>0.7142857142857143</v>
      </c>
      <c r="H1527">
        <v>10</v>
      </c>
      <c r="I1527">
        <v>25</v>
      </c>
      <c r="J1527">
        <v>0.4</v>
      </c>
      <c r="K1527">
        <v>35</v>
      </c>
      <c r="L1527">
        <v>0.7142857142857143</v>
      </c>
      <c r="M1527">
        <v>9</v>
      </c>
      <c r="O1527">
        <v>0</v>
      </c>
      <c r="P1527">
        <v>0</v>
      </c>
      <c r="Q1527">
        <v>0</v>
      </c>
      <c r="R1527">
        <v>1</v>
      </c>
    </row>
    <row r="1528" spans="1:19" x14ac:dyDescent="0.25">
      <c r="A1528" t="s">
        <v>6047</v>
      </c>
      <c r="B1528" t="s">
        <v>6048</v>
      </c>
      <c r="C1528" t="s">
        <v>206</v>
      </c>
      <c r="D1528">
        <v>41821</v>
      </c>
      <c r="E1528">
        <v>7</v>
      </c>
      <c r="F1528">
        <v>7</v>
      </c>
      <c r="G1528">
        <v>1</v>
      </c>
      <c r="H1528">
        <v>67</v>
      </c>
      <c r="I1528">
        <v>70</v>
      </c>
      <c r="J1528">
        <v>0.95714285714285718</v>
      </c>
      <c r="K1528">
        <v>70</v>
      </c>
      <c r="L1528">
        <v>1</v>
      </c>
      <c r="M1528">
        <v>65</v>
      </c>
      <c r="O1528">
        <v>1</v>
      </c>
      <c r="P1528">
        <v>1</v>
      </c>
      <c r="Q1528">
        <v>1</v>
      </c>
      <c r="R1528">
        <v>2</v>
      </c>
      <c r="S1528">
        <v>1.05</v>
      </c>
    </row>
    <row r="1529" spans="1:19" x14ac:dyDescent="0.25">
      <c r="A1529" t="s">
        <v>6049</v>
      </c>
      <c r="B1529" t="s">
        <v>6050</v>
      </c>
      <c r="C1529" t="s">
        <v>233</v>
      </c>
      <c r="D1529">
        <v>41821</v>
      </c>
      <c r="G1529" t="e">
        <v>#DIV/0!</v>
      </c>
      <c r="J1529" t="e">
        <v>#DIV/0!</v>
      </c>
      <c r="L1529" t="e">
        <v>#DIV/0!</v>
      </c>
      <c r="Q1529" t="e">
        <v>#DIV/0!</v>
      </c>
      <c r="S1529">
        <v>1</v>
      </c>
    </row>
    <row r="1530" spans="1:19" x14ac:dyDescent="0.25">
      <c r="A1530" t="s">
        <v>6051</v>
      </c>
      <c r="B1530" t="s">
        <v>6052</v>
      </c>
      <c r="C1530" t="s">
        <v>232</v>
      </c>
      <c r="D1530">
        <v>41821</v>
      </c>
      <c r="G1530" t="e">
        <v>#DIV/0!</v>
      </c>
      <c r="J1530" t="e">
        <v>#DIV/0!</v>
      </c>
      <c r="L1530" t="e">
        <v>#DIV/0!</v>
      </c>
      <c r="Q1530" t="e">
        <v>#DIV/0!</v>
      </c>
    </row>
    <row r="1531" spans="1:19" x14ac:dyDescent="0.25">
      <c r="A1531" t="s">
        <v>6053</v>
      </c>
      <c r="B1531" t="s">
        <v>6054</v>
      </c>
      <c r="C1531" t="s">
        <v>207</v>
      </c>
      <c r="D1531">
        <v>41821</v>
      </c>
      <c r="E1531">
        <v>12</v>
      </c>
      <c r="F1531">
        <v>14</v>
      </c>
      <c r="G1531">
        <v>0.8571428571428571</v>
      </c>
      <c r="H1531">
        <v>65</v>
      </c>
      <c r="I1531">
        <v>100</v>
      </c>
      <c r="J1531">
        <v>0.65</v>
      </c>
      <c r="K1531">
        <v>110</v>
      </c>
      <c r="L1531">
        <v>0.90909090909090906</v>
      </c>
      <c r="M1531">
        <v>51</v>
      </c>
      <c r="O1531">
        <v>12</v>
      </c>
      <c r="P1531">
        <v>14</v>
      </c>
      <c r="Q1531">
        <v>0.8571428571428571</v>
      </c>
      <c r="R1531">
        <v>14</v>
      </c>
    </row>
    <row r="1532" spans="1:19" x14ac:dyDescent="0.25">
      <c r="A1532" t="s">
        <v>6055</v>
      </c>
      <c r="B1532" t="s">
        <v>6056</v>
      </c>
      <c r="C1532" t="s">
        <v>209</v>
      </c>
      <c r="D1532">
        <v>41821</v>
      </c>
      <c r="E1532">
        <v>5</v>
      </c>
      <c r="F1532">
        <v>5</v>
      </c>
      <c r="G1532">
        <v>1</v>
      </c>
      <c r="H1532">
        <v>35</v>
      </c>
      <c r="I1532">
        <v>45</v>
      </c>
      <c r="J1532">
        <v>0.77777777777777779</v>
      </c>
      <c r="K1532">
        <v>45</v>
      </c>
      <c r="L1532">
        <v>1</v>
      </c>
      <c r="M1532">
        <v>22</v>
      </c>
      <c r="N1532">
        <v>1</v>
      </c>
      <c r="O1532">
        <v>10</v>
      </c>
      <c r="P1532">
        <v>11</v>
      </c>
      <c r="Q1532">
        <v>0.90909090909090906</v>
      </c>
      <c r="R1532">
        <v>13</v>
      </c>
    </row>
    <row r="1533" spans="1:19" x14ac:dyDescent="0.25">
      <c r="A1533" t="s">
        <v>6057</v>
      </c>
      <c r="B1533" t="s">
        <v>6058</v>
      </c>
      <c r="C1533" t="s">
        <v>208</v>
      </c>
      <c r="D1533">
        <v>41821</v>
      </c>
      <c r="E1533">
        <v>3</v>
      </c>
      <c r="F1533">
        <v>5</v>
      </c>
      <c r="G1533">
        <v>0.6</v>
      </c>
      <c r="H1533">
        <v>13</v>
      </c>
      <c r="I1533">
        <v>15</v>
      </c>
      <c r="J1533">
        <v>0.8666666666666667</v>
      </c>
      <c r="K1533">
        <v>25</v>
      </c>
      <c r="L1533">
        <v>0.6</v>
      </c>
      <c r="M1533">
        <v>12</v>
      </c>
      <c r="O1533">
        <v>2</v>
      </c>
      <c r="P1533">
        <v>3</v>
      </c>
      <c r="Q1533">
        <v>0.66666666666666663</v>
      </c>
      <c r="R1533">
        <v>1</v>
      </c>
    </row>
    <row r="1534" spans="1:19" x14ac:dyDescent="0.25">
      <c r="A1534" t="s">
        <v>6059</v>
      </c>
      <c r="B1534" t="s">
        <v>6060</v>
      </c>
      <c r="C1534" t="s">
        <v>210</v>
      </c>
      <c r="D1534">
        <v>41821</v>
      </c>
      <c r="E1534">
        <v>4</v>
      </c>
      <c r="F1534">
        <v>4</v>
      </c>
      <c r="G1534">
        <v>1</v>
      </c>
      <c r="H1534">
        <v>17</v>
      </c>
      <c r="I1534">
        <v>40</v>
      </c>
      <c r="J1534">
        <v>0.42499999999999999</v>
      </c>
      <c r="K1534">
        <v>40</v>
      </c>
      <c r="L1534">
        <v>1</v>
      </c>
      <c r="M1534">
        <v>17</v>
      </c>
      <c r="R1534">
        <v>0</v>
      </c>
    </row>
    <row r="1535" spans="1:19" x14ac:dyDescent="0.25">
      <c r="A1535" t="s">
        <v>6061</v>
      </c>
      <c r="B1535" t="s">
        <v>6062</v>
      </c>
      <c r="C1535" t="s">
        <v>228</v>
      </c>
      <c r="D1535">
        <v>41821</v>
      </c>
      <c r="E1535">
        <v>3</v>
      </c>
      <c r="F1535">
        <v>3</v>
      </c>
      <c r="G1535">
        <v>1</v>
      </c>
      <c r="H1535">
        <v>20</v>
      </c>
      <c r="I1535">
        <v>30</v>
      </c>
      <c r="J1535">
        <v>0.66666666666666663</v>
      </c>
      <c r="K1535">
        <v>30</v>
      </c>
      <c r="L1535">
        <v>1</v>
      </c>
      <c r="M1535">
        <v>18</v>
      </c>
      <c r="Q1535" t="e">
        <v>#DIV/0!</v>
      </c>
      <c r="R1535">
        <v>2</v>
      </c>
    </row>
    <row r="1536" spans="1:19" x14ac:dyDescent="0.25">
      <c r="A1536" t="s">
        <v>6063</v>
      </c>
      <c r="B1536" t="s">
        <v>6064</v>
      </c>
      <c r="C1536" t="s">
        <v>229</v>
      </c>
      <c r="D1536">
        <v>41821</v>
      </c>
      <c r="E1536">
        <v>3</v>
      </c>
      <c r="F1536">
        <v>3</v>
      </c>
      <c r="G1536">
        <v>1</v>
      </c>
      <c r="H1536">
        <v>20</v>
      </c>
      <c r="I1536">
        <v>30</v>
      </c>
      <c r="J1536">
        <v>0.66666666666666663</v>
      </c>
      <c r="K1536">
        <v>30</v>
      </c>
      <c r="L1536">
        <v>1</v>
      </c>
      <c r="M1536">
        <v>18</v>
      </c>
      <c r="Q1536" t="e">
        <v>#DIV/0!</v>
      </c>
      <c r="R1536">
        <v>2</v>
      </c>
    </row>
    <row r="1537" spans="1:19" x14ac:dyDescent="0.25">
      <c r="A1537" t="s">
        <v>6065</v>
      </c>
      <c r="B1537" t="s">
        <v>6066</v>
      </c>
      <c r="C1537" t="s">
        <v>215</v>
      </c>
      <c r="D1537">
        <v>41821</v>
      </c>
      <c r="G1537" t="e">
        <v>#DIV/0!</v>
      </c>
      <c r="J1537" t="e">
        <v>#DIV/0!</v>
      </c>
      <c r="L1537" t="e">
        <v>#DIV/0!</v>
      </c>
      <c r="M1537">
        <v>0</v>
      </c>
      <c r="Q1537" t="e">
        <v>#DIV/0!</v>
      </c>
    </row>
    <row r="1538" spans="1:19" x14ac:dyDescent="0.25">
      <c r="A1538" t="s">
        <v>6067</v>
      </c>
      <c r="B1538" t="s">
        <v>6068</v>
      </c>
      <c r="C1538" t="s">
        <v>211</v>
      </c>
      <c r="D1538">
        <v>41821</v>
      </c>
      <c r="E1538">
        <v>7</v>
      </c>
      <c r="F1538">
        <v>10</v>
      </c>
      <c r="G1538">
        <v>0.7</v>
      </c>
      <c r="H1538">
        <v>27</v>
      </c>
      <c r="I1538">
        <v>45</v>
      </c>
      <c r="J1538">
        <v>0.6</v>
      </c>
      <c r="K1538">
        <v>60</v>
      </c>
      <c r="L1538">
        <v>0.75</v>
      </c>
      <c r="M1538">
        <v>19</v>
      </c>
      <c r="O1538">
        <v>0</v>
      </c>
      <c r="P1538">
        <v>0</v>
      </c>
      <c r="Q1538" t="e">
        <v>#DIV/0!</v>
      </c>
      <c r="R1538">
        <v>8</v>
      </c>
    </row>
    <row r="1539" spans="1:19" x14ac:dyDescent="0.25">
      <c r="A1539" t="s">
        <v>6069</v>
      </c>
      <c r="B1539" t="s">
        <v>6070</v>
      </c>
      <c r="C1539" t="s">
        <v>3526</v>
      </c>
      <c r="D1539">
        <v>41821</v>
      </c>
      <c r="G1539" t="e">
        <v>#DIV/0!</v>
      </c>
      <c r="J1539" t="e">
        <v>#DIV/0!</v>
      </c>
      <c r="L1539" t="e">
        <v>#DIV/0!</v>
      </c>
      <c r="Q1539" t="e">
        <v>#DIV/0!</v>
      </c>
      <c r="S1539">
        <v>0.23076923076923078</v>
      </c>
    </row>
    <row r="1540" spans="1:19" x14ac:dyDescent="0.25">
      <c r="A1540" t="s">
        <v>6071</v>
      </c>
      <c r="B1540" t="s">
        <v>6072</v>
      </c>
      <c r="C1540" t="s">
        <v>214</v>
      </c>
      <c r="D1540">
        <v>41821</v>
      </c>
      <c r="E1540">
        <v>5</v>
      </c>
      <c r="F1540">
        <v>5</v>
      </c>
      <c r="G1540">
        <v>1</v>
      </c>
      <c r="H1540">
        <v>25</v>
      </c>
      <c r="I1540">
        <v>35</v>
      </c>
      <c r="J1540">
        <v>0.7142857142857143</v>
      </c>
      <c r="K1540">
        <v>35</v>
      </c>
      <c r="L1540">
        <v>1</v>
      </c>
      <c r="M1540">
        <v>17</v>
      </c>
      <c r="N1540">
        <v>1.05</v>
      </c>
      <c r="O1540">
        <v>0</v>
      </c>
      <c r="P1540">
        <v>0</v>
      </c>
      <c r="Q1540" t="e">
        <v>#DIV/0!</v>
      </c>
      <c r="R1540">
        <v>8</v>
      </c>
      <c r="S1540">
        <v>0.23076923076923078</v>
      </c>
    </row>
    <row r="1541" spans="1:19" x14ac:dyDescent="0.25">
      <c r="A1541" t="s">
        <v>6073</v>
      </c>
      <c r="B1541" t="s">
        <v>6074</v>
      </c>
      <c r="C1541" t="s">
        <v>212</v>
      </c>
      <c r="D1541">
        <v>41821</v>
      </c>
      <c r="E1541">
        <v>2</v>
      </c>
      <c r="F1541">
        <v>5</v>
      </c>
      <c r="G1541">
        <v>0.4</v>
      </c>
      <c r="H1541">
        <v>2</v>
      </c>
      <c r="I1541">
        <v>10</v>
      </c>
      <c r="J1541">
        <v>0.2</v>
      </c>
      <c r="K1541">
        <v>25</v>
      </c>
      <c r="L1541">
        <v>0.4</v>
      </c>
      <c r="M1541">
        <v>2</v>
      </c>
      <c r="O1541">
        <v>0</v>
      </c>
      <c r="P1541">
        <v>0</v>
      </c>
      <c r="Q1541" t="e">
        <v>#DIV/0!</v>
      </c>
      <c r="R1541">
        <v>0</v>
      </c>
      <c r="S1541">
        <v>1.4666666666666668</v>
      </c>
    </row>
    <row r="1542" spans="1:19" x14ac:dyDescent="0.25">
      <c r="A1542" t="s">
        <v>6075</v>
      </c>
      <c r="B1542" t="s">
        <v>6076</v>
      </c>
      <c r="C1542" t="s">
        <v>218</v>
      </c>
      <c r="D1542">
        <v>41821</v>
      </c>
      <c r="G1542" t="e">
        <v>#DIV/0!</v>
      </c>
      <c r="J1542" t="e">
        <v>#DIV/0!</v>
      </c>
      <c r="L1542" t="e">
        <v>#DIV/0!</v>
      </c>
      <c r="Q1542" t="e">
        <v>#DIV/0!</v>
      </c>
      <c r="S1542">
        <v>1.1000000000000001</v>
      </c>
    </row>
    <row r="1543" spans="1:19" x14ac:dyDescent="0.25">
      <c r="A1543" t="s">
        <v>6077</v>
      </c>
      <c r="B1543" t="s">
        <v>6078</v>
      </c>
      <c r="C1543" t="s">
        <v>216</v>
      </c>
      <c r="D1543">
        <v>41821</v>
      </c>
      <c r="E1543">
        <v>0</v>
      </c>
      <c r="F1543">
        <v>0</v>
      </c>
      <c r="G1543" t="e">
        <v>#DIV/0!</v>
      </c>
      <c r="H1543">
        <v>0</v>
      </c>
      <c r="I1543">
        <v>0</v>
      </c>
      <c r="J1543" t="e">
        <v>#DIV/0!</v>
      </c>
      <c r="K1543">
        <v>0</v>
      </c>
      <c r="L1543" t="e">
        <v>#DIV/0!</v>
      </c>
      <c r="M1543">
        <v>0</v>
      </c>
      <c r="O1543">
        <v>0</v>
      </c>
      <c r="P1543">
        <v>0</v>
      </c>
      <c r="Q1543" t="e">
        <v>#DIV/0!</v>
      </c>
      <c r="R1543">
        <v>0</v>
      </c>
    </row>
    <row r="1544" spans="1:19" x14ac:dyDescent="0.25">
      <c r="A1544" t="s">
        <v>6079</v>
      </c>
      <c r="B1544" t="s">
        <v>6080</v>
      </c>
      <c r="C1544" t="s">
        <v>217</v>
      </c>
      <c r="D1544">
        <v>41821</v>
      </c>
      <c r="G1544" t="e">
        <v>#DIV/0!</v>
      </c>
      <c r="J1544" t="e">
        <v>#DIV/0!</v>
      </c>
      <c r="L1544" t="e">
        <v>#DIV/0!</v>
      </c>
      <c r="Q1544" t="e">
        <v>#DIV/0!</v>
      </c>
      <c r="S1544">
        <v>0.54545454545454541</v>
      </c>
    </row>
    <row r="1545" spans="1:19" x14ac:dyDescent="0.25">
      <c r="A1545" t="s">
        <v>6081</v>
      </c>
      <c r="B1545" t="s">
        <v>6082</v>
      </c>
      <c r="C1545" t="s">
        <v>230</v>
      </c>
      <c r="D1545">
        <v>41821</v>
      </c>
      <c r="E1545">
        <v>3</v>
      </c>
      <c r="F1545">
        <v>3</v>
      </c>
      <c r="G1545">
        <v>1</v>
      </c>
      <c r="H1545">
        <v>25</v>
      </c>
      <c r="I1545">
        <v>30</v>
      </c>
      <c r="J1545">
        <v>0.83333333333333337</v>
      </c>
      <c r="K1545">
        <v>30</v>
      </c>
      <c r="L1545">
        <v>1</v>
      </c>
      <c r="M1545">
        <v>25</v>
      </c>
      <c r="O1545">
        <v>0</v>
      </c>
      <c r="P1545">
        <v>1</v>
      </c>
      <c r="Q1545">
        <v>0</v>
      </c>
      <c r="R1545">
        <v>0</v>
      </c>
      <c r="S1545">
        <v>1</v>
      </c>
    </row>
    <row r="1546" spans="1:19" x14ac:dyDescent="0.25">
      <c r="A1546" t="s">
        <v>6083</v>
      </c>
      <c r="B1546" t="s">
        <v>6084</v>
      </c>
      <c r="C1546" t="s">
        <v>231</v>
      </c>
      <c r="D1546">
        <v>41821</v>
      </c>
      <c r="E1546">
        <v>3</v>
      </c>
      <c r="F1546">
        <v>3</v>
      </c>
      <c r="G1546">
        <v>1</v>
      </c>
      <c r="H1546">
        <v>25</v>
      </c>
      <c r="I1546">
        <v>30</v>
      </c>
      <c r="J1546">
        <v>0.83333333333333337</v>
      </c>
      <c r="K1546">
        <v>30</v>
      </c>
      <c r="L1546">
        <v>1</v>
      </c>
      <c r="M1546">
        <v>25</v>
      </c>
      <c r="O1546">
        <v>0</v>
      </c>
      <c r="P1546">
        <v>1</v>
      </c>
      <c r="Q1546">
        <v>0</v>
      </c>
      <c r="R1546">
        <v>0</v>
      </c>
    </row>
    <row r="1547" spans="1:19" x14ac:dyDescent="0.25">
      <c r="A1547" t="s">
        <v>9578</v>
      </c>
      <c r="B1547" t="s">
        <v>9579</v>
      </c>
      <c r="C1547" t="s">
        <v>9523</v>
      </c>
      <c r="D1547">
        <v>41821</v>
      </c>
      <c r="E1547">
        <v>1</v>
      </c>
      <c r="F1547">
        <v>2</v>
      </c>
      <c r="G1547">
        <v>0.5</v>
      </c>
      <c r="H1547">
        <v>10</v>
      </c>
      <c r="I1547">
        <v>5</v>
      </c>
      <c r="J1547">
        <v>2</v>
      </c>
      <c r="K1547">
        <v>10</v>
      </c>
      <c r="L1547">
        <v>0.5</v>
      </c>
      <c r="M1547">
        <v>8</v>
      </c>
      <c r="O1547">
        <v>0</v>
      </c>
      <c r="P1547">
        <v>2</v>
      </c>
      <c r="Q1547">
        <v>0</v>
      </c>
      <c r="R1547">
        <v>2</v>
      </c>
    </row>
    <row r="1548" spans="1:19" x14ac:dyDescent="0.25">
      <c r="A1548" t="s">
        <v>8949</v>
      </c>
      <c r="B1548" t="s">
        <v>8950</v>
      </c>
      <c r="C1548" t="s">
        <v>2810</v>
      </c>
      <c r="D1548">
        <v>41821</v>
      </c>
      <c r="E1548">
        <v>1</v>
      </c>
      <c r="F1548">
        <v>2</v>
      </c>
      <c r="G1548">
        <v>0.5</v>
      </c>
      <c r="H1548">
        <v>10</v>
      </c>
      <c r="I1548">
        <v>5</v>
      </c>
      <c r="J1548">
        <v>2</v>
      </c>
      <c r="K1548">
        <v>10</v>
      </c>
      <c r="L1548">
        <v>0.5</v>
      </c>
      <c r="M1548">
        <v>8</v>
      </c>
      <c r="O1548">
        <v>0</v>
      </c>
      <c r="P1548">
        <v>2</v>
      </c>
      <c r="Q1548">
        <v>0</v>
      </c>
      <c r="R1548">
        <v>2</v>
      </c>
    </row>
    <row r="1549" spans="1:19" x14ac:dyDescent="0.25">
      <c r="A1549" t="s">
        <v>6085</v>
      </c>
      <c r="B1549" t="s">
        <v>6086</v>
      </c>
      <c r="C1549" t="s">
        <v>237</v>
      </c>
      <c r="D1549">
        <v>41821</v>
      </c>
      <c r="G1549" t="e">
        <v>#DIV/0!</v>
      </c>
      <c r="J1549" t="e">
        <v>#DIV/0!</v>
      </c>
      <c r="L1549" t="e">
        <v>#DIV/0!</v>
      </c>
      <c r="Q1549" t="e">
        <v>#DIV/0!</v>
      </c>
    </row>
    <row r="1550" spans="1:19" x14ac:dyDescent="0.25">
      <c r="A1550" t="s">
        <v>6087</v>
      </c>
      <c r="B1550" t="s">
        <v>6088</v>
      </c>
      <c r="C1550" t="s">
        <v>236</v>
      </c>
      <c r="D1550">
        <v>41821</v>
      </c>
      <c r="G1550" t="e">
        <v>#DIV/0!</v>
      </c>
      <c r="J1550" t="e">
        <v>#DIV/0!</v>
      </c>
      <c r="L1550" t="e">
        <v>#DIV/0!</v>
      </c>
      <c r="Q1550" t="e">
        <v>#DIV/0!</v>
      </c>
    </row>
    <row r="1551" spans="1:19" x14ac:dyDescent="0.25">
      <c r="A1551" t="s">
        <v>6089</v>
      </c>
      <c r="B1551" t="s">
        <v>6090</v>
      </c>
      <c r="C1551" t="s">
        <v>364</v>
      </c>
      <c r="D1551">
        <v>41821</v>
      </c>
      <c r="E1551">
        <v>5</v>
      </c>
      <c r="F1551">
        <v>5</v>
      </c>
      <c r="G1551">
        <v>1</v>
      </c>
      <c r="H1551">
        <v>19</v>
      </c>
      <c r="I1551">
        <v>25</v>
      </c>
      <c r="J1551">
        <v>0.76</v>
      </c>
      <c r="K1551">
        <v>25</v>
      </c>
      <c r="L1551">
        <v>1</v>
      </c>
      <c r="M1551">
        <v>19</v>
      </c>
      <c r="O1551">
        <v>0</v>
      </c>
      <c r="P1551">
        <v>0</v>
      </c>
      <c r="Q1551" t="e">
        <v>#DIV/0!</v>
      </c>
      <c r="R1551">
        <v>0</v>
      </c>
      <c r="S1551">
        <v>0</v>
      </c>
    </row>
    <row r="1552" spans="1:19" x14ac:dyDescent="0.25">
      <c r="A1552" t="s">
        <v>6091</v>
      </c>
      <c r="B1552" t="s">
        <v>6092</v>
      </c>
      <c r="C1552" t="s">
        <v>363</v>
      </c>
      <c r="D1552">
        <v>41821</v>
      </c>
      <c r="E1552">
        <v>5</v>
      </c>
      <c r="F1552">
        <v>5</v>
      </c>
      <c r="G1552">
        <v>1</v>
      </c>
      <c r="H1552">
        <v>19</v>
      </c>
      <c r="I1552">
        <v>25</v>
      </c>
      <c r="J1552">
        <v>0.76</v>
      </c>
      <c r="K1552">
        <v>25</v>
      </c>
      <c r="L1552">
        <v>1</v>
      </c>
      <c r="M1552">
        <v>19</v>
      </c>
      <c r="O1552">
        <v>0</v>
      </c>
      <c r="P1552">
        <v>0</v>
      </c>
      <c r="Q1552" t="e">
        <v>#DIV/0!</v>
      </c>
      <c r="R1552">
        <v>0</v>
      </c>
    </row>
    <row r="1553" spans="1:19" x14ac:dyDescent="0.25">
      <c r="A1553" t="s">
        <v>6093</v>
      </c>
      <c r="B1553" t="s">
        <v>6094</v>
      </c>
      <c r="C1553" t="s">
        <v>219</v>
      </c>
      <c r="D1553">
        <v>41821</v>
      </c>
      <c r="E1553">
        <v>13</v>
      </c>
      <c r="F1553">
        <v>14</v>
      </c>
      <c r="G1553">
        <v>0.9285714285714286</v>
      </c>
      <c r="H1553">
        <v>98</v>
      </c>
      <c r="I1553">
        <v>137</v>
      </c>
      <c r="J1553">
        <v>0.71532846715328469</v>
      </c>
      <c r="K1553">
        <v>137</v>
      </c>
      <c r="L1553">
        <v>1</v>
      </c>
      <c r="M1553">
        <v>87</v>
      </c>
      <c r="O1553">
        <v>5</v>
      </c>
      <c r="P1553">
        <v>13</v>
      </c>
      <c r="Q1553">
        <v>0.38461538461538464</v>
      </c>
      <c r="R1553">
        <v>11</v>
      </c>
    </row>
    <row r="1554" spans="1:19" x14ac:dyDescent="0.25">
      <c r="A1554" t="s">
        <v>6095</v>
      </c>
      <c r="B1554" t="s">
        <v>6096</v>
      </c>
      <c r="C1554" t="s">
        <v>220</v>
      </c>
      <c r="D1554">
        <v>41821</v>
      </c>
      <c r="E1554">
        <v>5</v>
      </c>
      <c r="F1554">
        <v>6</v>
      </c>
      <c r="G1554">
        <v>0.83333333333333337</v>
      </c>
      <c r="H1554">
        <v>51</v>
      </c>
      <c r="I1554">
        <v>57</v>
      </c>
      <c r="J1554">
        <v>0.89473684210526316</v>
      </c>
      <c r="K1554">
        <v>57</v>
      </c>
      <c r="L1554">
        <v>1</v>
      </c>
      <c r="M1554">
        <v>40</v>
      </c>
      <c r="N1554">
        <v>1.1000000000000001</v>
      </c>
      <c r="O1554">
        <v>2</v>
      </c>
      <c r="P1554">
        <v>6</v>
      </c>
      <c r="Q1554">
        <v>0.33333333333333331</v>
      </c>
      <c r="R1554">
        <v>11</v>
      </c>
    </row>
    <row r="1555" spans="1:19" x14ac:dyDescent="0.25">
      <c r="A1555" t="s">
        <v>6097</v>
      </c>
      <c r="B1555" t="s">
        <v>6098</v>
      </c>
      <c r="C1555" t="s">
        <v>221</v>
      </c>
      <c r="D1555">
        <v>41821</v>
      </c>
      <c r="E1555">
        <v>8</v>
      </c>
      <c r="F1555">
        <v>8</v>
      </c>
      <c r="G1555">
        <v>1</v>
      </c>
      <c r="H1555">
        <v>47</v>
      </c>
      <c r="I1555">
        <v>80</v>
      </c>
      <c r="J1555">
        <v>0.58750000000000002</v>
      </c>
      <c r="K1555">
        <v>80</v>
      </c>
      <c r="L1555">
        <v>1</v>
      </c>
      <c r="M1555">
        <v>47</v>
      </c>
      <c r="O1555">
        <v>3</v>
      </c>
      <c r="P1555">
        <v>7</v>
      </c>
      <c r="Q1555">
        <v>0.42857142857142855</v>
      </c>
      <c r="R1555">
        <v>0</v>
      </c>
      <c r="S1555">
        <v>0.75169230769230766</v>
      </c>
    </row>
    <row r="1556" spans="1:19" x14ac:dyDescent="0.25">
      <c r="A1556" t="s">
        <v>9203</v>
      </c>
      <c r="B1556" t="s">
        <v>9204</v>
      </c>
      <c r="C1556" t="s">
        <v>3018</v>
      </c>
      <c r="D1556">
        <v>41821</v>
      </c>
      <c r="E1556">
        <v>11</v>
      </c>
      <c r="F1556">
        <v>11</v>
      </c>
      <c r="G1556">
        <v>1</v>
      </c>
      <c r="H1556">
        <v>18</v>
      </c>
      <c r="I1556">
        <v>52</v>
      </c>
      <c r="J1556">
        <v>0.34615384615384615</v>
      </c>
      <c r="K1556">
        <v>52</v>
      </c>
      <c r="L1556">
        <v>1</v>
      </c>
      <c r="M1556">
        <v>18</v>
      </c>
      <c r="O1556">
        <v>0</v>
      </c>
      <c r="P1556">
        <v>0</v>
      </c>
      <c r="Q1556" t="e">
        <v>#DIV/0!</v>
      </c>
      <c r="R1556">
        <v>0</v>
      </c>
      <c r="S1556">
        <v>0.80769999999999997</v>
      </c>
    </row>
    <row r="1557" spans="1:19" x14ac:dyDescent="0.25">
      <c r="A1557" t="s">
        <v>8840</v>
      </c>
      <c r="B1557" t="s">
        <v>8841</v>
      </c>
      <c r="C1557" t="s">
        <v>2638</v>
      </c>
      <c r="D1557">
        <v>41821</v>
      </c>
      <c r="E1557">
        <v>6</v>
      </c>
      <c r="F1557">
        <v>6</v>
      </c>
      <c r="G1557">
        <v>1</v>
      </c>
      <c r="I1557">
        <v>27</v>
      </c>
      <c r="J1557">
        <v>0</v>
      </c>
      <c r="K1557">
        <v>27</v>
      </c>
      <c r="L1557">
        <v>1</v>
      </c>
      <c r="Q1557" t="e">
        <v>#DIV/0!</v>
      </c>
      <c r="S1557">
        <v>0.56499999999999995</v>
      </c>
    </row>
    <row r="1558" spans="1:19" x14ac:dyDescent="0.25">
      <c r="A1558" t="s">
        <v>9058</v>
      </c>
      <c r="B1558" t="s">
        <v>9059</v>
      </c>
      <c r="C1558" t="s">
        <v>2811</v>
      </c>
      <c r="D1558">
        <v>41821</v>
      </c>
      <c r="E1558">
        <v>5</v>
      </c>
      <c r="F1558">
        <v>5</v>
      </c>
      <c r="G1558">
        <v>1</v>
      </c>
      <c r="H1558">
        <v>18</v>
      </c>
      <c r="I1558">
        <v>25</v>
      </c>
      <c r="J1558">
        <v>0.72</v>
      </c>
      <c r="K1558">
        <v>25</v>
      </c>
      <c r="L1558">
        <v>1</v>
      </c>
      <c r="M1558">
        <v>18</v>
      </c>
      <c r="O1558">
        <v>0</v>
      </c>
      <c r="P1558">
        <v>0</v>
      </c>
      <c r="Q1558" t="e">
        <v>#DIV/0!</v>
      </c>
      <c r="R1558">
        <v>0</v>
      </c>
      <c r="S1558">
        <v>1</v>
      </c>
    </row>
    <row r="1559" spans="1:19" x14ac:dyDescent="0.25">
      <c r="A1559" t="s">
        <v>6099</v>
      </c>
      <c r="B1559" t="s">
        <v>6100</v>
      </c>
      <c r="C1559" t="s">
        <v>234</v>
      </c>
      <c r="D1559">
        <v>41821</v>
      </c>
      <c r="G1559" t="e">
        <v>#DIV/0!</v>
      </c>
      <c r="J1559" t="e">
        <v>#DIV/0!</v>
      </c>
      <c r="L1559" t="e">
        <v>#DIV/0!</v>
      </c>
      <c r="Q1559" t="e">
        <v>#DIV/0!</v>
      </c>
      <c r="S1559">
        <v>1</v>
      </c>
    </row>
    <row r="1560" spans="1:19" x14ac:dyDescent="0.25">
      <c r="A1560" t="s">
        <v>6101</v>
      </c>
      <c r="B1560" t="s">
        <v>6102</v>
      </c>
      <c r="C1560" t="s">
        <v>235</v>
      </c>
      <c r="D1560">
        <v>41821</v>
      </c>
      <c r="G1560" t="e">
        <v>#DIV/0!</v>
      </c>
      <c r="J1560" t="e">
        <v>#DIV/0!</v>
      </c>
      <c r="L1560" t="e">
        <v>#DIV/0!</v>
      </c>
      <c r="Q1560" t="e">
        <v>#DIV/0!</v>
      </c>
      <c r="S1560">
        <v>0</v>
      </c>
    </row>
    <row r="1561" spans="1:19" x14ac:dyDescent="0.25">
      <c r="A1561" t="s">
        <v>6103</v>
      </c>
      <c r="B1561" t="s">
        <v>6104</v>
      </c>
      <c r="C1561" t="s">
        <v>239</v>
      </c>
      <c r="D1561">
        <v>41821</v>
      </c>
      <c r="G1561" t="e">
        <v>#DIV/0!</v>
      </c>
      <c r="J1561" t="e">
        <v>#DIV/0!</v>
      </c>
      <c r="L1561" t="e">
        <v>#DIV/0!</v>
      </c>
      <c r="Q1561" t="e">
        <v>#DIV/0!</v>
      </c>
      <c r="S1561">
        <v>1</v>
      </c>
    </row>
    <row r="1562" spans="1:19" x14ac:dyDescent="0.25">
      <c r="A1562" t="s">
        <v>6105</v>
      </c>
      <c r="B1562" t="s">
        <v>6106</v>
      </c>
      <c r="C1562" t="s">
        <v>238</v>
      </c>
      <c r="D1562">
        <v>41821</v>
      </c>
      <c r="G1562" t="e">
        <v>#DIV/0!</v>
      </c>
      <c r="J1562" t="e">
        <v>#DIV/0!</v>
      </c>
      <c r="L1562" t="e">
        <v>#DIV/0!</v>
      </c>
      <c r="Q1562" t="e">
        <v>#DIV/0!</v>
      </c>
      <c r="S1562">
        <v>1.1166666666666667</v>
      </c>
    </row>
    <row r="1563" spans="1:19" x14ac:dyDescent="0.25">
      <c r="A1563" t="s">
        <v>6107</v>
      </c>
      <c r="B1563" t="s">
        <v>6108</v>
      </c>
      <c r="C1563" t="s">
        <v>222</v>
      </c>
      <c r="D1563">
        <v>41821</v>
      </c>
      <c r="E1563">
        <v>2</v>
      </c>
      <c r="F1563">
        <v>3</v>
      </c>
      <c r="G1563">
        <v>0.66666666666666663</v>
      </c>
      <c r="H1563">
        <v>2</v>
      </c>
      <c r="I1563">
        <v>10</v>
      </c>
      <c r="J1563">
        <v>0.2</v>
      </c>
      <c r="K1563">
        <v>15</v>
      </c>
      <c r="L1563">
        <v>0.66666666666666663</v>
      </c>
      <c r="M1563">
        <v>1</v>
      </c>
      <c r="O1563">
        <v>0</v>
      </c>
      <c r="P1563">
        <v>1</v>
      </c>
      <c r="Q1563">
        <v>0</v>
      </c>
      <c r="R1563">
        <v>1</v>
      </c>
      <c r="S1563">
        <v>0.8216</v>
      </c>
    </row>
    <row r="1564" spans="1:19" x14ac:dyDescent="0.25">
      <c r="A1564" t="s">
        <v>6109</v>
      </c>
      <c r="B1564" t="s">
        <v>6110</v>
      </c>
      <c r="C1564" t="s">
        <v>3567</v>
      </c>
      <c r="D1564">
        <v>41821</v>
      </c>
      <c r="G1564" t="e">
        <v>#DIV/0!</v>
      </c>
      <c r="J1564" t="e">
        <v>#DIV/0!</v>
      </c>
      <c r="L1564" t="e">
        <v>#DIV/0!</v>
      </c>
      <c r="Q1564" t="e">
        <v>#DIV/0!</v>
      </c>
      <c r="S1564">
        <v>0.56999999999999995</v>
      </c>
    </row>
    <row r="1565" spans="1:19" x14ac:dyDescent="0.25">
      <c r="A1565" t="s">
        <v>6111</v>
      </c>
      <c r="B1565" t="s">
        <v>6112</v>
      </c>
      <c r="C1565" t="s">
        <v>223</v>
      </c>
      <c r="D1565">
        <v>41821</v>
      </c>
      <c r="E1565">
        <v>2</v>
      </c>
      <c r="F1565">
        <v>3</v>
      </c>
      <c r="G1565">
        <v>0.66666666666666663</v>
      </c>
      <c r="H1565">
        <v>2</v>
      </c>
      <c r="I1565">
        <v>10</v>
      </c>
      <c r="J1565">
        <v>0.2</v>
      </c>
      <c r="K1565">
        <v>15</v>
      </c>
      <c r="L1565">
        <v>0.66666666666666663</v>
      </c>
      <c r="M1565">
        <v>1</v>
      </c>
      <c r="O1565">
        <v>0</v>
      </c>
      <c r="P1565">
        <v>1</v>
      </c>
      <c r="Q1565">
        <v>0</v>
      </c>
      <c r="R1565">
        <v>1</v>
      </c>
      <c r="S1565">
        <v>0</v>
      </c>
    </row>
    <row r="1566" spans="1:19" x14ac:dyDescent="0.25">
      <c r="A1566" t="s">
        <v>6113</v>
      </c>
      <c r="B1566" t="s">
        <v>6114</v>
      </c>
      <c r="C1566" t="s">
        <v>224</v>
      </c>
      <c r="D1566">
        <v>41821</v>
      </c>
      <c r="S1566">
        <v>0.5267391304347826</v>
      </c>
    </row>
    <row r="1567" spans="1:19" x14ac:dyDescent="0.25">
      <c r="A1567" t="s">
        <v>6115</v>
      </c>
      <c r="B1567" t="s">
        <v>6116</v>
      </c>
      <c r="C1567" t="s">
        <v>225</v>
      </c>
      <c r="D1567">
        <v>41821</v>
      </c>
      <c r="E1567">
        <v>13</v>
      </c>
      <c r="F1567">
        <v>16</v>
      </c>
      <c r="G1567">
        <v>0.8125</v>
      </c>
      <c r="H1567">
        <v>32</v>
      </c>
      <c r="I1567">
        <v>40</v>
      </c>
      <c r="J1567">
        <v>0.8</v>
      </c>
      <c r="K1567">
        <v>48</v>
      </c>
      <c r="L1567">
        <v>0.83333333333333337</v>
      </c>
      <c r="M1567">
        <v>26</v>
      </c>
      <c r="O1567">
        <v>3</v>
      </c>
      <c r="P1567">
        <v>8</v>
      </c>
      <c r="Q1567">
        <v>0.375</v>
      </c>
      <c r="R1567">
        <v>6</v>
      </c>
      <c r="S1567">
        <v>0</v>
      </c>
    </row>
    <row r="1568" spans="1:19" x14ac:dyDescent="0.25">
      <c r="A1568" t="s">
        <v>6117</v>
      </c>
      <c r="B1568" t="s">
        <v>6118</v>
      </c>
      <c r="C1568" t="s">
        <v>226</v>
      </c>
      <c r="D1568">
        <v>41821</v>
      </c>
      <c r="E1568">
        <v>10</v>
      </c>
      <c r="F1568">
        <v>12</v>
      </c>
      <c r="G1568">
        <v>0.83333333333333337</v>
      </c>
      <c r="H1568">
        <v>23</v>
      </c>
      <c r="I1568">
        <v>34</v>
      </c>
      <c r="J1568">
        <v>0.67647058823529416</v>
      </c>
      <c r="K1568">
        <v>40</v>
      </c>
      <c r="L1568">
        <v>0.85</v>
      </c>
      <c r="M1568">
        <v>19</v>
      </c>
      <c r="N1568">
        <v>0.80769999999999997</v>
      </c>
      <c r="O1568">
        <v>2</v>
      </c>
      <c r="P1568">
        <v>6</v>
      </c>
      <c r="Q1568">
        <v>0.33333333333333331</v>
      </c>
      <c r="R1568">
        <v>4</v>
      </c>
      <c r="S1568">
        <v>0.80700115942028994</v>
      </c>
    </row>
    <row r="1569" spans="1:19" x14ac:dyDescent="0.25">
      <c r="A1569" t="s">
        <v>6119</v>
      </c>
      <c r="B1569" t="s">
        <v>6120</v>
      </c>
      <c r="C1569" t="s">
        <v>227</v>
      </c>
      <c r="D1569">
        <v>41821</v>
      </c>
      <c r="E1569">
        <v>3</v>
      </c>
      <c r="F1569">
        <v>4</v>
      </c>
      <c r="G1569">
        <v>0.75</v>
      </c>
      <c r="H1569">
        <v>9</v>
      </c>
      <c r="I1569">
        <v>6</v>
      </c>
      <c r="J1569">
        <v>1.5</v>
      </c>
      <c r="K1569">
        <v>8</v>
      </c>
      <c r="L1569">
        <v>0.75</v>
      </c>
      <c r="M1569">
        <v>7</v>
      </c>
      <c r="N1569">
        <v>0.56499999999999995</v>
      </c>
      <c r="O1569">
        <v>1</v>
      </c>
      <c r="P1569">
        <v>2</v>
      </c>
      <c r="Q1569">
        <v>0.5</v>
      </c>
      <c r="R1569">
        <v>2</v>
      </c>
      <c r="S1569">
        <v>0.4</v>
      </c>
    </row>
    <row r="1570" spans="1:19" x14ac:dyDescent="0.25">
      <c r="A1570" t="s">
        <v>6121</v>
      </c>
      <c r="B1570" t="s">
        <v>6122</v>
      </c>
      <c r="C1570" t="s">
        <v>202</v>
      </c>
      <c r="D1570">
        <v>41852</v>
      </c>
      <c r="E1570">
        <v>2</v>
      </c>
      <c r="F1570">
        <v>3</v>
      </c>
      <c r="G1570">
        <v>0.66666666666666663</v>
      </c>
      <c r="H1570">
        <v>4</v>
      </c>
      <c r="I1570">
        <v>10</v>
      </c>
      <c r="J1570">
        <v>0.4</v>
      </c>
      <c r="K1570">
        <v>15</v>
      </c>
      <c r="L1570">
        <v>0.66666666666666663</v>
      </c>
      <c r="M1570">
        <v>4</v>
      </c>
      <c r="O1570">
        <v>0</v>
      </c>
      <c r="P1570">
        <v>6</v>
      </c>
      <c r="Q1570">
        <v>0</v>
      </c>
    </row>
    <row r="1571" spans="1:19" x14ac:dyDescent="0.25">
      <c r="A1571" t="s">
        <v>8733</v>
      </c>
      <c r="B1571" t="s">
        <v>8734</v>
      </c>
      <c r="C1571" t="s">
        <v>2636</v>
      </c>
      <c r="D1571">
        <v>41852</v>
      </c>
      <c r="E1571">
        <v>2</v>
      </c>
      <c r="F1571">
        <v>3</v>
      </c>
      <c r="G1571">
        <v>0.66666666666666663</v>
      </c>
      <c r="H1571">
        <v>4</v>
      </c>
      <c r="I1571">
        <v>10</v>
      </c>
      <c r="J1571">
        <v>0.4</v>
      </c>
      <c r="K1571">
        <v>15</v>
      </c>
      <c r="L1571">
        <v>0.66666666666666663</v>
      </c>
      <c r="M1571">
        <v>4</v>
      </c>
      <c r="O1571">
        <v>0</v>
      </c>
      <c r="P1571">
        <v>6</v>
      </c>
      <c r="Q1571">
        <v>0</v>
      </c>
      <c r="S1571">
        <v>0.4</v>
      </c>
    </row>
    <row r="1572" spans="1:19" x14ac:dyDescent="0.25">
      <c r="A1572" t="s">
        <v>6123</v>
      </c>
      <c r="B1572" t="s">
        <v>6124</v>
      </c>
      <c r="C1572" t="s">
        <v>247</v>
      </c>
      <c r="D1572">
        <v>41852</v>
      </c>
      <c r="E1572">
        <v>0</v>
      </c>
      <c r="F1572">
        <v>0</v>
      </c>
      <c r="G1572" t="e">
        <v>#DIV/0!</v>
      </c>
      <c r="H1572">
        <v>12</v>
      </c>
      <c r="I1572">
        <v>0</v>
      </c>
      <c r="J1572" t="e">
        <v>#DIV/0!</v>
      </c>
      <c r="K1572">
        <v>0</v>
      </c>
      <c r="L1572" t="e">
        <v>#DIV/0!</v>
      </c>
      <c r="M1572">
        <v>12</v>
      </c>
      <c r="O1572">
        <v>0</v>
      </c>
      <c r="P1572">
        <v>0</v>
      </c>
      <c r="Q1572" t="e">
        <v>#DIV/0!</v>
      </c>
      <c r="R1572">
        <v>0</v>
      </c>
    </row>
    <row r="1573" spans="1:19" x14ac:dyDescent="0.25">
      <c r="A1573" t="s">
        <v>9350</v>
      </c>
      <c r="B1573" t="s">
        <v>9351</v>
      </c>
      <c r="C1573" t="s">
        <v>2637</v>
      </c>
      <c r="D1573">
        <v>41852</v>
      </c>
      <c r="E1573">
        <v>8</v>
      </c>
      <c r="F1573">
        <v>9</v>
      </c>
      <c r="G1573">
        <v>0.88888888888888884</v>
      </c>
      <c r="H1573">
        <v>4</v>
      </c>
      <c r="I1573">
        <v>42</v>
      </c>
      <c r="J1573">
        <v>9.5238095238095233E-2</v>
      </c>
      <c r="K1573">
        <v>42</v>
      </c>
      <c r="L1573">
        <v>1</v>
      </c>
      <c r="M1573">
        <v>4</v>
      </c>
      <c r="O1573">
        <v>0</v>
      </c>
      <c r="P1573">
        <v>6</v>
      </c>
      <c r="Q1573">
        <v>0</v>
      </c>
      <c r="R1573">
        <v>0</v>
      </c>
    </row>
    <row r="1574" spans="1:19" x14ac:dyDescent="0.25">
      <c r="A1574" t="s">
        <v>6125</v>
      </c>
      <c r="B1574" t="s">
        <v>6126</v>
      </c>
      <c r="C1574" t="s">
        <v>242</v>
      </c>
      <c r="D1574">
        <v>41852</v>
      </c>
      <c r="E1574">
        <v>16</v>
      </c>
      <c r="F1574">
        <v>16</v>
      </c>
      <c r="G1574">
        <v>1</v>
      </c>
      <c r="H1574">
        <v>108</v>
      </c>
      <c r="I1574">
        <v>137</v>
      </c>
      <c r="J1574">
        <v>0.78832116788321172</v>
      </c>
      <c r="K1574">
        <v>137</v>
      </c>
      <c r="L1574">
        <v>1</v>
      </c>
      <c r="M1574">
        <v>90</v>
      </c>
      <c r="N1574">
        <v>1.1166666666666667</v>
      </c>
      <c r="O1574">
        <v>13</v>
      </c>
      <c r="P1574">
        <v>20</v>
      </c>
      <c r="Q1574">
        <v>0.65</v>
      </c>
      <c r="R1574">
        <v>18</v>
      </c>
    </row>
    <row r="1575" spans="1:19" x14ac:dyDescent="0.25">
      <c r="A1575" t="s">
        <v>6127</v>
      </c>
      <c r="B1575" t="s">
        <v>6128</v>
      </c>
      <c r="C1575" t="s">
        <v>243</v>
      </c>
      <c r="D1575">
        <v>41852</v>
      </c>
      <c r="E1575">
        <v>10</v>
      </c>
      <c r="F1575">
        <v>12</v>
      </c>
      <c r="G1575">
        <v>0.83333333333333337</v>
      </c>
      <c r="H1575">
        <v>25</v>
      </c>
      <c r="I1575">
        <v>32</v>
      </c>
      <c r="J1575">
        <v>0.78125</v>
      </c>
      <c r="K1575">
        <v>40</v>
      </c>
      <c r="L1575">
        <v>0.8</v>
      </c>
      <c r="M1575">
        <v>18</v>
      </c>
      <c r="N1575">
        <v>0.8216</v>
      </c>
      <c r="O1575">
        <v>2</v>
      </c>
      <c r="P1575">
        <v>6</v>
      </c>
      <c r="Q1575">
        <v>0.33333333333333331</v>
      </c>
      <c r="R1575">
        <v>7</v>
      </c>
      <c r="S1575">
        <v>0.83333333333333337</v>
      </c>
    </row>
    <row r="1576" spans="1:19" x14ac:dyDescent="0.25">
      <c r="A1576" t="s">
        <v>6129</v>
      </c>
      <c r="B1576" t="s">
        <v>6130</v>
      </c>
      <c r="C1576" t="s">
        <v>244</v>
      </c>
      <c r="D1576">
        <v>41852</v>
      </c>
      <c r="E1576">
        <v>4</v>
      </c>
      <c r="F1576">
        <v>4</v>
      </c>
      <c r="G1576">
        <v>1</v>
      </c>
      <c r="H1576">
        <v>6</v>
      </c>
      <c r="I1576">
        <v>8</v>
      </c>
      <c r="J1576">
        <v>0.75</v>
      </c>
      <c r="K1576">
        <v>8</v>
      </c>
      <c r="L1576">
        <v>1</v>
      </c>
      <c r="M1576">
        <v>6</v>
      </c>
      <c r="N1576">
        <v>0.56999999999999995</v>
      </c>
      <c r="O1576">
        <v>0</v>
      </c>
      <c r="P1576">
        <v>3</v>
      </c>
      <c r="Q1576">
        <v>0</v>
      </c>
      <c r="R1576">
        <v>0</v>
      </c>
      <c r="S1576">
        <v>1.1000000000000001</v>
      </c>
    </row>
    <row r="1577" spans="1:19" x14ac:dyDescent="0.25">
      <c r="A1577" t="s">
        <v>9459</v>
      </c>
      <c r="B1577" t="s">
        <v>9460</v>
      </c>
      <c r="C1577" t="s">
        <v>2809</v>
      </c>
      <c r="D1577">
        <v>41852</v>
      </c>
      <c r="E1577">
        <v>6</v>
      </c>
      <c r="F1577">
        <v>7</v>
      </c>
      <c r="G1577">
        <v>0.8571428571428571</v>
      </c>
      <c r="H1577">
        <v>23</v>
      </c>
      <c r="I1577">
        <v>35</v>
      </c>
      <c r="J1577">
        <v>0.65714285714285714</v>
      </c>
      <c r="K1577">
        <v>35</v>
      </c>
      <c r="L1577">
        <v>1</v>
      </c>
      <c r="M1577">
        <v>23</v>
      </c>
      <c r="O1577">
        <v>0</v>
      </c>
      <c r="P1577">
        <v>0</v>
      </c>
      <c r="Q1577" t="e">
        <v>#DIV/0!</v>
      </c>
      <c r="R1577">
        <v>0</v>
      </c>
      <c r="S1577">
        <v>0.875</v>
      </c>
    </row>
    <row r="1578" spans="1:19" x14ac:dyDescent="0.25">
      <c r="A1578" t="s">
        <v>6131</v>
      </c>
      <c r="B1578" t="s">
        <v>6132</v>
      </c>
      <c r="C1578" t="s">
        <v>245</v>
      </c>
      <c r="D1578">
        <v>41852</v>
      </c>
      <c r="E1578">
        <v>16</v>
      </c>
      <c r="F1578">
        <v>18</v>
      </c>
      <c r="G1578">
        <v>0.88888888888888884</v>
      </c>
      <c r="H1578">
        <v>43</v>
      </c>
      <c r="I1578">
        <v>70</v>
      </c>
      <c r="J1578">
        <v>0.61428571428571432</v>
      </c>
      <c r="K1578">
        <v>80</v>
      </c>
      <c r="L1578">
        <v>0.875</v>
      </c>
      <c r="M1578">
        <v>34</v>
      </c>
      <c r="O1578">
        <v>6</v>
      </c>
      <c r="P1578">
        <v>12</v>
      </c>
      <c r="Q1578">
        <v>0.5</v>
      </c>
      <c r="R1578">
        <v>9</v>
      </c>
    </row>
    <row r="1579" spans="1:19" x14ac:dyDescent="0.25">
      <c r="A1579" t="s">
        <v>6133</v>
      </c>
      <c r="B1579" t="s">
        <v>6134</v>
      </c>
      <c r="C1579" t="s">
        <v>246</v>
      </c>
      <c r="D1579">
        <v>41852</v>
      </c>
      <c r="E1579">
        <v>33</v>
      </c>
      <c r="F1579">
        <v>33</v>
      </c>
      <c r="G1579">
        <v>1</v>
      </c>
      <c r="H1579">
        <v>229</v>
      </c>
      <c r="I1579">
        <v>325</v>
      </c>
      <c r="J1579">
        <v>0.70461538461538464</v>
      </c>
      <c r="K1579">
        <v>325</v>
      </c>
      <c r="L1579">
        <v>1</v>
      </c>
      <c r="M1579">
        <v>212</v>
      </c>
      <c r="O1579">
        <v>20</v>
      </c>
      <c r="P1579">
        <v>25</v>
      </c>
      <c r="Q1579">
        <v>0.8</v>
      </c>
      <c r="R1579">
        <v>17</v>
      </c>
    </row>
    <row r="1580" spans="1:19" x14ac:dyDescent="0.25">
      <c r="A1580" t="s">
        <v>6135</v>
      </c>
      <c r="B1580" t="s">
        <v>6136</v>
      </c>
      <c r="C1580" t="s">
        <v>240</v>
      </c>
      <c r="D1580">
        <v>41852</v>
      </c>
      <c r="E1580">
        <v>93</v>
      </c>
      <c r="F1580">
        <v>99</v>
      </c>
      <c r="G1580">
        <v>0.93939393939393945</v>
      </c>
      <c r="H1580">
        <v>462</v>
      </c>
      <c r="I1580">
        <v>649</v>
      </c>
      <c r="J1580">
        <v>0.71186440677966101</v>
      </c>
      <c r="K1580">
        <v>667</v>
      </c>
      <c r="L1580">
        <v>0.97301349325337327</v>
      </c>
      <c r="M1580">
        <v>411</v>
      </c>
      <c r="O1580">
        <v>41</v>
      </c>
      <c r="P1580">
        <v>72</v>
      </c>
      <c r="Q1580">
        <v>0.56944444444444442</v>
      </c>
      <c r="R1580">
        <v>51</v>
      </c>
    </row>
    <row r="1581" spans="1:19" x14ac:dyDescent="0.25">
      <c r="A1581" t="s">
        <v>6137</v>
      </c>
      <c r="B1581" t="s">
        <v>6138</v>
      </c>
      <c r="C1581" t="s">
        <v>203</v>
      </c>
      <c r="D1581">
        <v>41852</v>
      </c>
      <c r="E1581">
        <v>11</v>
      </c>
      <c r="F1581">
        <v>11</v>
      </c>
      <c r="G1581">
        <v>1</v>
      </c>
      <c r="H1581">
        <v>87</v>
      </c>
      <c r="I1581">
        <v>80</v>
      </c>
      <c r="J1581">
        <v>1.0874999999999999</v>
      </c>
      <c r="K1581">
        <v>80</v>
      </c>
      <c r="L1581">
        <v>1</v>
      </c>
      <c r="M1581">
        <v>82</v>
      </c>
      <c r="O1581">
        <v>1</v>
      </c>
      <c r="P1581">
        <v>3</v>
      </c>
      <c r="Q1581">
        <v>0.33333333333333331</v>
      </c>
      <c r="R1581">
        <v>5</v>
      </c>
    </row>
    <row r="1582" spans="1:19" x14ac:dyDescent="0.25">
      <c r="A1582" t="s">
        <v>6139</v>
      </c>
      <c r="B1582" t="s">
        <v>6140</v>
      </c>
      <c r="C1582" t="s">
        <v>205</v>
      </c>
      <c r="D1582">
        <v>41852</v>
      </c>
      <c r="E1582">
        <v>0</v>
      </c>
      <c r="F1582">
        <v>0</v>
      </c>
      <c r="G1582" t="e">
        <v>#DIV/0!</v>
      </c>
      <c r="H1582">
        <v>0</v>
      </c>
      <c r="I1582">
        <v>0</v>
      </c>
      <c r="J1582" t="e">
        <v>#DIV/0!</v>
      </c>
      <c r="K1582">
        <v>0</v>
      </c>
      <c r="L1582" t="e">
        <v>#DIV/0!</v>
      </c>
      <c r="M1582">
        <v>0</v>
      </c>
      <c r="O1582">
        <v>1</v>
      </c>
      <c r="P1582">
        <v>1</v>
      </c>
      <c r="Q1582">
        <v>1</v>
      </c>
      <c r="R1582">
        <v>0</v>
      </c>
      <c r="S1582">
        <v>1.2625</v>
      </c>
    </row>
    <row r="1583" spans="1:19" x14ac:dyDescent="0.25">
      <c r="A1583" t="s">
        <v>6141</v>
      </c>
      <c r="B1583" t="s">
        <v>6142</v>
      </c>
      <c r="C1583" t="s">
        <v>204</v>
      </c>
      <c r="D1583">
        <v>41852</v>
      </c>
      <c r="E1583">
        <v>4</v>
      </c>
      <c r="F1583">
        <v>4</v>
      </c>
      <c r="G1583">
        <v>1</v>
      </c>
      <c r="H1583">
        <v>9</v>
      </c>
      <c r="I1583">
        <v>10</v>
      </c>
      <c r="J1583">
        <v>0.9</v>
      </c>
      <c r="K1583">
        <v>10</v>
      </c>
      <c r="L1583">
        <v>1</v>
      </c>
      <c r="M1583">
        <v>8</v>
      </c>
      <c r="O1583">
        <v>0</v>
      </c>
      <c r="P1583">
        <v>2</v>
      </c>
      <c r="Q1583">
        <v>0</v>
      </c>
      <c r="R1583">
        <v>1</v>
      </c>
    </row>
    <row r="1584" spans="1:19" x14ac:dyDescent="0.25">
      <c r="A1584" t="s">
        <v>6143</v>
      </c>
      <c r="B1584" t="s">
        <v>6144</v>
      </c>
      <c r="C1584" t="s">
        <v>206</v>
      </c>
      <c r="D1584">
        <v>41852</v>
      </c>
      <c r="E1584">
        <v>7</v>
      </c>
      <c r="F1584">
        <v>7</v>
      </c>
      <c r="G1584">
        <v>1</v>
      </c>
      <c r="H1584">
        <v>78</v>
      </c>
      <c r="I1584">
        <v>70</v>
      </c>
      <c r="J1584">
        <v>1.1142857142857143</v>
      </c>
      <c r="K1584">
        <v>70</v>
      </c>
      <c r="L1584">
        <v>1</v>
      </c>
      <c r="M1584">
        <v>74</v>
      </c>
      <c r="O1584">
        <v>0</v>
      </c>
      <c r="P1584">
        <v>0</v>
      </c>
      <c r="Q1584" t="e">
        <v>#DIV/0!</v>
      </c>
      <c r="R1584">
        <v>4</v>
      </c>
      <c r="S1584">
        <v>1.075</v>
      </c>
    </row>
    <row r="1585" spans="1:19" x14ac:dyDescent="0.25">
      <c r="A1585" t="s">
        <v>6145</v>
      </c>
      <c r="B1585" t="s">
        <v>6146</v>
      </c>
      <c r="C1585" t="s">
        <v>233</v>
      </c>
      <c r="D1585">
        <v>41852</v>
      </c>
      <c r="G1585" t="e">
        <v>#DIV/0!</v>
      </c>
      <c r="J1585" t="e">
        <v>#DIV/0!</v>
      </c>
      <c r="L1585" t="e">
        <v>#DIV/0!</v>
      </c>
      <c r="Q1585" t="e">
        <v>#DIV/0!</v>
      </c>
      <c r="S1585">
        <v>0.75</v>
      </c>
    </row>
    <row r="1586" spans="1:19" x14ac:dyDescent="0.25">
      <c r="A1586" t="s">
        <v>6147</v>
      </c>
      <c r="B1586" t="s">
        <v>6148</v>
      </c>
      <c r="C1586" t="s">
        <v>232</v>
      </c>
      <c r="D1586">
        <v>41852</v>
      </c>
      <c r="G1586" t="e">
        <v>#DIV/0!</v>
      </c>
      <c r="J1586" t="e">
        <v>#DIV/0!</v>
      </c>
      <c r="L1586" t="e">
        <v>#DIV/0!</v>
      </c>
      <c r="Q1586" t="e">
        <v>#DIV/0!</v>
      </c>
    </row>
    <row r="1587" spans="1:19" x14ac:dyDescent="0.25">
      <c r="A1587" t="s">
        <v>6149</v>
      </c>
      <c r="B1587" t="s">
        <v>6150</v>
      </c>
      <c r="C1587" t="s">
        <v>207</v>
      </c>
      <c r="D1587">
        <v>41852</v>
      </c>
      <c r="E1587">
        <v>13</v>
      </c>
      <c r="F1587">
        <v>14</v>
      </c>
      <c r="G1587">
        <v>0.9285714285714286</v>
      </c>
      <c r="H1587">
        <v>66</v>
      </c>
      <c r="I1587">
        <v>105</v>
      </c>
      <c r="J1587">
        <v>0.62857142857142856</v>
      </c>
      <c r="K1587">
        <v>110</v>
      </c>
      <c r="L1587">
        <v>0.95454545454545459</v>
      </c>
      <c r="M1587">
        <v>55</v>
      </c>
      <c r="O1587">
        <v>17</v>
      </c>
      <c r="P1587">
        <v>23</v>
      </c>
      <c r="Q1587">
        <v>0.73913043478260865</v>
      </c>
      <c r="R1587">
        <v>11</v>
      </c>
    </row>
    <row r="1588" spans="1:19" x14ac:dyDescent="0.25">
      <c r="A1588" t="s">
        <v>6151</v>
      </c>
      <c r="B1588" t="s">
        <v>6152</v>
      </c>
      <c r="C1588" t="s">
        <v>209</v>
      </c>
      <c r="D1588">
        <v>41852</v>
      </c>
      <c r="E1588">
        <v>5</v>
      </c>
      <c r="F1588">
        <v>5</v>
      </c>
      <c r="G1588">
        <v>1</v>
      </c>
      <c r="H1588">
        <v>36</v>
      </c>
      <c r="I1588">
        <v>45</v>
      </c>
      <c r="J1588">
        <v>0.8</v>
      </c>
      <c r="K1588">
        <v>45</v>
      </c>
      <c r="L1588">
        <v>1</v>
      </c>
      <c r="M1588">
        <v>31</v>
      </c>
      <c r="N1588">
        <v>1.1000000000000001</v>
      </c>
      <c r="O1588">
        <v>5</v>
      </c>
      <c r="P1588">
        <v>6</v>
      </c>
      <c r="Q1588">
        <v>0.83333333333333337</v>
      </c>
      <c r="R1588">
        <v>5</v>
      </c>
    </row>
    <row r="1589" spans="1:19" x14ac:dyDescent="0.25">
      <c r="A1589" t="s">
        <v>6153</v>
      </c>
      <c r="B1589" t="s">
        <v>6154</v>
      </c>
      <c r="C1589" t="s">
        <v>208</v>
      </c>
      <c r="D1589">
        <v>41852</v>
      </c>
      <c r="E1589">
        <v>4</v>
      </c>
      <c r="F1589">
        <v>5</v>
      </c>
      <c r="G1589">
        <v>0.8</v>
      </c>
      <c r="H1589">
        <v>8</v>
      </c>
      <c r="I1589">
        <v>20</v>
      </c>
      <c r="J1589">
        <v>0.4</v>
      </c>
      <c r="K1589">
        <v>25</v>
      </c>
      <c r="L1589">
        <v>0.8</v>
      </c>
      <c r="M1589">
        <v>7</v>
      </c>
      <c r="O1589">
        <v>2</v>
      </c>
      <c r="P1589">
        <v>6</v>
      </c>
      <c r="Q1589">
        <v>0.33333333333333331</v>
      </c>
      <c r="R1589">
        <v>1</v>
      </c>
    </row>
    <row r="1590" spans="1:19" x14ac:dyDescent="0.25">
      <c r="A1590" t="s">
        <v>6155</v>
      </c>
      <c r="B1590" t="s">
        <v>6156</v>
      </c>
      <c r="C1590" t="s">
        <v>210</v>
      </c>
      <c r="D1590">
        <v>41852</v>
      </c>
      <c r="E1590">
        <v>4</v>
      </c>
      <c r="F1590">
        <v>4</v>
      </c>
      <c r="G1590">
        <v>1</v>
      </c>
      <c r="H1590">
        <v>22</v>
      </c>
      <c r="I1590">
        <v>40</v>
      </c>
      <c r="J1590">
        <v>0.55000000000000004</v>
      </c>
      <c r="K1590">
        <v>40</v>
      </c>
      <c r="L1590">
        <v>1</v>
      </c>
      <c r="M1590">
        <v>17</v>
      </c>
      <c r="O1590">
        <v>10</v>
      </c>
      <c r="P1590">
        <v>11</v>
      </c>
      <c r="Q1590">
        <v>0.90909090909090906</v>
      </c>
      <c r="R1590">
        <v>5</v>
      </c>
    </row>
    <row r="1591" spans="1:19" x14ac:dyDescent="0.25">
      <c r="A1591" t="s">
        <v>6157</v>
      </c>
      <c r="B1591" t="s">
        <v>6158</v>
      </c>
      <c r="C1591" t="s">
        <v>228</v>
      </c>
      <c r="D1591">
        <v>41852</v>
      </c>
      <c r="E1591">
        <v>3</v>
      </c>
      <c r="F1591">
        <v>3</v>
      </c>
      <c r="G1591">
        <v>1</v>
      </c>
      <c r="H1591">
        <v>20</v>
      </c>
      <c r="I1591">
        <v>30</v>
      </c>
      <c r="J1591">
        <v>0.66666666666666663</v>
      </c>
      <c r="K1591">
        <v>30</v>
      </c>
      <c r="L1591">
        <v>1</v>
      </c>
      <c r="M1591">
        <v>20</v>
      </c>
      <c r="O1591">
        <v>0</v>
      </c>
      <c r="P1591">
        <v>0</v>
      </c>
      <c r="Q1591" t="e">
        <v>#DIV/0!</v>
      </c>
      <c r="R1591">
        <v>0</v>
      </c>
    </row>
    <row r="1592" spans="1:19" x14ac:dyDescent="0.25">
      <c r="A1592" t="s">
        <v>6159</v>
      </c>
      <c r="B1592" t="s">
        <v>6160</v>
      </c>
      <c r="C1592" t="s">
        <v>229</v>
      </c>
      <c r="D1592">
        <v>41852</v>
      </c>
      <c r="E1592">
        <v>3</v>
      </c>
      <c r="F1592">
        <v>3</v>
      </c>
      <c r="G1592">
        <v>1</v>
      </c>
      <c r="H1592">
        <v>20</v>
      </c>
      <c r="I1592">
        <v>30</v>
      </c>
      <c r="J1592">
        <v>0.66666666666666663</v>
      </c>
      <c r="K1592">
        <v>30</v>
      </c>
      <c r="L1592">
        <v>1</v>
      </c>
      <c r="M1592">
        <v>20</v>
      </c>
      <c r="O1592">
        <v>0</v>
      </c>
      <c r="P1592">
        <v>0</v>
      </c>
      <c r="Q1592" t="e">
        <v>#DIV/0!</v>
      </c>
      <c r="R1592">
        <v>0</v>
      </c>
    </row>
    <row r="1593" spans="1:19" x14ac:dyDescent="0.25">
      <c r="A1593" t="s">
        <v>6161</v>
      </c>
      <c r="B1593" t="s">
        <v>6162</v>
      </c>
      <c r="C1593" t="s">
        <v>215</v>
      </c>
      <c r="D1593">
        <v>41852</v>
      </c>
      <c r="G1593" t="e">
        <v>#DIV/0!</v>
      </c>
      <c r="H1593">
        <v>12</v>
      </c>
      <c r="J1593" t="e">
        <v>#DIV/0!</v>
      </c>
      <c r="L1593" t="e">
        <v>#DIV/0!</v>
      </c>
      <c r="M1593">
        <v>12</v>
      </c>
      <c r="Q1593" t="e">
        <v>#DIV/0!</v>
      </c>
    </row>
    <row r="1594" spans="1:19" x14ac:dyDescent="0.25">
      <c r="A1594" t="s">
        <v>6163</v>
      </c>
      <c r="B1594" t="s">
        <v>6164</v>
      </c>
      <c r="C1594" t="s">
        <v>211</v>
      </c>
      <c r="D1594">
        <v>41852</v>
      </c>
      <c r="E1594">
        <v>8</v>
      </c>
      <c r="F1594">
        <v>7</v>
      </c>
      <c r="G1594">
        <v>1.1428571428571428</v>
      </c>
      <c r="H1594">
        <v>27</v>
      </c>
      <c r="I1594">
        <v>45</v>
      </c>
      <c r="J1594">
        <v>0.6</v>
      </c>
      <c r="K1594">
        <v>45</v>
      </c>
      <c r="L1594">
        <v>1</v>
      </c>
      <c r="M1594">
        <v>23</v>
      </c>
      <c r="O1594">
        <v>1</v>
      </c>
      <c r="P1594">
        <v>3</v>
      </c>
      <c r="Q1594">
        <v>0.33333333333333331</v>
      </c>
      <c r="R1594">
        <v>4</v>
      </c>
    </row>
    <row r="1595" spans="1:19" x14ac:dyDescent="0.25">
      <c r="A1595" t="s">
        <v>6165</v>
      </c>
      <c r="B1595" t="s">
        <v>6166</v>
      </c>
      <c r="C1595" t="s">
        <v>3526</v>
      </c>
      <c r="D1595">
        <v>41852</v>
      </c>
      <c r="G1595" t="e">
        <v>#DIV/0!</v>
      </c>
      <c r="J1595" t="e">
        <v>#DIV/0!</v>
      </c>
      <c r="L1595" t="e">
        <v>#DIV/0!</v>
      </c>
      <c r="Q1595" t="e">
        <v>#DIV/0!</v>
      </c>
      <c r="S1595">
        <v>0.60869565217391308</v>
      </c>
    </row>
    <row r="1596" spans="1:19" x14ac:dyDescent="0.25">
      <c r="A1596" t="s">
        <v>6167</v>
      </c>
      <c r="B1596" t="s">
        <v>6168</v>
      </c>
      <c r="C1596" t="s">
        <v>214</v>
      </c>
      <c r="D1596">
        <v>41852</v>
      </c>
      <c r="E1596">
        <v>6</v>
      </c>
      <c r="F1596">
        <v>5</v>
      </c>
      <c r="G1596">
        <v>1.2</v>
      </c>
      <c r="H1596">
        <v>22</v>
      </c>
      <c r="I1596">
        <v>35</v>
      </c>
      <c r="J1596">
        <v>0.62857142857142856</v>
      </c>
      <c r="K1596">
        <v>35</v>
      </c>
      <c r="L1596">
        <v>1</v>
      </c>
      <c r="M1596">
        <v>21</v>
      </c>
      <c r="N1596">
        <v>1.075</v>
      </c>
      <c r="O1596">
        <v>1</v>
      </c>
      <c r="P1596">
        <v>3</v>
      </c>
      <c r="Q1596">
        <v>0.33333333333333331</v>
      </c>
      <c r="R1596">
        <v>1</v>
      </c>
      <c r="S1596">
        <v>0.60869565217391308</v>
      </c>
    </row>
    <row r="1597" spans="1:19" x14ac:dyDescent="0.25">
      <c r="A1597" t="s">
        <v>6169</v>
      </c>
      <c r="B1597" t="s">
        <v>6170</v>
      </c>
      <c r="C1597" t="s">
        <v>212</v>
      </c>
      <c r="D1597">
        <v>41852</v>
      </c>
      <c r="E1597">
        <v>2</v>
      </c>
      <c r="F1597">
        <v>2</v>
      </c>
      <c r="G1597">
        <v>1</v>
      </c>
      <c r="H1597">
        <v>5</v>
      </c>
      <c r="I1597">
        <v>10</v>
      </c>
      <c r="J1597">
        <v>0.5</v>
      </c>
      <c r="K1597">
        <v>10</v>
      </c>
      <c r="L1597">
        <v>1</v>
      </c>
      <c r="M1597">
        <v>2</v>
      </c>
      <c r="O1597">
        <v>0</v>
      </c>
      <c r="P1597">
        <v>0</v>
      </c>
      <c r="Q1597" t="e">
        <v>#DIV/0!</v>
      </c>
      <c r="R1597">
        <v>3</v>
      </c>
      <c r="S1597">
        <v>1.5666666666666667</v>
      </c>
    </row>
    <row r="1598" spans="1:19" x14ac:dyDescent="0.25">
      <c r="A1598" t="s">
        <v>6171</v>
      </c>
      <c r="B1598" t="s">
        <v>6172</v>
      </c>
      <c r="C1598" t="s">
        <v>218</v>
      </c>
      <c r="D1598">
        <v>41852</v>
      </c>
      <c r="G1598" t="e">
        <v>#DIV/0!</v>
      </c>
      <c r="J1598" t="e">
        <v>#DIV/0!</v>
      </c>
      <c r="L1598" t="e">
        <v>#DIV/0!</v>
      </c>
      <c r="Q1598" t="e">
        <v>#DIV/0!</v>
      </c>
      <c r="S1598">
        <v>1.175</v>
      </c>
    </row>
    <row r="1599" spans="1:19" x14ac:dyDescent="0.25">
      <c r="A1599" t="s">
        <v>6173</v>
      </c>
      <c r="B1599" t="s">
        <v>6174</v>
      </c>
      <c r="C1599" t="s">
        <v>216</v>
      </c>
      <c r="D1599">
        <v>41852</v>
      </c>
      <c r="E1599">
        <v>0</v>
      </c>
      <c r="F1599">
        <v>0</v>
      </c>
      <c r="G1599" t="e">
        <v>#DIV/0!</v>
      </c>
      <c r="H1599">
        <v>0</v>
      </c>
      <c r="I1599">
        <v>0</v>
      </c>
      <c r="J1599" t="e">
        <v>#DIV/0!</v>
      </c>
      <c r="K1599">
        <v>0</v>
      </c>
      <c r="L1599" t="e">
        <v>#DIV/0!</v>
      </c>
      <c r="M1599">
        <v>0</v>
      </c>
      <c r="O1599">
        <v>0</v>
      </c>
      <c r="P1599">
        <v>0</v>
      </c>
      <c r="Q1599" t="e">
        <v>#DIV/0!</v>
      </c>
      <c r="R1599">
        <v>0</v>
      </c>
    </row>
    <row r="1600" spans="1:19" x14ac:dyDescent="0.25">
      <c r="A1600" t="s">
        <v>6175</v>
      </c>
      <c r="B1600" t="s">
        <v>6176</v>
      </c>
      <c r="C1600" t="s">
        <v>217</v>
      </c>
      <c r="D1600">
        <v>41852</v>
      </c>
      <c r="G1600" t="e">
        <v>#DIV/0!</v>
      </c>
      <c r="J1600" t="e">
        <v>#DIV/0!</v>
      </c>
      <c r="L1600" t="e">
        <v>#DIV/0!</v>
      </c>
      <c r="Q1600" t="e">
        <v>#DIV/0!</v>
      </c>
      <c r="S1600">
        <v>0.54545454545454541</v>
      </c>
    </row>
    <row r="1601" spans="1:19" x14ac:dyDescent="0.25">
      <c r="A1601" t="s">
        <v>6177</v>
      </c>
      <c r="B1601" t="s">
        <v>6178</v>
      </c>
      <c r="C1601" t="s">
        <v>230</v>
      </c>
      <c r="D1601">
        <v>41852</v>
      </c>
      <c r="E1601">
        <v>3</v>
      </c>
      <c r="F1601">
        <v>3</v>
      </c>
      <c r="G1601">
        <v>1</v>
      </c>
      <c r="H1601">
        <v>25</v>
      </c>
      <c r="I1601">
        <v>30</v>
      </c>
      <c r="J1601">
        <v>0.83333333333333337</v>
      </c>
      <c r="K1601">
        <v>30</v>
      </c>
      <c r="L1601">
        <v>1</v>
      </c>
      <c r="M1601">
        <v>25</v>
      </c>
      <c r="Q1601" t="e">
        <v>#DIV/0!</v>
      </c>
      <c r="R1601">
        <v>0</v>
      </c>
      <c r="S1601">
        <v>1</v>
      </c>
    </row>
    <row r="1602" spans="1:19" x14ac:dyDescent="0.25">
      <c r="A1602" t="s">
        <v>6179</v>
      </c>
      <c r="B1602" t="s">
        <v>6180</v>
      </c>
      <c r="C1602" t="s">
        <v>231</v>
      </c>
      <c r="D1602">
        <v>41852</v>
      </c>
      <c r="E1602">
        <v>3</v>
      </c>
      <c r="F1602">
        <v>3</v>
      </c>
      <c r="G1602">
        <v>1</v>
      </c>
      <c r="H1602">
        <v>25</v>
      </c>
      <c r="I1602">
        <v>30</v>
      </c>
      <c r="J1602">
        <v>0.83333333333333337</v>
      </c>
      <c r="K1602">
        <v>30</v>
      </c>
      <c r="L1602">
        <v>1</v>
      </c>
      <c r="M1602">
        <v>25</v>
      </c>
      <c r="Q1602" t="e">
        <v>#DIV/0!</v>
      </c>
      <c r="R1602">
        <v>0</v>
      </c>
    </row>
    <row r="1603" spans="1:19" x14ac:dyDescent="0.25">
      <c r="A1603" t="s">
        <v>9580</v>
      </c>
      <c r="B1603" t="s">
        <v>9581</v>
      </c>
      <c r="C1603" t="s">
        <v>9523</v>
      </c>
      <c r="D1603">
        <v>41852</v>
      </c>
      <c r="E1603">
        <v>1</v>
      </c>
      <c r="F1603">
        <v>2</v>
      </c>
      <c r="G1603">
        <v>0.5</v>
      </c>
      <c r="H1603">
        <v>10</v>
      </c>
      <c r="I1603">
        <v>5</v>
      </c>
      <c r="J1603">
        <v>2</v>
      </c>
      <c r="K1603">
        <v>10</v>
      </c>
      <c r="L1603">
        <v>0.5</v>
      </c>
      <c r="M1603">
        <v>10</v>
      </c>
      <c r="O1603">
        <v>0</v>
      </c>
      <c r="P1603">
        <v>0</v>
      </c>
      <c r="Q1603" t="e">
        <v>#DIV/0!</v>
      </c>
      <c r="R1603">
        <v>0</v>
      </c>
    </row>
    <row r="1604" spans="1:19" x14ac:dyDescent="0.25">
      <c r="A1604" t="s">
        <v>8951</v>
      </c>
      <c r="B1604" t="s">
        <v>8952</v>
      </c>
      <c r="C1604" t="s">
        <v>2810</v>
      </c>
      <c r="D1604">
        <v>41852</v>
      </c>
      <c r="E1604">
        <v>1</v>
      </c>
      <c r="F1604">
        <v>2</v>
      </c>
      <c r="G1604">
        <v>0.5</v>
      </c>
      <c r="H1604">
        <v>10</v>
      </c>
      <c r="I1604">
        <v>5</v>
      </c>
      <c r="J1604">
        <v>2</v>
      </c>
      <c r="K1604">
        <v>10</v>
      </c>
      <c r="L1604">
        <v>0.5</v>
      </c>
      <c r="M1604">
        <v>10</v>
      </c>
      <c r="O1604">
        <v>0</v>
      </c>
      <c r="P1604">
        <v>0</v>
      </c>
      <c r="Q1604" t="e">
        <v>#DIV/0!</v>
      </c>
      <c r="R1604">
        <v>0</v>
      </c>
    </row>
    <row r="1605" spans="1:19" x14ac:dyDescent="0.25">
      <c r="A1605" t="s">
        <v>6181</v>
      </c>
      <c r="B1605" t="s">
        <v>6182</v>
      </c>
      <c r="C1605" t="s">
        <v>237</v>
      </c>
      <c r="D1605">
        <v>41852</v>
      </c>
      <c r="E1605">
        <v>5</v>
      </c>
      <c r="F1605">
        <v>5</v>
      </c>
      <c r="G1605">
        <v>1</v>
      </c>
      <c r="H1605">
        <v>42</v>
      </c>
      <c r="I1605">
        <v>45</v>
      </c>
      <c r="J1605">
        <v>0.93333333333333335</v>
      </c>
      <c r="K1605">
        <v>45</v>
      </c>
      <c r="L1605">
        <v>1</v>
      </c>
      <c r="M1605">
        <v>37</v>
      </c>
      <c r="O1605">
        <v>0</v>
      </c>
      <c r="P1605">
        <v>1</v>
      </c>
      <c r="Q1605">
        <v>0</v>
      </c>
      <c r="R1605">
        <v>5</v>
      </c>
    </row>
    <row r="1606" spans="1:19" x14ac:dyDescent="0.25">
      <c r="A1606" t="s">
        <v>6183</v>
      </c>
      <c r="B1606" t="s">
        <v>6184</v>
      </c>
      <c r="C1606" t="s">
        <v>236</v>
      </c>
      <c r="D1606">
        <v>41852</v>
      </c>
      <c r="E1606">
        <v>5</v>
      </c>
      <c r="F1606">
        <v>5</v>
      </c>
      <c r="G1606">
        <v>1</v>
      </c>
      <c r="H1606">
        <v>42</v>
      </c>
      <c r="I1606">
        <v>45</v>
      </c>
      <c r="J1606">
        <v>0.93333333333333335</v>
      </c>
      <c r="K1606">
        <v>45</v>
      </c>
      <c r="L1606">
        <v>1</v>
      </c>
      <c r="M1606">
        <v>37</v>
      </c>
      <c r="O1606">
        <v>0</v>
      </c>
      <c r="P1606">
        <v>1</v>
      </c>
      <c r="Q1606">
        <v>0</v>
      </c>
      <c r="R1606">
        <v>5</v>
      </c>
    </row>
    <row r="1607" spans="1:19" x14ac:dyDescent="0.25">
      <c r="A1607" t="s">
        <v>6185</v>
      </c>
      <c r="B1607" t="s">
        <v>6186</v>
      </c>
      <c r="C1607" t="s">
        <v>364</v>
      </c>
      <c r="D1607">
        <v>41852</v>
      </c>
      <c r="E1607">
        <v>5</v>
      </c>
      <c r="F1607">
        <v>5</v>
      </c>
      <c r="G1607">
        <v>1</v>
      </c>
      <c r="H1607">
        <v>19</v>
      </c>
      <c r="I1607">
        <v>25</v>
      </c>
      <c r="J1607">
        <v>0.76</v>
      </c>
      <c r="K1607">
        <v>25</v>
      </c>
      <c r="L1607">
        <v>1</v>
      </c>
      <c r="M1607">
        <v>15</v>
      </c>
      <c r="O1607">
        <v>4</v>
      </c>
      <c r="P1607">
        <v>4</v>
      </c>
      <c r="Q1607">
        <v>1</v>
      </c>
      <c r="R1607">
        <v>4</v>
      </c>
      <c r="S1607">
        <v>0</v>
      </c>
    </row>
    <row r="1608" spans="1:19" x14ac:dyDescent="0.25">
      <c r="A1608" t="s">
        <v>6187</v>
      </c>
      <c r="B1608" t="s">
        <v>6188</v>
      </c>
      <c r="C1608" t="s">
        <v>363</v>
      </c>
      <c r="D1608">
        <v>41852</v>
      </c>
      <c r="E1608">
        <v>5</v>
      </c>
      <c r="F1608">
        <v>5</v>
      </c>
      <c r="G1608">
        <v>1</v>
      </c>
      <c r="H1608">
        <v>19</v>
      </c>
      <c r="I1608">
        <v>25</v>
      </c>
      <c r="J1608">
        <v>0.76</v>
      </c>
      <c r="K1608">
        <v>25</v>
      </c>
      <c r="L1608">
        <v>1</v>
      </c>
      <c r="M1608">
        <v>15</v>
      </c>
      <c r="O1608">
        <v>4</v>
      </c>
      <c r="P1608">
        <v>4</v>
      </c>
      <c r="Q1608">
        <v>1</v>
      </c>
      <c r="R1608">
        <v>4</v>
      </c>
    </row>
    <row r="1609" spans="1:19" x14ac:dyDescent="0.25">
      <c r="A1609" t="s">
        <v>6189</v>
      </c>
      <c r="B1609" t="s">
        <v>6190</v>
      </c>
      <c r="C1609" t="s">
        <v>219</v>
      </c>
      <c r="D1609">
        <v>41852</v>
      </c>
      <c r="E1609">
        <v>13</v>
      </c>
      <c r="F1609">
        <v>14</v>
      </c>
      <c r="G1609">
        <v>0.9285714285714286</v>
      </c>
      <c r="H1609">
        <v>79</v>
      </c>
      <c r="I1609">
        <v>137</v>
      </c>
      <c r="J1609">
        <v>0.57664233576642332</v>
      </c>
      <c r="K1609">
        <v>137</v>
      </c>
      <c r="L1609">
        <v>1</v>
      </c>
      <c r="M1609">
        <v>66</v>
      </c>
      <c r="O1609">
        <v>16</v>
      </c>
      <c r="P1609">
        <v>23</v>
      </c>
      <c r="Q1609">
        <v>0.69565217391304346</v>
      </c>
      <c r="R1609">
        <v>13</v>
      </c>
      <c r="S1609">
        <v>0</v>
      </c>
    </row>
    <row r="1610" spans="1:19" x14ac:dyDescent="0.25">
      <c r="A1610" t="s">
        <v>6191</v>
      </c>
      <c r="B1610" t="s">
        <v>6192</v>
      </c>
      <c r="C1610" t="s">
        <v>220</v>
      </c>
      <c r="D1610">
        <v>41852</v>
      </c>
      <c r="E1610">
        <v>5</v>
      </c>
      <c r="F1610">
        <v>6</v>
      </c>
      <c r="G1610">
        <v>0.83333333333333337</v>
      </c>
      <c r="H1610">
        <v>50</v>
      </c>
      <c r="I1610">
        <v>57</v>
      </c>
      <c r="J1610">
        <v>0.8771929824561403</v>
      </c>
      <c r="K1610">
        <v>57</v>
      </c>
      <c r="L1610">
        <v>1</v>
      </c>
      <c r="M1610">
        <v>38</v>
      </c>
      <c r="N1610">
        <v>1.175</v>
      </c>
      <c r="O1610">
        <v>6</v>
      </c>
      <c r="P1610">
        <v>10</v>
      </c>
      <c r="Q1610">
        <v>0.6</v>
      </c>
      <c r="R1610">
        <v>12</v>
      </c>
    </row>
    <row r="1611" spans="1:19" x14ac:dyDescent="0.25">
      <c r="A1611" t="s">
        <v>6193</v>
      </c>
      <c r="B1611" t="s">
        <v>6194</v>
      </c>
      <c r="C1611" t="s">
        <v>221</v>
      </c>
      <c r="D1611">
        <v>41852</v>
      </c>
      <c r="E1611">
        <v>8</v>
      </c>
      <c r="F1611">
        <v>8</v>
      </c>
      <c r="G1611">
        <v>1</v>
      </c>
      <c r="H1611">
        <v>29</v>
      </c>
      <c r="I1611">
        <v>80</v>
      </c>
      <c r="J1611">
        <v>0.36249999999999999</v>
      </c>
      <c r="K1611">
        <v>80</v>
      </c>
      <c r="L1611">
        <v>1</v>
      </c>
      <c r="M1611">
        <v>28</v>
      </c>
      <c r="O1611">
        <v>10</v>
      </c>
      <c r="P1611">
        <v>13</v>
      </c>
      <c r="Q1611">
        <v>0.76923076923076927</v>
      </c>
      <c r="R1611">
        <v>1</v>
      </c>
      <c r="S1611">
        <v>0.74971428571428567</v>
      </c>
    </row>
    <row r="1612" spans="1:19" x14ac:dyDescent="0.25">
      <c r="A1612" t="s">
        <v>9205</v>
      </c>
      <c r="B1612" t="s">
        <v>9206</v>
      </c>
      <c r="C1612" t="s">
        <v>3018</v>
      </c>
      <c r="D1612">
        <v>41852</v>
      </c>
      <c r="E1612">
        <v>11</v>
      </c>
      <c r="F1612">
        <v>11</v>
      </c>
      <c r="G1612">
        <v>1</v>
      </c>
      <c r="H1612">
        <v>13</v>
      </c>
      <c r="I1612">
        <v>52</v>
      </c>
      <c r="J1612">
        <v>0.25</v>
      </c>
      <c r="K1612">
        <v>52</v>
      </c>
      <c r="L1612">
        <v>1</v>
      </c>
      <c r="M1612">
        <v>13</v>
      </c>
      <c r="O1612">
        <v>0</v>
      </c>
      <c r="P1612">
        <v>0</v>
      </c>
      <c r="Q1612" t="e">
        <v>#DIV/0!</v>
      </c>
      <c r="R1612">
        <v>0</v>
      </c>
      <c r="S1612">
        <v>0.8216</v>
      </c>
    </row>
    <row r="1613" spans="1:19" x14ac:dyDescent="0.25">
      <c r="A1613" t="s">
        <v>8842</v>
      </c>
      <c r="B1613" t="s">
        <v>8843</v>
      </c>
      <c r="C1613" t="s">
        <v>2638</v>
      </c>
      <c r="D1613">
        <v>41852</v>
      </c>
      <c r="E1613">
        <v>6</v>
      </c>
      <c r="F1613">
        <v>6</v>
      </c>
      <c r="G1613">
        <v>1</v>
      </c>
      <c r="I1613">
        <v>27</v>
      </c>
      <c r="J1613">
        <v>0</v>
      </c>
      <c r="K1613">
        <v>27</v>
      </c>
      <c r="L1613">
        <v>1</v>
      </c>
      <c r="Q1613" t="e">
        <v>#DIV/0!</v>
      </c>
      <c r="S1613">
        <v>0.56999999999999995</v>
      </c>
    </row>
    <row r="1614" spans="1:19" x14ac:dyDescent="0.25">
      <c r="A1614" t="s">
        <v>9060</v>
      </c>
      <c r="B1614" t="s">
        <v>9061</v>
      </c>
      <c r="C1614" t="s">
        <v>2811</v>
      </c>
      <c r="D1614">
        <v>41852</v>
      </c>
      <c r="E1614">
        <v>5</v>
      </c>
      <c r="F1614">
        <v>5</v>
      </c>
      <c r="G1614">
        <v>1</v>
      </c>
      <c r="H1614">
        <v>13</v>
      </c>
      <c r="I1614">
        <v>25</v>
      </c>
      <c r="J1614">
        <v>0.52</v>
      </c>
      <c r="K1614">
        <v>25</v>
      </c>
      <c r="L1614">
        <v>1</v>
      </c>
      <c r="M1614">
        <v>13</v>
      </c>
      <c r="O1614">
        <v>0</v>
      </c>
      <c r="P1614">
        <v>0</v>
      </c>
      <c r="Q1614" t="e">
        <v>#DIV/0!</v>
      </c>
      <c r="R1614">
        <v>0</v>
      </c>
      <c r="S1614">
        <v>1</v>
      </c>
    </row>
    <row r="1615" spans="1:19" x14ac:dyDescent="0.25">
      <c r="A1615" t="s">
        <v>6195</v>
      </c>
      <c r="B1615" t="s">
        <v>6196</v>
      </c>
      <c r="C1615" t="s">
        <v>234</v>
      </c>
      <c r="D1615">
        <v>41852</v>
      </c>
      <c r="G1615" t="e">
        <v>#DIV/0!</v>
      </c>
      <c r="J1615" t="e">
        <v>#DIV/0!</v>
      </c>
      <c r="L1615" t="e">
        <v>#DIV/0!</v>
      </c>
      <c r="Q1615" t="e">
        <v>#DIV/0!</v>
      </c>
      <c r="S1615">
        <v>1</v>
      </c>
    </row>
    <row r="1616" spans="1:19" x14ac:dyDescent="0.25">
      <c r="A1616" t="s">
        <v>6197</v>
      </c>
      <c r="B1616" t="s">
        <v>6198</v>
      </c>
      <c r="C1616" t="s">
        <v>235</v>
      </c>
      <c r="D1616">
        <v>41852</v>
      </c>
      <c r="G1616" t="e">
        <v>#DIV/0!</v>
      </c>
      <c r="J1616" t="e">
        <v>#DIV/0!</v>
      </c>
      <c r="L1616" t="e">
        <v>#DIV/0!</v>
      </c>
      <c r="Q1616" t="e">
        <v>#DIV/0!</v>
      </c>
      <c r="S1616">
        <v>0</v>
      </c>
    </row>
    <row r="1617" spans="1:19" x14ac:dyDescent="0.25">
      <c r="A1617" t="s">
        <v>6199</v>
      </c>
      <c r="B1617" t="s">
        <v>6200</v>
      </c>
      <c r="C1617" t="s">
        <v>239</v>
      </c>
      <c r="D1617">
        <v>41852</v>
      </c>
      <c r="S1617">
        <v>1</v>
      </c>
    </row>
    <row r="1618" spans="1:19" x14ac:dyDescent="0.25">
      <c r="A1618" t="s">
        <v>6201</v>
      </c>
      <c r="B1618" t="s">
        <v>6202</v>
      </c>
      <c r="C1618" t="s">
        <v>238</v>
      </c>
      <c r="D1618">
        <v>41852</v>
      </c>
      <c r="S1618">
        <v>1.1749999999999998</v>
      </c>
    </row>
    <row r="1619" spans="1:19" x14ac:dyDescent="0.25">
      <c r="A1619" t="s">
        <v>6203</v>
      </c>
      <c r="B1619" t="s">
        <v>6204</v>
      </c>
      <c r="C1619" t="s">
        <v>222</v>
      </c>
      <c r="D1619">
        <v>41852</v>
      </c>
      <c r="E1619">
        <v>4</v>
      </c>
      <c r="F1619">
        <v>5</v>
      </c>
      <c r="G1619">
        <v>0.8</v>
      </c>
      <c r="H1619">
        <v>15</v>
      </c>
      <c r="I1619">
        <v>35</v>
      </c>
      <c r="J1619">
        <v>0.42857142857142855</v>
      </c>
      <c r="K1619">
        <v>40</v>
      </c>
      <c r="L1619">
        <v>0.875</v>
      </c>
      <c r="M1619">
        <v>13</v>
      </c>
      <c r="O1619">
        <v>0</v>
      </c>
      <c r="P1619">
        <v>0</v>
      </c>
      <c r="Q1619" t="e">
        <v>#DIV/0!</v>
      </c>
      <c r="R1619">
        <v>2</v>
      </c>
      <c r="S1619">
        <v>0.84860000000000002</v>
      </c>
    </row>
    <row r="1620" spans="1:19" x14ac:dyDescent="0.25">
      <c r="A1620" t="s">
        <v>6205</v>
      </c>
      <c r="B1620" t="s">
        <v>6206</v>
      </c>
      <c r="C1620" t="s">
        <v>3567</v>
      </c>
      <c r="D1620">
        <v>41852</v>
      </c>
      <c r="G1620" t="e">
        <v>#DIV/0!</v>
      </c>
      <c r="J1620" t="e">
        <v>#DIV/0!</v>
      </c>
      <c r="L1620" t="e">
        <v>#DIV/0!</v>
      </c>
      <c r="Q1620" t="e">
        <v>#DIV/0!</v>
      </c>
      <c r="S1620">
        <v>0.61399999999999999</v>
      </c>
    </row>
    <row r="1621" spans="1:19" x14ac:dyDescent="0.25">
      <c r="A1621" t="s">
        <v>6207</v>
      </c>
      <c r="B1621" t="s">
        <v>6208</v>
      </c>
      <c r="C1621" t="s">
        <v>223</v>
      </c>
      <c r="D1621">
        <v>41852</v>
      </c>
      <c r="E1621">
        <v>1</v>
      </c>
      <c r="F1621">
        <v>2</v>
      </c>
      <c r="G1621">
        <v>0.5</v>
      </c>
      <c r="H1621">
        <v>2</v>
      </c>
      <c r="I1621">
        <v>5</v>
      </c>
      <c r="J1621">
        <v>0.4</v>
      </c>
      <c r="K1621">
        <v>10</v>
      </c>
      <c r="L1621">
        <v>0.5</v>
      </c>
      <c r="M1621">
        <v>2</v>
      </c>
      <c r="O1621">
        <v>0</v>
      </c>
      <c r="P1621">
        <v>0</v>
      </c>
      <c r="Q1621" t="e">
        <v>#DIV/0!</v>
      </c>
      <c r="R1621">
        <v>0</v>
      </c>
      <c r="S1621">
        <v>0</v>
      </c>
    </row>
    <row r="1622" spans="1:19" x14ac:dyDescent="0.25">
      <c r="A1622" t="s">
        <v>6209</v>
      </c>
      <c r="B1622" t="s">
        <v>6210</v>
      </c>
      <c r="C1622" t="s">
        <v>224</v>
      </c>
      <c r="D1622">
        <v>41852</v>
      </c>
      <c r="E1622">
        <v>3</v>
      </c>
      <c r="F1622">
        <v>3</v>
      </c>
      <c r="G1622">
        <v>1</v>
      </c>
      <c r="H1622">
        <v>13</v>
      </c>
      <c r="I1622">
        <v>30</v>
      </c>
      <c r="J1622">
        <v>0.43333333333333335</v>
      </c>
      <c r="K1622">
        <v>30</v>
      </c>
      <c r="L1622">
        <v>1</v>
      </c>
      <c r="M1622">
        <v>11</v>
      </c>
      <c r="R1622">
        <v>2</v>
      </c>
      <c r="S1622">
        <v>0.7492063492063491</v>
      </c>
    </row>
    <row r="1623" spans="1:19" x14ac:dyDescent="0.25">
      <c r="A1623" t="s">
        <v>6211</v>
      </c>
      <c r="B1623" t="s">
        <v>6212</v>
      </c>
      <c r="C1623" t="s">
        <v>225</v>
      </c>
      <c r="D1623">
        <v>41852</v>
      </c>
      <c r="E1623">
        <v>14</v>
      </c>
      <c r="F1623">
        <v>16</v>
      </c>
      <c r="G1623">
        <v>0.875</v>
      </c>
      <c r="H1623">
        <v>31</v>
      </c>
      <c r="I1623">
        <v>40</v>
      </c>
      <c r="J1623">
        <v>0.77500000000000002</v>
      </c>
      <c r="K1623">
        <v>48</v>
      </c>
      <c r="L1623">
        <v>0.83333333333333337</v>
      </c>
      <c r="M1623">
        <v>24</v>
      </c>
      <c r="O1623">
        <v>2</v>
      </c>
      <c r="P1623">
        <v>9</v>
      </c>
      <c r="Q1623">
        <v>0.22222222222222221</v>
      </c>
      <c r="R1623">
        <v>7</v>
      </c>
      <c r="S1623">
        <v>0</v>
      </c>
    </row>
    <row r="1624" spans="1:19" x14ac:dyDescent="0.25">
      <c r="A1624" t="s">
        <v>6213</v>
      </c>
      <c r="B1624" t="s">
        <v>6214</v>
      </c>
      <c r="C1624" t="s">
        <v>226</v>
      </c>
      <c r="D1624">
        <v>41852</v>
      </c>
      <c r="E1624">
        <v>10</v>
      </c>
      <c r="F1624">
        <v>12</v>
      </c>
      <c r="G1624">
        <v>0.83333333333333337</v>
      </c>
      <c r="H1624">
        <v>25</v>
      </c>
      <c r="I1624">
        <v>32</v>
      </c>
      <c r="J1624">
        <v>0.78125</v>
      </c>
      <c r="K1624">
        <v>40</v>
      </c>
      <c r="L1624">
        <v>0.8</v>
      </c>
      <c r="M1624">
        <v>18</v>
      </c>
      <c r="N1624">
        <v>0.8216</v>
      </c>
      <c r="O1624">
        <v>2</v>
      </c>
      <c r="P1624">
        <v>6</v>
      </c>
      <c r="Q1624">
        <v>0.33333333333333331</v>
      </c>
      <c r="R1624">
        <v>7</v>
      </c>
      <c r="S1624">
        <v>0.87736126984126983</v>
      </c>
    </row>
    <row r="1625" spans="1:19" x14ac:dyDescent="0.25">
      <c r="A1625" t="s">
        <v>6215</v>
      </c>
      <c r="B1625" t="s">
        <v>6216</v>
      </c>
      <c r="C1625" t="s">
        <v>227</v>
      </c>
      <c r="D1625">
        <v>41852</v>
      </c>
      <c r="E1625">
        <v>4</v>
      </c>
      <c r="F1625">
        <v>4</v>
      </c>
      <c r="G1625">
        <v>1</v>
      </c>
      <c r="H1625">
        <v>6</v>
      </c>
      <c r="I1625">
        <v>8</v>
      </c>
      <c r="J1625">
        <v>0.75</v>
      </c>
      <c r="K1625">
        <v>8</v>
      </c>
      <c r="L1625">
        <v>1</v>
      </c>
      <c r="M1625">
        <v>6</v>
      </c>
      <c r="N1625">
        <v>0.56999999999999995</v>
      </c>
      <c r="O1625">
        <v>0</v>
      </c>
      <c r="P1625">
        <v>3</v>
      </c>
      <c r="Q1625">
        <v>0</v>
      </c>
      <c r="R1625">
        <v>0</v>
      </c>
      <c r="S1625">
        <v>0.43</v>
      </c>
    </row>
    <row r="1626" spans="1:19" x14ac:dyDescent="0.25">
      <c r="A1626" t="s">
        <v>6217</v>
      </c>
      <c r="B1626" t="s">
        <v>6218</v>
      </c>
      <c r="C1626" t="s">
        <v>202</v>
      </c>
      <c r="D1626">
        <v>41883</v>
      </c>
      <c r="E1626">
        <v>2</v>
      </c>
      <c r="F1626">
        <v>3</v>
      </c>
      <c r="G1626">
        <v>0.66666666666666663</v>
      </c>
      <c r="H1626">
        <v>3</v>
      </c>
      <c r="I1626">
        <v>10</v>
      </c>
      <c r="J1626">
        <v>0.3</v>
      </c>
      <c r="K1626">
        <v>15</v>
      </c>
      <c r="L1626">
        <v>0.66666666666666663</v>
      </c>
      <c r="M1626">
        <v>3</v>
      </c>
      <c r="O1626">
        <v>0</v>
      </c>
      <c r="P1626">
        <v>0</v>
      </c>
      <c r="Q1626" t="e">
        <v>#DIV/0!</v>
      </c>
    </row>
    <row r="1627" spans="1:19" x14ac:dyDescent="0.25">
      <c r="A1627" t="s">
        <v>8735</v>
      </c>
      <c r="B1627" t="s">
        <v>8736</v>
      </c>
      <c r="C1627" t="s">
        <v>2636</v>
      </c>
      <c r="D1627">
        <v>41883</v>
      </c>
      <c r="E1627">
        <v>2</v>
      </c>
      <c r="F1627">
        <v>3</v>
      </c>
      <c r="G1627">
        <v>0.66666666666666663</v>
      </c>
      <c r="H1627">
        <v>3</v>
      </c>
      <c r="I1627">
        <v>10</v>
      </c>
      <c r="J1627">
        <v>0.3</v>
      </c>
      <c r="K1627">
        <v>15</v>
      </c>
      <c r="L1627">
        <v>0.66666666666666663</v>
      </c>
      <c r="M1627">
        <v>3</v>
      </c>
      <c r="O1627">
        <v>0</v>
      </c>
      <c r="P1627">
        <v>0</v>
      </c>
      <c r="Q1627" t="e">
        <v>#DIV/0!</v>
      </c>
      <c r="S1627">
        <v>0.42857142857142855</v>
      </c>
    </row>
    <row r="1628" spans="1:19" x14ac:dyDescent="0.25">
      <c r="A1628" t="s">
        <v>6219</v>
      </c>
      <c r="B1628" t="s">
        <v>6220</v>
      </c>
      <c r="C1628" t="s">
        <v>247</v>
      </c>
      <c r="D1628">
        <v>41883</v>
      </c>
      <c r="E1628">
        <v>10</v>
      </c>
      <c r="F1628">
        <v>14</v>
      </c>
      <c r="G1628">
        <v>0.7142857142857143</v>
      </c>
      <c r="H1628">
        <v>37</v>
      </c>
      <c r="I1628">
        <v>68</v>
      </c>
      <c r="J1628">
        <v>0.54411764705882348</v>
      </c>
      <c r="K1628">
        <v>96</v>
      </c>
      <c r="L1628">
        <v>0.70833333333333337</v>
      </c>
      <c r="M1628">
        <v>16</v>
      </c>
      <c r="O1628">
        <v>0</v>
      </c>
      <c r="P1628">
        <v>0</v>
      </c>
      <c r="Q1628" t="e">
        <v>#DIV/0!</v>
      </c>
      <c r="R1628">
        <v>21</v>
      </c>
    </row>
    <row r="1629" spans="1:19" x14ac:dyDescent="0.25">
      <c r="A1629" t="s">
        <v>9352</v>
      </c>
      <c r="B1629" t="s">
        <v>9353</v>
      </c>
      <c r="C1629" t="s">
        <v>2637</v>
      </c>
      <c r="D1629">
        <v>41883</v>
      </c>
      <c r="E1629">
        <v>8</v>
      </c>
      <c r="F1629">
        <v>9</v>
      </c>
      <c r="G1629">
        <v>0.88888888888888884</v>
      </c>
      <c r="H1629">
        <v>7</v>
      </c>
      <c r="I1629">
        <v>42</v>
      </c>
      <c r="J1629">
        <v>0.16666666666666666</v>
      </c>
      <c r="K1629">
        <v>42</v>
      </c>
      <c r="L1629">
        <v>1</v>
      </c>
      <c r="M1629">
        <v>3</v>
      </c>
      <c r="O1629">
        <v>0</v>
      </c>
      <c r="P1629">
        <v>0</v>
      </c>
      <c r="Q1629" t="e">
        <v>#DIV/0!</v>
      </c>
      <c r="R1629">
        <v>4</v>
      </c>
    </row>
    <row r="1630" spans="1:19" x14ac:dyDescent="0.25">
      <c r="A1630" t="s">
        <v>6221</v>
      </c>
      <c r="B1630" t="s">
        <v>6222</v>
      </c>
      <c r="C1630" t="s">
        <v>242</v>
      </c>
      <c r="D1630">
        <v>41883</v>
      </c>
      <c r="E1630">
        <v>16</v>
      </c>
      <c r="F1630">
        <v>16</v>
      </c>
      <c r="G1630">
        <v>1</v>
      </c>
      <c r="H1630">
        <v>87</v>
      </c>
      <c r="I1630">
        <v>137</v>
      </c>
      <c r="J1630">
        <v>0.63503649635036497</v>
      </c>
      <c r="K1630">
        <v>137</v>
      </c>
      <c r="L1630">
        <v>1</v>
      </c>
      <c r="M1630">
        <v>65</v>
      </c>
      <c r="N1630">
        <v>1.1749999999999998</v>
      </c>
      <c r="O1630">
        <v>27</v>
      </c>
      <c r="P1630">
        <v>35</v>
      </c>
      <c r="Q1630">
        <v>0.77142857142857146</v>
      </c>
      <c r="R1630">
        <v>22</v>
      </c>
    </row>
    <row r="1631" spans="1:19" x14ac:dyDescent="0.25">
      <c r="A1631" t="s">
        <v>6223</v>
      </c>
      <c r="B1631" t="s">
        <v>6224</v>
      </c>
      <c r="C1631" t="s">
        <v>243</v>
      </c>
      <c r="D1631">
        <v>41883</v>
      </c>
      <c r="E1631">
        <v>10</v>
      </c>
      <c r="F1631">
        <v>12</v>
      </c>
      <c r="G1631">
        <v>0.83333333333333337</v>
      </c>
      <c r="H1631">
        <v>31</v>
      </c>
      <c r="I1631">
        <v>32</v>
      </c>
      <c r="J1631">
        <v>0.96875</v>
      </c>
      <c r="K1631">
        <v>40</v>
      </c>
      <c r="L1631">
        <v>0.8</v>
      </c>
      <c r="M1631">
        <v>22</v>
      </c>
      <c r="N1631">
        <v>0.84860000000000002</v>
      </c>
      <c r="O1631">
        <v>5</v>
      </c>
      <c r="P1631">
        <v>5</v>
      </c>
      <c r="Q1631">
        <v>1</v>
      </c>
      <c r="R1631">
        <v>9</v>
      </c>
      <c r="S1631">
        <v>0.86324786324786318</v>
      </c>
    </row>
    <row r="1632" spans="1:19" x14ac:dyDescent="0.25">
      <c r="A1632" t="s">
        <v>6225</v>
      </c>
      <c r="B1632" t="s">
        <v>6226</v>
      </c>
      <c r="C1632" t="s">
        <v>244</v>
      </c>
      <c r="D1632">
        <v>41883</v>
      </c>
      <c r="E1632">
        <v>4</v>
      </c>
      <c r="F1632">
        <v>4</v>
      </c>
      <c r="G1632">
        <v>1</v>
      </c>
      <c r="H1632">
        <v>6</v>
      </c>
      <c r="I1632">
        <v>8</v>
      </c>
      <c r="J1632">
        <v>0.75</v>
      </c>
      <c r="K1632">
        <v>8</v>
      </c>
      <c r="L1632">
        <v>1</v>
      </c>
      <c r="M1632">
        <v>6</v>
      </c>
      <c r="N1632">
        <v>0.61399999999999999</v>
      </c>
      <c r="O1632">
        <v>0</v>
      </c>
      <c r="P1632">
        <v>0</v>
      </c>
      <c r="Q1632" t="e">
        <v>#DIV/0!</v>
      </c>
      <c r="R1632">
        <v>0</v>
      </c>
      <c r="S1632">
        <v>1.1499999999999999</v>
      </c>
    </row>
    <row r="1633" spans="1:19" x14ac:dyDescent="0.25">
      <c r="A1633" t="s">
        <v>9461</v>
      </c>
      <c r="B1633" t="s">
        <v>9462</v>
      </c>
      <c r="C1633" t="s">
        <v>2809</v>
      </c>
      <c r="D1633">
        <v>41883</v>
      </c>
      <c r="E1633">
        <v>6</v>
      </c>
      <c r="F1633">
        <v>7</v>
      </c>
      <c r="G1633">
        <v>0.8571428571428571</v>
      </c>
      <c r="H1633">
        <v>19</v>
      </c>
      <c r="I1633">
        <v>35</v>
      </c>
      <c r="J1633">
        <v>0.54285714285714282</v>
      </c>
      <c r="K1633">
        <v>35</v>
      </c>
      <c r="L1633">
        <v>1</v>
      </c>
      <c r="M1633">
        <v>15</v>
      </c>
      <c r="O1633">
        <v>4</v>
      </c>
      <c r="P1633">
        <v>7</v>
      </c>
      <c r="Q1633">
        <v>0.5714285714285714</v>
      </c>
      <c r="R1633">
        <v>4</v>
      </c>
      <c r="S1633">
        <v>0.88888888888888884</v>
      </c>
    </row>
    <row r="1634" spans="1:19" x14ac:dyDescent="0.25">
      <c r="A1634" t="s">
        <v>6227</v>
      </c>
      <c r="B1634" t="s">
        <v>6228</v>
      </c>
      <c r="C1634" t="s">
        <v>245</v>
      </c>
      <c r="D1634">
        <v>41883</v>
      </c>
      <c r="E1634">
        <v>19</v>
      </c>
      <c r="F1634">
        <v>20</v>
      </c>
      <c r="G1634">
        <v>0.95</v>
      </c>
      <c r="H1634">
        <v>49</v>
      </c>
      <c r="I1634">
        <v>85</v>
      </c>
      <c r="J1634">
        <v>0.57647058823529407</v>
      </c>
      <c r="K1634">
        <v>90</v>
      </c>
      <c r="L1634">
        <v>0.94444444444444442</v>
      </c>
      <c r="M1634">
        <v>48</v>
      </c>
      <c r="O1634">
        <v>0</v>
      </c>
      <c r="P1634">
        <v>1</v>
      </c>
      <c r="Q1634">
        <v>0</v>
      </c>
      <c r="R1634">
        <v>1</v>
      </c>
    </row>
    <row r="1635" spans="1:19" x14ac:dyDescent="0.25">
      <c r="A1635" t="s">
        <v>6229</v>
      </c>
      <c r="B1635" t="s">
        <v>6230</v>
      </c>
      <c r="C1635" t="s">
        <v>246</v>
      </c>
      <c r="D1635">
        <v>41883</v>
      </c>
      <c r="E1635">
        <v>30</v>
      </c>
      <c r="F1635">
        <v>31</v>
      </c>
      <c r="G1635">
        <v>0.967741935483871</v>
      </c>
      <c r="H1635">
        <v>239</v>
      </c>
      <c r="I1635">
        <v>305</v>
      </c>
      <c r="J1635">
        <v>0.78360655737704921</v>
      </c>
      <c r="K1635">
        <v>305</v>
      </c>
      <c r="L1635">
        <v>1</v>
      </c>
      <c r="M1635">
        <v>231</v>
      </c>
      <c r="O1635">
        <v>4</v>
      </c>
      <c r="P1635">
        <v>13</v>
      </c>
      <c r="Q1635">
        <v>0.30769230769230771</v>
      </c>
      <c r="R1635">
        <v>8</v>
      </c>
    </row>
    <row r="1636" spans="1:19" x14ac:dyDescent="0.25">
      <c r="A1636" t="s">
        <v>6231</v>
      </c>
      <c r="B1636" t="s">
        <v>6232</v>
      </c>
      <c r="C1636" t="s">
        <v>240</v>
      </c>
      <c r="D1636">
        <v>41883</v>
      </c>
      <c r="E1636">
        <v>113</v>
      </c>
      <c r="F1636">
        <v>127</v>
      </c>
      <c r="G1636">
        <v>0.88976377952755903</v>
      </c>
      <c r="H1636">
        <v>512</v>
      </c>
      <c r="I1636">
        <v>780</v>
      </c>
      <c r="J1636">
        <v>0.65641025641025641</v>
      </c>
      <c r="K1636">
        <v>849</v>
      </c>
      <c r="L1636">
        <v>0.91872791519434627</v>
      </c>
      <c r="M1636">
        <v>426</v>
      </c>
      <c r="O1636">
        <v>40</v>
      </c>
      <c r="P1636">
        <v>61</v>
      </c>
      <c r="Q1636">
        <v>0.65573770491803274</v>
      </c>
      <c r="R1636">
        <v>86</v>
      </c>
    </row>
    <row r="1637" spans="1:19" x14ac:dyDescent="0.25">
      <c r="A1637" t="s">
        <v>6233</v>
      </c>
      <c r="B1637" t="s">
        <v>6234</v>
      </c>
      <c r="C1637" t="s">
        <v>203</v>
      </c>
      <c r="D1637">
        <v>41883</v>
      </c>
      <c r="E1637">
        <v>11</v>
      </c>
      <c r="F1637">
        <v>11</v>
      </c>
      <c r="G1637">
        <v>1</v>
      </c>
      <c r="H1637">
        <v>85</v>
      </c>
      <c r="I1637">
        <v>80</v>
      </c>
      <c r="J1637">
        <v>1.0625</v>
      </c>
      <c r="K1637">
        <v>80</v>
      </c>
      <c r="L1637">
        <v>1</v>
      </c>
      <c r="M1637">
        <v>83</v>
      </c>
      <c r="O1637">
        <v>0</v>
      </c>
      <c r="P1637">
        <v>2</v>
      </c>
      <c r="Q1637">
        <v>0</v>
      </c>
      <c r="R1637">
        <v>2</v>
      </c>
    </row>
    <row r="1638" spans="1:19" x14ac:dyDescent="0.25">
      <c r="A1638" t="s">
        <v>6235</v>
      </c>
      <c r="B1638" t="s">
        <v>6236</v>
      </c>
      <c r="C1638" t="s">
        <v>205</v>
      </c>
      <c r="D1638">
        <v>41883</v>
      </c>
      <c r="E1638">
        <v>0</v>
      </c>
      <c r="F1638">
        <v>0</v>
      </c>
      <c r="G1638" t="e">
        <v>#DIV/0!</v>
      </c>
      <c r="H1638">
        <v>0</v>
      </c>
      <c r="I1638">
        <v>0</v>
      </c>
      <c r="J1638" t="e">
        <v>#DIV/0!</v>
      </c>
      <c r="K1638">
        <v>0</v>
      </c>
      <c r="L1638" t="e">
        <v>#DIV/0!</v>
      </c>
      <c r="M1638">
        <v>0</v>
      </c>
      <c r="O1638">
        <v>0</v>
      </c>
      <c r="P1638">
        <v>0</v>
      </c>
      <c r="Q1638" t="e">
        <v>#DIV/0!</v>
      </c>
      <c r="R1638">
        <v>0</v>
      </c>
      <c r="S1638">
        <v>1.4285714285714286</v>
      </c>
    </row>
    <row r="1639" spans="1:19" x14ac:dyDescent="0.25">
      <c r="A1639" t="s">
        <v>6237</v>
      </c>
      <c r="B1639" t="s">
        <v>6238</v>
      </c>
      <c r="C1639" t="s">
        <v>204</v>
      </c>
      <c r="D1639">
        <v>41883</v>
      </c>
      <c r="E1639">
        <v>4</v>
      </c>
      <c r="F1639">
        <v>4</v>
      </c>
      <c r="G1639">
        <v>1</v>
      </c>
      <c r="H1639">
        <v>7</v>
      </c>
      <c r="I1639">
        <v>10</v>
      </c>
      <c r="J1639">
        <v>0.7</v>
      </c>
      <c r="K1639">
        <v>10</v>
      </c>
      <c r="L1639">
        <v>1</v>
      </c>
      <c r="M1639">
        <v>7</v>
      </c>
      <c r="O1639">
        <v>0</v>
      </c>
      <c r="P1639">
        <v>0</v>
      </c>
      <c r="Q1639">
        <v>0</v>
      </c>
      <c r="R1639">
        <v>0</v>
      </c>
    </row>
    <row r="1640" spans="1:19" x14ac:dyDescent="0.25">
      <c r="A1640" t="s">
        <v>6239</v>
      </c>
      <c r="B1640" t="s">
        <v>6240</v>
      </c>
      <c r="C1640" t="s">
        <v>206</v>
      </c>
      <c r="D1640">
        <v>41883</v>
      </c>
      <c r="E1640">
        <v>7</v>
      </c>
      <c r="F1640">
        <v>7</v>
      </c>
      <c r="G1640">
        <v>1</v>
      </c>
      <c r="H1640">
        <v>78</v>
      </c>
      <c r="I1640">
        <v>70</v>
      </c>
      <c r="J1640">
        <v>1.1142857142857143</v>
      </c>
      <c r="K1640">
        <v>70</v>
      </c>
      <c r="L1640">
        <v>1</v>
      </c>
      <c r="M1640">
        <v>76</v>
      </c>
      <c r="O1640">
        <v>0</v>
      </c>
      <c r="P1640">
        <v>2</v>
      </c>
      <c r="Q1640">
        <v>0</v>
      </c>
      <c r="R1640">
        <v>2</v>
      </c>
      <c r="S1640">
        <v>1.2</v>
      </c>
    </row>
    <row r="1641" spans="1:19" x14ac:dyDescent="0.25">
      <c r="A1641" t="s">
        <v>6241</v>
      </c>
      <c r="B1641" t="s">
        <v>6242</v>
      </c>
      <c r="C1641" t="s">
        <v>233</v>
      </c>
      <c r="D1641">
        <v>41883</v>
      </c>
      <c r="E1641">
        <v>4</v>
      </c>
      <c r="F1641">
        <v>4</v>
      </c>
      <c r="G1641">
        <v>1</v>
      </c>
      <c r="H1641">
        <v>15</v>
      </c>
      <c r="I1641">
        <v>28</v>
      </c>
      <c r="J1641">
        <v>0.5357142857142857</v>
      </c>
      <c r="K1641">
        <v>28</v>
      </c>
      <c r="L1641">
        <v>1</v>
      </c>
      <c r="M1641">
        <v>0</v>
      </c>
      <c r="O1641">
        <v>0</v>
      </c>
      <c r="P1641">
        <v>0</v>
      </c>
      <c r="Q1641" t="e">
        <v>#DIV/0!</v>
      </c>
      <c r="R1641">
        <v>15</v>
      </c>
      <c r="S1641">
        <v>1</v>
      </c>
    </row>
    <row r="1642" spans="1:19" x14ac:dyDescent="0.25">
      <c r="A1642" t="s">
        <v>6243</v>
      </c>
      <c r="B1642" t="s">
        <v>6244</v>
      </c>
      <c r="C1642" t="s">
        <v>232</v>
      </c>
      <c r="D1642">
        <v>41883</v>
      </c>
      <c r="E1642">
        <v>4</v>
      </c>
      <c r="F1642">
        <v>4</v>
      </c>
      <c r="G1642">
        <v>1</v>
      </c>
      <c r="H1642">
        <v>15</v>
      </c>
      <c r="I1642">
        <v>28</v>
      </c>
      <c r="J1642">
        <v>0.5357142857142857</v>
      </c>
      <c r="K1642">
        <v>28</v>
      </c>
      <c r="L1642">
        <v>1</v>
      </c>
      <c r="M1642">
        <v>0</v>
      </c>
      <c r="O1642">
        <v>0</v>
      </c>
      <c r="P1642">
        <v>0</v>
      </c>
      <c r="Q1642" t="e">
        <v>#DIV/0!</v>
      </c>
      <c r="R1642">
        <v>15</v>
      </c>
    </row>
    <row r="1643" spans="1:19" x14ac:dyDescent="0.25">
      <c r="A1643" t="s">
        <v>6245</v>
      </c>
      <c r="B1643" t="s">
        <v>6246</v>
      </c>
      <c r="C1643" t="s">
        <v>207</v>
      </c>
      <c r="D1643">
        <v>41883</v>
      </c>
      <c r="E1643">
        <v>13</v>
      </c>
      <c r="F1643">
        <v>14</v>
      </c>
      <c r="G1643">
        <v>0.9285714285714286</v>
      </c>
      <c r="H1643">
        <v>66</v>
      </c>
      <c r="I1643">
        <v>105</v>
      </c>
      <c r="J1643">
        <v>0.62857142857142856</v>
      </c>
      <c r="K1643">
        <v>110</v>
      </c>
      <c r="L1643">
        <v>0.95454545454545459</v>
      </c>
      <c r="M1643">
        <v>60</v>
      </c>
      <c r="O1643">
        <v>12</v>
      </c>
      <c r="P1643">
        <v>17</v>
      </c>
      <c r="Q1643">
        <v>0.70588235294117652</v>
      </c>
      <c r="R1643">
        <v>6</v>
      </c>
    </row>
    <row r="1644" spans="1:19" x14ac:dyDescent="0.25">
      <c r="A1644" t="s">
        <v>6247</v>
      </c>
      <c r="B1644" t="s">
        <v>6248</v>
      </c>
      <c r="C1644" t="s">
        <v>209</v>
      </c>
      <c r="D1644">
        <v>41883</v>
      </c>
      <c r="E1644">
        <v>5</v>
      </c>
      <c r="F1644">
        <v>5</v>
      </c>
      <c r="G1644">
        <v>1</v>
      </c>
      <c r="H1644">
        <v>25</v>
      </c>
      <c r="I1644">
        <v>45</v>
      </c>
      <c r="J1644">
        <v>0.55555555555555558</v>
      </c>
      <c r="K1644">
        <v>45</v>
      </c>
      <c r="L1644">
        <v>1</v>
      </c>
      <c r="M1644">
        <v>20</v>
      </c>
      <c r="N1644">
        <v>1.1499999999999999</v>
      </c>
      <c r="O1644">
        <v>11</v>
      </c>
      <c r="P1644">
        <v>12</v>
      </c>
      <c r="Q1644">
        <v>0.91666666666666663</v>
      </c>
      <c r="R1644">
        <v>5</v>
      </c>
    </row>
    <row r="1645" spans="1:19" x14ac:dyDescent="0.25">
      <c r="A1645" t="s">
        <v>6249</v>
      </c>
      <c r="B1645" t="s">
        <v>6250</v>
      </c>
      <c r="C1645" t="s">
        <v>208</v>
      </c>
      <c r="D1645">
        <v>41883</v>
      </c>
      <c r="E1645">
        <v>4</v>
      </c>
      <c r="F1645">
        <v>5</v>
      </c>
      <c r="G1645">
        <v>0.8</v>
      </c>
      <c r="H1645">
        <v>9</v>
      </c>
      <c r="I1645">
        <v>20</v>
      </c>
      <c r="J1645">
        <v>0.45</v>
      </c>
      <c r="K1645">
        <v>25</v>
      </c>
      <c r="L1645">
        <v>0.8</v>
      </c>
      <c r="M1645">
        <v>8</v>
      </c>
      <c r="O1645">
        <v>0</v>
      </c>
      <c r="P1645">
        <v>0</v>
      </c>
      <c r="Q1645" t="e">
        <v>#DIV/0!</v>
      </c>
      <c r="R1645">
        <v>1</v>
      </c>
    </row>
    <row r="1646" spans="1:19" x14ac:dyDescent="0.25">
      <c r="A1646" t="s">
        <v>6251</v>
      </c>
      <c r="B1646" t="s">
        <v>6252</v>
      </c>
      <c r="C1646" t="s">
        <v>210</v>
      </c>
      <c r="D1646">
        <v>41883</v>
      </c>
      <c r="E1646">
        <v>4</v>
      </c>
      <c r="F1646">
        <v>4</v>
      </c>
      <c r="G1646">
        <v>1</v>
      </c>
      <c r="H1646">
        <v>32</v>
      </c>
      <c r="I1646">
        <v>40</v>
      </c>
      <c r="J1646">
        <v>0.8</v>
      </c>
      <c r="K1646">
        <v>40</v>
      </c>
      <c r="L1646">
        <v>1</v>
      </c>
      <c r="M1646">
        <v>32</v>
      </c>
      <c r="O1646">
        <v>1</v>
      </c>
      <c r="P1646">
        <v>5</v>
      </c>
      <c r="R1646">
        <v>0</v>
      </c>
    </row>
    <row r="1647" spans="1:19" x14ac:dyDescent="0.25">
      <c r="A1647" t="s">
        <v>6253</v>
      </c>
      <c r="B1647" t="s">
        <v>6254</v>
      </c>
      <c r="C1647" t="s">
        <v>228</v>
      </c>
      <c r="D1647">
        <v>41883</v>
      </c>
      <c r="E1647">
        <v>3</v>
      </c>
      <c r="F1647">
        <v>3</v>
      </c>
      <c r="G1647">
        <v>1</v>
      </c>
      <c r="H1647">
        <v>20</v>
      </c>
      <c r="I1647">
        <v>30</v>
      </c>
      <c r="J1647">
        <v>0.66666666666666663</v>
      </c>
      <c r="K1647">
        <v>30</v>
      </c>
      <c r="L1647">
        <v>1</v>
      </c>
      <c r="M1647">
        <v>20</v>
      </c>
      <c r="O1647">
        <v>0</v>
      </c>
      <c r="P1647">
        <v>0</v>
      </c>
      <c r="Q1647" t="e">
        <v>#DIV/0!</v>
      </c>
      <c r="R1647">
        <v>0</v>
      </c>
    </row>
    <row r="1648" spans="1:19" x14ac:dyDescent="0.25">
      <c r="A1648" t="s">
        <v>6255</v>
      </c>
      <c r="B1648" t="s">
        <v>6256</v>
      </c>
      <c r="C1648" t="s">
        <v>229</v>
      </c>
      <c r="D1648">
        <v>41883</v>
      </c>
      <c r="E1648">
        <v>3</v>
      </c>
      <c r="F1648">
        <v>3</v>
      </c>
      <c r="G1648">
        <v>1</v>
      </c>
      <c r="H1648">
        <v>20</v>
      </c>
      <c r="I1648">
        <v>30</v>
      </c>
      <c r="J1648">
        <v>0.66666666666666663</v>
      </c>
      <c r="K1648">
        <v>30</v>
      </c>
      <c r="L1648">
        <v>1</v>
      </c>
      <c r="M1648">
        <v>20</v>
      </c>
      <c r="O1648">
        <v>0</v>
      </c>
      <c r="P1648">
        <v>0</v>
      </c>
      <c r="Q1648" t="e">
        <v>#DIV/0!</v>
      </c>
      <c r="R1648">
        <v>0</v>
      </c>
    </row>
    <row r="1649" spans="1:19" x14ac:dyDescent="0.25">
      <c r="A1649" t="s">
        <v>6257</v>
      </c>
      <c r="B1649" t="s">
        <v>6258</v>
      </c>
      <c r="C1649" t="s">
        <v>215</v>
      </c>
      <c r="D1649">
        <v>41883</v>
      </c>
      <c r="E1649">
        <v>2</v>
      </c>
      <c r="F1649">
        <v>3</v>
      </c>
      <c r="G1649">
        <v>0.66666666666666663</v>
      </c>
      <c r="H1649">
        <v>17</v>
      </c>
      <c r="I1649">
        <v>16</v>
      </c>
      <c r="J1649">
        <v>1.0625</v>
      </c>
      <c r="K1649">
        <v>24</v>
      </c>
      <c r="L1649">
        <v>0.66666666666666663</v>
      </c>
      <c r="M1649">
        <v>12</v>
      </c>
      <c r="O1649">
        <v>0</v>
      </c>
      <c r="P1649">
        <v>0</v>
      </c>
      <c r="Q1649" t="e">
        <v>#DIV/0!</v>
      </c>
      <c r="R1649">
        <v>5</v>
      </c>
    </row>
    <row r="1650" spans="1:19" x14ac:dyDescent="0.25">
      <c r="A1650" t="s">
        <v>6259</v>
      </c>
      <c r="B1650" t="s">
        <v>6260</v>
      </c>
      <c r="C1650" t="s">
        <v>211</v>
      </c>
      <c r="D1650">
        <v>41883</v>
      </c>
      <c r="E1650">
        <v>9</v>
      </c>
      <c r="F1650">
        <v>10</v>
      </c>
      <c r="G1650">
        <v>0.9</v>
      </c>
      <c r="H1650">
        <v>43</v>
      </c>
      <c r="I1650">
        <v>61</v>
      </c>
      <c r="J1650">
        <v>0.70491803278688525</v>
      </c>
      <c r="K1650">
        <v>69</v>
      </c>
      <c r="L1650">
        <v>0.88405797101449279</v>
      </c>
      <c r="M1650">
        <v>29</v>
      </c>
      <c r="O1650">
        <v>5</v>
      </c>
      <c r="P1650">
        <v>8</v>
      </c>
      <c r="Q1650">
        <v>0.625</v>
      </c>
      <c r="R1650">
        <v>14</v>
      </c>
    </row>
    <row r="1651" spans="1:19" x14ac:dyDescent="0.25">
      <c r="A1651" t="s">
        <v>6261</v>
      </c>
      <c r="B1651" t="s">
        <v>6262</v>
      </c>
      <c r="C1651" t="s">
        <v>3526</v>
      </c>
      <c r="D1651">
        <v>41883</v>
      </c>
      <c r="G1651" t="e">
        <v>#DIV/0!</v>
      </c>
      <c r="J1651" t="e">
        <v>#DIV/0!</v>
      </c>
      <c r="L1651" t="e">
        <v>#DIV/0!</v>
      </c>
      <c r="Q1651" t="e">
        <v>#DIV/0!</v>
      </c>
      <c r="S1651">
        <v>0.42857142857142855</v>
      </c>
    </row>
    <row r="1652" spans="1:19" x14ac:dyDescent="0.25">
      <c r="A1652" t="s">
        <v>6263</v>
      </c>
      <c r="B1652" t="s">
        <v>6264</v>
      </c>
      <c r="C1652" t="s">
        <v>214</v>
      </c>
      <c r="D1652">
        <v>41883</v>
      </c>
      <c r="E1652">
        <v>5</v>
      </c>
      <c r="F1652">
        <v>5</v>
      </c>
      <c r="G1652">
        <v>1</v>
      </c>
      <c r="H1652">
        <v>21</v>
      </c>
      <c r="I1652">
        <v>35</v>
      </c>
      <c r="J1652">
        <v>0.6</v>
      </c>
      <c r="K1652">
        <v>35</v>
      </c>
      <c r="L1652">
        <v>1</v>
      </c>
      <c r="M1652">
        <v>12</v>
      </c>
      <c r="N1652">
        <v>1.2</v>
      </c>
      <c r="O1652">
        <v>5</v>
      </c>
      <c r="P1652">
        <v>8</v>
      </c>
      <c r="Q1652">
        <v>0.625</v>
      </c>
      <c r="R1652">
        <v>9</v>
      </c>
      <c r="S1652">
        <v>0.42857142857142855</v>
      </c>
    </row>
    <row r="1653" spans="1:19" x14ac:dyDescent="0.25">
      <c r="A1653" t="s">
        <v>6265</v>
      </c>
      <c r="B1653" t="s">
        <v>6266</v>
      </c>
      <c r="C1653" t="s">
        <v>212</v>
      </c>
      <c r="D1653">
        <v>41883</v>
      </c>
      <c r="E1653">
        <v>2</v>
      </c>
      <c r="F1653">
        <v>2</v>
      </c>
      <c r="G1653">
        <v>1</v>
      </c>
      <c r="H1653">
        <v>5</v>
      </c>
      <c r="I1653">
        <v>10</v>
      </c>
      <c r="J1653">
        <v>0.5</v>
      </c>
      <c r="K1653">
        <v>10</v>
      </c>
      <c r="L1653">
        <v>1</v>
      </c>
      <c r="M1653">
        <v>5</v>
      </c>
      <c r="O1653">
        <v>0</v>
      </c>
      <c r="P1653">
        <v>0</v>
      </c>
      <c r="Q1653" t="e">
        <v>#DIV/0!</v>
      </c>
      <c r="R1653">
        <v>0</v>
      </c>
      <c r="S1653">
        <v>1.5666666666666667</v>
      </c>
    </row>
    <row r="1654" spans="1:19" x14ac:dyDescent="0.25">
      <c r="A1654" t="s">
        <v>6267</v>
      </c>
      <c r="B1654" t="s">
        <v>6268</v>
      </c>
      <c r="C1654" t="s">
        <v>218</v>
      </c>
      <c r="D1654">
        <v>41883</v>
      </c>
      <c r="E1654">
        <v>2</v>
      </c>
      <c r="F1654">
        <v>3</v>
      </c>
      <c r="G1654">
        <v>0.66666666666666663</v>
      </c>
      <c r="H1654">
        <v>5</v>
      </c>
      <c r="I1654">
        <v>12</v>
      </c>
      <c r="J1654">
        <v>0.41666666666666669</v>
      </c>
      <c r="K1654">
        <v>20</v>
      </c>
      <c r="L1654">
        <v>0.6</v>
      </c>
      <c r="M1654">
        <v>4</v>
      </c>
      <c r="O1654">
        <v>0</v>
      </c>
      <c r="P1654">
        <v>0</v>
      </c>
      <c r="Q1654" t="e">
        <v>#DIV/0!</v>
      </c>
      <c r="R1654">
        <v>1</v>
      </c>
      <c r="S1654">
        <v>1.175</v>
      </c>
    </row>
    <row r="1655" spans="1:19" x14ac:dyDescent="0.25">
      <c r="A1655" t="s">
        <v>6269</v>
      </c>
      <c r="B1655" t="s">
        <v>6270</v>
      </c>
      <c r="C1655" t="s">
        <v>216</v>
      </c>
      <c r="D1655">
        <v>41883</v>
      </c>
      <c r="E1655">
        <v>2</v>
      </c>
      <c r="F1655">
        <v>3</v>
      </c>
      <c r="G1655">
        <v>0.66666666666666663</v>
      </c>
      <c r="H1655">
        <v>5</v>
      </c>
      <c r="I1655">
        <v>12</v>
      </c>
      <c r="J1655">
        <v>0.41666666666666669</v>
      </c>
      <c r="K1655">
        <v>20</v>
      </c>
      <c r="L1655">
        <v>0.6</v>
      </c>
      <c r="M1655">
        <v>4</v>
      </c>
      <c r="O1655">
        <v>0</v>
      </c>
      <c r="P1655">
        <v>0</v>
      </c>
      <c r="Q1655" t="e">
        <v>#DIV/0!</v>
      </c>
      <c r="R1655">
        <v>1</v>
      </c>
    </row>
    <row r="1656" spans="1:19" x14ac:dyDescent="0.25">
      <c r="A1656" t="s">
        <v>6271</v>
      </c>
      <c r="B1656" t="s">
        <v>6272</v>
      </c>
      <c r="C1656" t="s">
        <v>217</v>
      </c>
      <c r="D1656">
        <v>41883</v>
      </c>
      <c r="G1656" t="e">
        <v>#DIV/0!</v>
      </c>
      <c r="J1656" t="e">
        <v>#DIV/0!</v>
      </c>
      <c r="L1656" t="e">
        <v>#DIV/0!</v>
      </c>
      <c r="Q1656" t="e">
        <v>#DIV/0!</v>
      </c>
      <c r="S1656">
        <v>0.54545454545454541</v>
      </c>
    </row>
    <row r="1657" spans="1:19" x14ac:dyDescent="0.25">
      <c r="A1657" t="s">
        <v>6273</v>
      </c>
      <c r="B1657" t="s">
        <v>6274</v>
      </c>
      <c r="C1657" t="s">
        <v>230</v>
      </c>
      <c r="D1657">
        <v>41883</v>
      </c>
      <c r="E1657">
        <v>3</v>
      </c>
      <c r="F1657">
        <v>3</v>
      </c>
      <c r="G1657">
        <v>1</v>
      </c>
      <c r="H1657">
        <v>25</v>
      </c>
      <c r="I1657">
        <v>30</v>
      </c>
      <c r="J1657">
        <v>0.83333333333333337</v>
      </c>
      <c r="K1657">
        <v>30</v>
      </c>
      <c r="L1657">
        <v>1</v>
      </c>
      <c r="M1657">
        <v>25</v>
      </c>
      <c r="O1657">
        <v>0</v>
      </c>
      <c r="P1657">
        <v>0</v>
      </c>
      <c r="Q1657" t="e">
        <v>#DIV/0!</v>
      </c>
      <c r="R1657">
        <v>0</v>
      </c>
      <c r="S1657">
        <v>1</v>
      </c>
    </row>
    <row r="1658" spans="1:19" x14ac:dyDescent="0.25">
      <c r="A1658" t="s">
        <v>6275</v>
      </c>
      <c r="B1658" t="s">
        <v>6276</v>
      </c>
      <c r="C1658" t="s">
        <v>231</v>
      </c>
      <c r="D1658">
        <v>41883</v>
      </c>
      <c r="E1658">
        <v>3</v>
      </c>
      <c r="F1658">
        <v>3</v>
      </c>
      <c r="G1658">
        <v>1</v>
      </c>
      <c r="H1658">
        <v>25</v>
      </c>
      <c r="I1658">
        <v>30</v>
      </c>
      <c r="J1658">
        <v>0.83333333333333337</v>
      </c>
      <c r="K1658">
        <v>30</v>
      </c>
      <c r="L1658">
        <v>1</v>
      </c>
      <c r="M1658">
        <v>25</v>
      </c>
      <c r="O1658">
        <v>0</v>
      </c>
      <c r="P1658">
        <v>0</v>
      </c>
      <c r="Q1658" t="e">
        <v>#DIV/0!</v>
      </c>
      <c r="R1658">
        <v>0</v>
      </c>
    </row>
    <row r="1659" spans="1:19" x14ac:dyDescent="0.25">
      <c r="A1659" t="s">
        <v>9582</v>
      </c>
      <c r="B1659" t="s">
        <v>9583</v>
      </c>
      <c r="C1659" t="s">
        <v>9523</v>
      </c>
      <c r="D1659">
        <v>41883</v>
      </c>
      <c r="E1659">
        <v>1</v>
      </c>
      <c r="F1659">
        <v>2</v>
      </c>
      <c r="G1659">
        <v>0.5</v>
      </c>
      <c r="H1659">
        <v>5</v>
      </c>
      <c r="I1659">
        <v>5</v>
      </c>
      <c r="J1659">
        <v>1</v>
      </c>
      <c r="K1659">
        <v>10</v>
      </c>
      <c r="L1659">
        <v>0.5</v>
      </c>
      <c r="M1659">
        <v>3</v>
      </c>
      <c r="O1659">
        <v>3</v>
      </c>
      <c r="P1659">
        <v>5</v>
      </c>
      <c r="Q1659">
        <v>0.6</v>
      </c>
      <c r="R1659">
        <v>2</v>
      </c>
    </row>
    <row r="1660" spans="1:19" x14ac:dyDescent="0.25">
      <c r="A1660" t="s">
        <v>8953</v>
      </c>
      <c r="B1660" t="s">
        <v>8954</v>
      </c>
      <c r="C1660" t="s">
        <v>2810</v>
      </c>
      <c r="D1660">
        <v>41883</v>
      </c>
      <c r="E1660">
        <v>1</v>
      </c>
      <c r="F1660">
        <v>2</v>
      </c>
      <c r="G1660">
        <v>0.5</v>
      </c>
      <c r="H1660">
        <v>5</v>
      </c>
      <c r="I1660">
        <v>5</v>
      </c>
      <c r="J1660">
        <v>1</v>
      </c>
      <c r="K1660">
        <v>10</v>
      </c>
      <c r="L1660">
        <v>0.5</v>
      </c>
      <c r="M1660">
        <v>3</v>
      </c>
      <c r="O1660">
        <v>3</v>
      </c>
      <c r="P1660">
        <v>5</v>
      </c>
      <c r="Q1660">
        <v>0.6</v>
      </c>
      <c r="R1660">
        <v>2</v>
      </c>
    </row>
    <row r="1661" spans="1:19" x14ac:dyDescent="0.25">
      <c r="A1661" t="s">
        <v>6277</v>
      </c>
      <c r="B1661" t="s">
        <v>6278</v>
      </c>
      <c r="C1661" t="s">
        <v>237</v>
      </c>
      <c r="D1661">
        <v>41883</v>
      </c>
      <c r="E1661">
        <v>5</v>
      </c>
      <c r="F1661">
        <v>5</v>
      </c>
      <c r="G1661">
        <v>1</v>
      </c>
      <c r="H1661">
        <v>55</v>
      </c>
      <c r="I1661">
        <v>45</v>
      </c>
      <c r="J1661">
        <v>1.2222222222222223</v>
      </c>
      <c r="K1661">
        <v>45</v>
      </c>
      <c r="L1661">
        <v>1</v>
      </c>
      <c r="M1661">
        <v>55</v>
      </c>
      <c r="O1661">
        <v>0</v>
      </c>
      <c r="P1661">
        <v>0</v>
      </c>
      <c r="Q1661" t="e">
        <v>#DIV/0!</v>
      </c>
      <c r="R1661">
        <v>0</v>
      </c>
    </row>
    <row r="1662" spans="1:19" x14ac:dyDescent="0.25">
      <c r="A1662" t="s">
        <v>6279</v>
      </c>
      <c r="B1662" t="s">
        <v>6280</v>
      </c>
      <c r="C1662" t="s">
        <v>236</v>
      </c>
      <c r="D1662">
        <v>41883</v>
      </c>
      <c r="E1662">
        <v>5</v>
      </c>
      <c r="F1662">
        <v>5</v>
      </c>
      <c r="G1662">
        <v>1</v>
      </c>
      <c r="H1662">
        <v>55</v>
      </c>
      <c r="I1662">
        <v>45</v>
      </c>
      <c r="J1662">
        <v>1.2222222222222223</v>
      </c>
      <c r="K1662">
        <v>45</v>
      </c>
      <c r="L1662">
        <v>1</v>
      </c>
      <c r="M1662">
        <v>55</v>
      </c>
      <c r="O1662">
        <v>0</v>
      </c>
      <c r="P1662">
        <v>0</v>
      </c>
      <c r="Q1662" t="e">
        <v>#DIV/0!</v>
      </c>
      <c r="R1662">
        <v>0</v>
      </c>
    </row>
    <row r="1663" spans="1:19" x14ac:dyDescent="0.25">
      <c r="A1663" t="s">
        <v>6281</v>
      </c>
      <c r="B1663" t="s">
        <v>6282</v>
      </c>
      <c r="C1663" t="s">
        <v>364</v>
      </c>
      <c r="D1663">
        <v>41883</v>
      </c>
      <c r="E1663">
        <v>5</v>
      </c>
      <c r="F1663">
        <v>5</v>
      </c>
      <c r="G1663">
        <v>1</v>
      </c>
      <c r="H1663">
        <v>22</v>
      </c>
      <c r="I1663">
        <v>25</v>
      </c>
      <c r="J1663">
        <v>0.88</v>
      </c>
      <c r="K1663">
        <v>25</v>
      </c>
      <c r="L1663">
        <v>1</v>
      </c>
      <c r="M1663">
        <v>22</v>
      </c>
      <c r="O1663">
        <v>0</v>
      </c>
      <c r="P1663">
        <v>0</v>
      </c>
      <c r="Q1663" t="e">
        <v>#DIV/0!</v>
      </c>
      <c r="R1663">
        <v>0</v>
      </c>
      <c r="S1663">
        <v>1</v>
      </c>
    </row>
    <row r="1664" spans="1:19" x14ac:dyDescent="0.25">
      <c r="A1664" t="s">
        <v>6283</v>
      </c>
      <c r="B1664" t="s">
        <v>6284</v>
      </c>
      <c r="C1664" t="s">
        <v>363</v>
      </c>
      <c r="D1664">
        <v>41883</v>
      </c>
      <c r="E1664">
        <v>5</v>
      </c>
      <c r="F1664">
        <v>5</v>
      </c>
      <c r="G1664">
        <v>1</v>
      </c>
      <c r="H1664">
        <v>22</v>
      </c>
      <c r="I1664">
        <v>25</v>
      </c>
      <c r="J1664">
        <v>0.88</v>
      </c>
      <c r="K1664">
        <v>25</v>
      </c>
      <c r="L1664">
        <v>1</v>
      </c>
      <c r="M1664">
        <v>22</v>
      </c>
      <c r="O1664">
        <v>0</v>
      </c>
      <c r="P1664">
        <v>0</v>
      </c>
      <c r="Q1664" t="e">
        <v>#DIV/0!</v>
      </c>
      <c r="R1664">
        <v>0</v>
      </c>
    </row>
    <row r="1665" spans="1:19" x14ac:dyDescent="0.25">
      <c r="A1665" t="s">
        <v>6285</v>
      </c>
      <c r="B1665" t="s">
        <v>6286</v>
      </c>
      <c r="C1665" t="s">
        <v>219</v>
      </c>
      <c r="D1665">
        <v>41883</v>
      </c>
      <c r="E1665">
        <v>13</v>
      </c>
      <c r="F1665">
        <v>14</v>
      </c>
      <c r="G1665">
        <v>0.9285714285714286</v>
      </c>
      <c r="H1665">
        <v>69</v>
      </c>
      <c r="I1665">
        <v>127</v>
      </c>
      <c r="J1665">
        <v>0.54330708661417326</v>
      </c>
      <c r="K1665">
        <v>137</v>
      </c>
      <c r="L1665">
        <v>0.92700729927007297</v>
      </c>
      <c r="M1665">
        <v>56</v>
      </c>
      <c r="O1665">
        <v>14</v>
      </c>
      <c r="P1665">
        <v>21</v>
      </c>
      <c r="Q1665">
        <v>0.66666666666666663</v>
      </c>
      <c r="R1665">
        <v>13</v>
      </c>
      <c r="S1665">
        <v>1</v>
      </c>
    </row>
    <row r="1666" spans="1:19" x14ac:dyDescent="0.25">
      <c r="A1666" t="s">
        <v>6287</v>
      </c>
      <c r="B1666" t="s">
        <v>6288</v>
      </c>
      <c r="C1666" t="s">
        <v>220</v>
      </c>
      <c r="D1666">
        <v>41883</v>
      </c>
      <c r="E1666">
        <v>6</v>
      </c>
      <c r="F1666">
        <v>6</v>
      </c>
      <c r="G1666">
        <v>1</v>
      </c>
      <c r="H1666">
        <v>41</v>
      </c>
      <c r="I1666">
        <v>57</v>
      </c>
      <c r="J1666">
        <v>0.7192982456140351</v>
      </c>
      <c r="K1666">
        <v>57</v>
      </c>
      <c r="L1666">
        <v>1</v>
      </c>
      <c r="M1666">
        <v>33</v>
      </c>
      <c r="N1666">
        <v>1.175</v>
      </c>
      <c r="O1666">
        <v>11</v>
      </c>
      <c r="P1666">
        <v>15</v>
      </c>
      <c r="Q1666">
        <v>0.73333333333333328</v>
      </c>
      <c r="R1666">
        <v>8</v>
      </c>
    </row>
    <row r="1667" spans="1:19" x14ac:dyDescent="0.25">
      <c r="A1667" t="s">
        <v>6289</v>
      </c>
      <c r="B1667" t="s">
        <v>6290</v>
      </c>
      <c r="C1667" t="s">
        <v>221</v>
      </c>
      <c r="D1667">
        <v>41883</v>
      </c>
      <c r="E1667">
        <v>7</v>
      </c>
      <c r="F1667">
        <v>8</v>
      </c>
      <c r="G1667">
        <v>0.875</v>
      </c>
      <c r="H1667">
        <v>28</v>
      </c>
      <c r="I1667">
        <v>70</v>
      </c>
      <c r="J1667">
        <v>0.4</v>
      </c>
      <c r="K1667">
        <v>80</v>
      </c>
      <c r="L1667">
        <v>0.875</v>
      </c>
      <c r="M1667">
        <v>23</v>
      </c>
      <c r="O1667">
        <v>3</v>
      </c>
      <c r="P1667">
        <v>6</v>
      </c>
      <c r="Q1667">
        <v>0.5</v>
      </c>
      <c r="R1667">
        <v>5</v>
      </c>
      <c r="S1667">
        <v>0.78157142857142858</v>
      </c>
    </row>
    <row r="1668" spans="1:19" x14ac:dyDescent="0.25">
      <c r="A1668" t="s">
        <v>9207</v>
      </c>
      <c r="B1668" t="s">
        <v>9208</v>
      </c>
      <c r="C1668" t="s">
        <v>3018</v>
      </c>
      <c r="D1668">
        <v>41883</v>
      </c>
      <c r="E1668">
        <v>11</v>
      </c>
      <c r="F1668">
        <v>11</v>
      </c>
      <c r="G1668">
        <v>1</v>
      </c>
      <c r="H1668">
        <v>18</v>
      </c>
      <c r="I1668">
        <v>52</v>
      </c>
      <c r="J1668">
        <v>0.34615384615384615</v>
      </c>
      <c r="K1668">
        <v>52</v>
      </c>
      <c r="L1668">
        <v>1</v>
      </c>
      <c r="M1668">
        <v>16</v>
      </c>
      <c r="O1668">
        <v>1</v>
      </c>
      <c r="P1668">
        <v>2</v>
      </c>
      <c r="Q1668">
        <v>0.5</v>
      </c>
      <c r="R1668">
        <v>2</v>
      </c>
      <c r="S1668">
        <v>0.84860000000000002</v>
      </c>
    </row>
    <row r="1669" spans="1:19" x14ac:dyDescent="0.25">
      <c r="A1669" t="s">
        <v>8844</v>
      </c>
      <c r="B1669" t="s">
        <v>8845</v>
      </c>
      <c r="C1669" t="s">
        <v>2638</v>
      </c>
      <c r="D1669">
        <v>41883</v>
      </c>
      <c r="E1669">
        <v>6</v>
      </c>
      <c r="F1669">
        <v>6</v>
      </c>
      <c r="G1669">
        <v>1</v>
      </c>
      <c r="H1669">
        <v>4</v>
      </c>
      <c r="I1669">
        <v>27</v>
      </c>
      <c r="J1669">
        <v>0.14814814814814814</v>
      </c>
      <c r="K1669">
        <v>27</v>
      </c>
      <c r="L1669">
        <v>1</v>
      </c>
      <c r="Q1669" t="e">
        <v>#DIV/0!</v>
      </c>
      <c r="R1669">
        <v>4</v>
      </c>
      <c r="S1669">
        <v>0.61399999999999999</v>
      </c>
    </row>
    <row r="1670" spans="1:19" x14ac:dyDescent="0.25">
      <c r="A1670" t="s">
        <v>9062</v>
      </c>
      <c r="B1670" t="s">
        <v>9063</v>
      </c>
      <c r="C1670" t="s">
        <v>2811</v>
      </c>
      <c r="D1670">
        <v>41883</v>
      </c>
      <c r="E1670">
        <v>5</v>
      </c>
      <c r="F1670">
        <v>5</v>
      </c>
      <c r="G1670">
        <v>1</v>
      </c>
      <c r="H1670">
        <v>14</v>
      </c>
      <c r="I1670">
        <v>25</v>
      </c>
      <c r="J1670">
        <v>0.56000000000000005</v>
      </c>
      <c r="K1670">
        <v>25</v>
      </c>
      <c r="L1670">
        <v>1</v>
      </c>
      <c r="M1670">
        <v>12</v>
      </c>
      <c r="O1670">
        <v>1</v>
      </c>
      <c r="P1670">
        <v>2</v>
      </c>
      <c r="Q1670">
        <v>0.5</v>
      </c>
      <c r="R1670">
        <v>2</v>
      </c>
      <c r="S1670">
        <v>1</v>
      </c>
    </row>
    <row r="1671" spans="1:19" x14ac:dyDescent="0.25">
      <c r="A1671" t="s">
        <v>6291</v>
      </c>
      <c r="B1671" t="s">
        <v>6292</v>
      </c>
      <c r="C1671" t="s">
        <v>234</v>
      </c>
      <c r="D1671">
        <v>41883</v>
      </c>
      <c r="E1671">
        <v>2</v>
      </c>
      <c r="F1671">
        <v>4</v>
      </c>
      <c r="G1671">
        <v>0.5</v>
      </c>
      <c r="H1671">
        <v>0</v>
      </c>
      <c r="I1671">
        <v>12</v>
      </c>
      <c r="J1671">
        <v>0</v>
      </c>
      <c r="K1671">
        <v>24</v>
      </c>
      <c r="L1671">
        <v>0.5</v>
      </c>
      <c r="M1671">
        <v>0</v>
      </c>
      <c r="O1671">
        <v>0</v>
      </c>
      <c r="P1671">
        <v>0</v>
      </c>
      <c r="Q1671" t="e">
        <v>#DIV/0!</v>
      </c>
      <c r="S1671">
        <v>1</v>
      </c>
    </row>
    <row r="1672" spans="1:19" x14ac:dyDescent="0.25">
      <c r="A1672" t="s">
        <v>6293</v>
      </c>
      <c r="B1672" t="s">
        <v>6294</v>
      </c>
      <c r="C1672" t="s">
        <v>235</v>
      </c>
      <c r="D1672">
        <v>41883</v>
      </c>
      <c r="E1672">
        <v>2</v>
      </c>
      <c r="F1672">
        <v>4</v>
      </c>
      <c r="G1672">
        <v>0.5</v>
      </c>
      <c r="H1672">
        <v>0</v>
      </c>
      <c r="I1672">
        <v>12</v>
      </c>
      <c r="J1672">
        <v>0</v>
      </c>
      <c r="K1672">
        <v>24</v>
      </c>
      <c r="L1672">
        <v>0.5</v>
      </c>
      <c r="M1672">
        <v>0</v>
      </c>
      <c r="O1672">
        <v>0</v>
      </c>
      <c r="P1672">
        <v>0</v>
      </c>
      <c r="Q1672" t="e">
        <v>#DIV/0!</v>
      </c>
      <c r="S1672">
        <v>0</v>
      </c>
    </row>
    <row r="1673" spans="1:19" x14ac:dyDescent="0.25">
      <c r="A1673" t="s">
        <v>6295</v>
      </c>
      <c r="B1673" t="s">
        <v>6296</v>
      </c>
      <c r="C1673" t="s">
        <v>239</v>
      </c>
      <c r="D1673">
        <v>41883</v>
      </c>
      <c r="E1673">
        <v>1</v>
      </c>
      <c r="F1673">
        <v>1</v>
      </c>
      <c r="G1673">
        <v>1</v>
      </c>
      <c r="H1673">
        <v>1</v>
      </c>
      <c r="I1673">
        <v>10</v>
      </c>
      <c r="J1673">
        <v>0.1</v>
      </c>
      <c r="K1673">
        <v>10</v>
      </c>
      <c r="L1673">
        <v>1</v>
      </c>
      <c r="M1673">
        <v>0</v>
      </c>
      <c r="R1673">
        <v>1</v>
      </c>
      <c r="S1673">
        <v>0.9642857142857143</v>
      </c>
    </row>
    <row r="1674" spans="1:19" x14ac:dyDescent="0.25">
      <c r="A1674" t="s">
        <v>6297</v>
      </c>
      <c r="B1674" t="s">
        <v>6298</v>
      </c>
      <c r="C1674" t="s">
        <v>238</v>
      </c>
      <c r="D1674">
        <v>41883</v>
      </c>
      <c r="E1674">
        <v>1</v>
      </c>
      <c r="F1674">
        <v>1</v>
      </c>
      <c r="G1674">
        <v>1</v>
      </c>
      <c r="H1674">
        <v>1</v>
      </c>
      <c r="I1674">
        <v>10</v>
      </c>
      <c r="J1674">
        <v>0.1</v>
      </c>
      <c r="K1674">
        <v>10</v>
      </c>
      <c r="L1674">
        <v>1</v>
      </c>
      <c r="M1674">
        <v>0</v>
      </c>
      <c r="R1674">
        <v>1</v>
      </c>
      <c r="S1674">
        <v>1.0833333333333333</v>
      </c>
    </row>
    <row r="1675" spans="1:19" x14ac:dyDescent="0.25">
      <c r="A1675" t="s">
        <v>6299</v>
      </c>
      <c r="B1675" t="s">
        <v>6300</v>
      </c>
      <c r="C1675" t="s">
        <v>222</v>
      </c>
      <c r="D1675">
        <v>41883</v>
      </c>
      <c r="E1675">
        <v>4</v>
      </c>
      <c r="F1675">
        <v>4</v>
      </c>
      <c r="G1675">
        <v>1</v>
      </c>
      <c r="H1675">
        <v>6</v>
      </c>
      <c r="I1675">
        <v>20</v>
      </c>
      <c r="J1675">
        <v>0.3</v>
      </c>
      <c r="K1675">
        <v>20</v>
      </c>
      <c r="L1675">
        <v>1</v>
      </c>
      <c r="M1675">
        <v>6</v>
      </c>
      <c r="O1675">
        <v>0</v>
      </c>
      <c r="P1675">
        <v>1</v>
      </c>
      <c r="Q1675">
        <v>0</v>
      </c>
      <c r="R1675">
        <v>0</v>
      </c>
      <c r="S1675">
        <v>0.83450000000000002</v>
      </c>
    </row>
    <row r="1676" spans="1:19" x14ac:dyDescent="0.25">
      <c r="A1676" t="s">
        <v>6301</v>
      </c>
      <c r="B1676" t="s">
        <v>6302</v>
      </c>
      <c r="C1676" t="s">
        <v>3567</v>
      </c>
      <c r="D1676">
        <v>41883</v>
      </c>
      <c r="G1676" t="e">
        <v>#DIV/0!</v>
      </c>
      <c r="J1676" t="e">
        <v>#DIV/0!</v>
      </c>
      <c r="L1676" t="e">
        <v>#DIV/0!</v>
      </c>
      <c r="Q1676" t="e">
        <v>#DIV/0!</v>
      </c>
      <c r="S1676">
        <v>0.66900000000000004</v>
      </c>
    </row>
    <row r="1677" spans="1:19" x14ac:dyDescent="0.25">
      <c r="A1677" t="s">
        <v>6303</v>
      </c>
      <c r="B1677" t="s">
        <v>6304</v>
      </c>
      <c r="C1677" t="s">
        <v>223</v>
      </c>
      <c r="D1677">
        <v>41883</v>
      </c>
      <c r="E1677">
        <v>4</v>
      </c>
      <c r="F1677">
        <v>4</v>
      </c>
      <c r="G1677">
        <v>1</v>
      </c>
      <c r="H1677">
        <v>6</v>
      </c>
      <c r="I1677">
        <v>20</v>
      </c>
      <c r="J1677">
        <v>0.3</v>
      </c>
      <c r="K1677">
        <v>20</v>
      </c>
      <c r="L1677">
        <v>1</v>
      </c>
      <c r="M1677">
        <v>6</v>
      </c>
      <c r="O1677">
        <v>0</v>
      </c>
      <c r="P1677">
        <v>1</v>
      </c>
      <c r="Q1677">
        <v>0</v>
      </c>
      <c r="R1677">
        <v>0</v>
      </c>
      <c r="S1677">
        <v>0.97857142857142865</v>
      </c>
    </row>
    <row r="1678" spans="1:19" x14ac:dyDescent="0.25">
      <c r="A1678" t="s">
        <v>6305</v>
      </c>
      <c r="B1678" t="s">
        <v>6306</v>
      </c>
      <c r="C1678" t="s">
        <v>224</v>
      </c>
      <c r="D1678">
        <v>41883</v>
      </c>
      <c r="S1678">
        <v>0.69271428571428573</v>
      </c>
    </row>
    <row r="1679" spans="1:19" x14ac:dyDescent="0.25">
      <c r="A1679" t="s">
        <v>6307</v>
      </c>
      <c r="B1679" t="s">
        <v>6308</v>
      </c>
      <c r="C1679" t="s">
        <v>225</v>
      </c>
      <c r="D1679">
        <v>41883</v>
      </c>
      <c r="E1679">
        <v>14</v>
      </c>
      <c r="F1679">
        <v>16</v>
      </c>
      <c r="G1679">
        <v>0.875</v>
      </c>
      <c r="H1679">
        <v>37</v>
      </c>
      <c r="I1679">
        <v>40</v>
      </c>
      <c r="J1679">
        <v>0.92500000000000004</v>
      </c>
      <c r="K1679">
        <v>48</v>
      </c>
      <c r="L1679">
        <v>0.83333333333333337</v>
      </c>
      <c r="M1679">
        <v>28</v>
      </c>
      <c r="O1679">
        <v>5</v>
      </c>
      <c r="P1679">
        <v>5</v>
      </c>
      <c r="Q1679">
        <v>1</v>
      </c>
      <c r="R1679">
        <v>9</v>
      </c>
      <c r="S1679">
        <v>0</v>
      </c>
    </row>
    <row r="1680" spans="1:19" x14ac:dyDescent="0.25">
      <c r="A1680" t="s">
        <v>6309</v>
      </c>
      <c r="B1680" t="s">
        <v>6310</v>
      </c>
      <c r="C1680" t="s">
        <v>226</v>
      </c>
      <c r="D1680">
        <v>41883</v>
      </c>
      <c r="E1680">
        <v>10</v>
      </c>
      <c r="F1680">
        <v>12</v>
      </c>
      <c r="G1680">
        <v>0.83333333333333337</v>
      </c>
      <c r="H1680">
        <v>31</v>
      </c>
      <c r="I1680">
        <v>32</v>
      </c>
      <c r="J1680">
        <v>0.96875</v>
      </c>
      <c r="K1680">
        <v>40</v>
      </c>
      <c r="L1680">
        <v>0.8</v>
      </c>
      <c r="M1680">
        <v>22</v>
      </c>
      <c r="N1680">
        <v>0.84860000000000002</v>
      </c>
      <c r="O1680">
        <v>5</v>
      </c>
      <c r="P1680">
        <v>5</v>
      </c>
      <c r="Q1680">
        <v>1</v>
      </c>
      <c r="R1680">
        <v>9</v>
      </c>
      <c r="S1680">
        <v>0.87040079365079359</v>
      </c>
    </row>
    <row r="1681" spans="1:19" x14ac:dyDescent="0.25">
      <c r="A1681" t="s">
        <v>6311</v>
      </c>
      <c r="B1681" t="s">
        <v>6312</v>
      </c>
      <c r="C1681" t="s">
        <v>227</v>
      </c>
      <c r="D1681">
        <v>41883</v>
      </c>
      <c r="E1681">
        <v>4</v>
      </c>
      <c r="F1681">
        <v>4</v>
      </c>
      <c r="G1681">
        <v>1</v>
      </c>
      <c r="H1681">
        <v>6</v>
      </c>
      <c r="I1681">
        <v>8</v>
      </c>
      <c r="J1681">
        <v>0.75</v>
      </c>
      <c r="K1681">
        <v>8</v>
      </c>
      <c r="L1681">
        <v>1</v>
      </c>
      <c r="M1681">
        <v>6</v>
      </c>
      <c r="N1681">
        <v>0.61399999999999999</v>
      </c>
      <c r="O1681">
        <v>0</v>
      </c>
      <c r="P1681">
        <v>0</v>
      </c>
      <c r="Q1681" t="e">
        <v>#DIV/0!</v>
      </c>
      <c r="R1681">
        <v>0</v>
      </c>
      <c r="S1681">
        <v>0.43</v>
      </c>
    </row>
    <row r="1682" spans="1:19" x14ac:dyDescent="0.25">
      <c r="A1682" t="s">
        <v>6313</v>
      </c>
      <c r="B1682" t="s">
        <v>6314</v>
      </c>
      <c r="C1682" t="s">
        <v>202</v>
      </c>
      <c r="D1682">
        <v>41913</v>
      </c>
      <c r="E1682">
        <v>2</v>
      </c>
      <c r="F1682">
        <v>3</v>
      </c>
      <c r="G1682">
        <v>0.66666666666666663</v>
      </c>
      <c r="H1682">
        <v>3</v>
      </c>
      <c r="I1682">
        <v>10</v>
      </c>
      <c r="J1682">
        <v>0.3</v>
      </c>
      <c r="K1682">
        <v>15</v>
      </c>
      <c r="L1682">
        <v>0.66666666666666663</v>
      </c>
      <c r="M1682">
        <v>3</v>
      </c>
      <c r="O1682">
        <v>0</v>
      </c>
      <c r="P1682">
        <v>0</v>
      </c>
      <c r="Q1682" t="e">
        <v>#DIV/0!</v>
      </c>
      <c r="R1682">
        <v>0</v>
      </c>
    </row>
    <row r="1683" spans="1:19" x14ac:dyDescent="0.25">
      <c r="A1683" t="s">
        <v>8737</v>
      </c>
      <c r="B1683" t="s">
        <v>8738</v>
      </c>
      <c r="C1683" t="s">
        <v>2636</v>
      </c>
      <c r="D1683">
        <v>41913</v>
      </c>
      <c r="E1683">
        <v>2</v>
      </c>
      <c r="F1683">
        <v>3</v>
      </c>
      <c r="G1683">
        <v>0.66666666666666663</v>
      </c>
      <c r="H1683">
        <v>3</v>
      </c>
      <c r="I1683">
        <v>10</v>
      </c>
      <c r="J1683">
        <v>0.3</v>
      </c>
      <c r="K1683">
        <v>15</v>
      </c>
      <c r="L1683">
        <v>0.66666666666666663</v>
      </c>
      <c r="M1683">
        <v>3</v>
      </c>
      <c r="O1683">
        <v>0</v>
      </c>
      <c r="P1683">
        <v>0</v>
      </c>
      <c r="Q1683" t="e">
        <v>#DIV/0!</v>
      </c>
      <c r="R1683">
        <v>0</v>
      </c>
      <c r="S1683">
        <v>0.42857142857142855</v>
      </c>
    </row>
    <row r="1684" spans="1:19" x14ac:dyDescent="0.25">
      <c r="A1684" t="s">
        <v>6315</v>
      </c>
      <c r="B1684" t="s">
        <v>6316</v>
      </c>
      <c r="C1684" t="s">
        <v>247</v>
      </c>
      <c r="D1684">
        <v>41913</v>
      </c>
      <c r="E1684">
        <v>9</v>
      </c>
      <c r="F1684">
        <v>13</v>
      </c>
      <c r="G1684">
        <v>0.69230769230769229</v>
      </c>
      <c r="H1684">
        <v>36</v>
      </c>
      <c r="I1684">
        <v>61</v>
      </c>
      <c r="J1684">
        <v>0.5901639344262295</v>
      </c>
      <c r="K1684">
        <v>89</v>
      </c>
      <c r="L1684">
        <v>0.6853932584269663</v>
      </c>
      <c r="M1684">
        <v>32</v>
      </c>
      <c r="O1684">
        <v>0</v>
      </c>
      <c r="P1684">
        <v>2</v>
      </c>
      <c r="Q1684">
        <v>0</v>
      </c>
      <c r="R1684">
        <v>4</v>
      </c>
    </row>
    <row r="1685" spans="1:19" x14ac:dyDescent="0.25">
      <c r="A1685" t="s">
        <v>9354</v>
      </c>
      <c r="B1685" t="s">
        <v>9355</v>
      </c>
      <c r="C1685" t="s">
        <v>2637</v>
      </c>
      <c r="D1685">
        <v>41913</v>
      </c>
      <c r="E1685">
        <v>7</v>
      </c>
      <c r="F1685">
        <v>8</v>
      </c>
      <c r="G1685">
        <v>0.875</v>
      </c>
      <c r="H1685">
        <v>23</v>
      </c>
      <c r="I1685">
        <v>35</v>
      </c>
      <c r="J1685">
        <v>0.65714285714285714</v>
      </c>
      <c r="K1685">
        <v>40</v>
      </c>
      <c r="L1685">
        <v>0.875</v>
      </c>
      <c r="M1685">
        <v>23</v>
      </c>
      <c r="O1685">
        <v>0</v>
      </c>
      <c r="P1685">
        <v>0</v>
      </c>
      <c r="Q1685" t="e">
        <v>#DIV/0!</v>
      </c>
      <c r="R1685">
        <v>0</v>
      </c>
    </row>
    <row r="1686" spans="1:19" x14ac:dyDescent="0.25">
      <c r="A1686" t="s">
        <v>6317</v>
      </c>
      <c r="B1686" t="s">
        <v>6318</v>
      </c>
      <c r="C1686" t="s">
        <v>242</v>
      </c>
      <c r="D1686">
        <v>41913</v>
      </c>
      <c r="E1686">
        <v>16</v>
      </c>
      <c r="F1686">
        <v>16</v>
      </c>
      <c r="G1686">
        <v>1</v>
      </c>
      <c r="H1686">
        <v>103</v>
      </c>
      <c r="I1686">
        <v>137</v>
      </c>
      <c r="J1686">
        <v>0.75182481751824815</v>
      </c>
      <c r="K1686">
        <v>137</v>
      </c>
      <c r="L1686">
        <v>1</v>
      </c>
      <c r="M1686">
        <v>67</v>
      </c>
      <c r="N1686">
        <v>1.0833333333333333</v>
      </c>
      <c r="O1686">
        <v>12</v>
      </c>
      <c r="P1686">
        <v>15</v>
      </c>
      <c r="Q1686">
        <v>0.8</v>
      </c>
      <c r="R1686">
        <v>36</v>
      </c>
    </row>
    <row r="1687" spans="1:19" x14ac:dyDescent="0.25">
      <c r="A1687" t="s">
        <v>6319</v>
      </c>
      <c r="B1687" t="s">
        <v>6320</v>
      </c>
      <c r="C1687" t="s">
        <v>243</v>
      </c>
      <c r="D1687">
        <v>41913</v>
      </c>
      <c r="E1687">
        <v>11</v>
      </c>
      <c r="F1687">
        <v>12</v>
      </c>
      <c r="G1687">
        <v>0.91666666666666663</v>
      </c>
      <c r="H1687">
        <v>30</v>
      </c>
      <c r="I1687">
        <v>38</v>
      </c>
      <c r="J1687">
        <v>0.78947368421052633</v>
      </c>
      <c r="K1687">
        <v>40</v>
      </c>
      <c r="L1687">
        <v>0.95</v>
      </c>
      <c r="M1687">
        <v>23</v>
      </c>
      <c r="N1687">
        <v>0.83450000000000002</v>
      </c>
      <c r="O1687">
        <v>1</v>
      </c>
      <c r="P1687">
        <v>5</v>
      </c>
      <c r="Q1687">
        <v>0.2</v>
      </c>
      <c r="R1687">
        <v>7</v>
      </c>
      <c r="S1687">
        <v>0.79487179487179482</v>
      </c>
    </row>
    <row r="1688" spans="1:19" x14ac:dyDescent="0.25">
      <c r="A1688" t="s">
        <v>6321</v>
      </c>
      <c r="B1688" t="s">
        <v>6322</v>
      </c>
      <c r="C1688" t="s">
        <v>244</v>
      </c>
      <c r="D1688">
        <v>41913</v>
      </c>
      <c r="E1688">
        <v>3</v>
      </c>
      <c r="F1688">
        <v>4</v>
      </c>
      <c r="G1688">
        <v>0.75</v>
      </c>
      <c r="H1688">
        <v>5</v>
      </c>
      <c r="I1688">
        <v>6</v>
      </c>
      <c r="J1688">
        <v>0.83333333333333337</v>
      </c>
      <c r="K1688">
        <v>8</v>
      </c>
      <c r="L1688">
        <v>0.75</v>
      </c>
      <c r="M1688">
        <v>4</v>
      </c>
      <c r="N1688">
        <v>0.66900000000000004</v>
      </c>
      <c r="O1688">
        <v>1</v>
      </c>
      <c r="P1688">
        <v>1</v>
      </c>
      <c r="Q1688">
        <v>1</v>
      </c>
      <c r="R1688">
        <v>1</v>
      </c>
      <c r="S1688">
        <v>1.0249999999999999</v>
      </c>
    </row>
    <row r="1689" spans="1:19" x14ac:dyDescent="0.25">
      <c r="A1689" t="s">
        <v>9463</v>
      </c>
      <c r="B1689" t="s">
        <v>9464</v>
      </c>
      <c r="C1689" t="s">
        <v>2809</v>
      </c>
      <c r="D1689">
        <v>41913</v>
      </c>
      <c r="E1689">
        <v>8</v>
      </c>
      <c r="F1689">
        <v>9</v>
      </c>
      <c r="G1689">
        <v>0.88888888888888884</v>
      </c>
      <c r="H1689">
        <v>20</v>
      </c>
      <c r="I1689">
        <v>34</v>
      </c>
      <c r="J1689">
        <v>0.58823529411764708</v>
      </c>
      <c r="K1689">
        <v>39</v>
      </c>
      <c r="L1689">
        <v>0.87179487179487181</v>
      </c>
      <c r="M1689">
        <v>18</v>
      </c>
      <c r="O1689">
        <v>0</v>
      </c>
      <c r="P1689">
        <v>1</v>
      </c>
      <c r="Q1689">
        <v>0</v>
      </c>
      <c r="R1689">
        <v>2</v>
      </c>
      <c r="S1689">
        <v>0.875</v>
      </c>
    </row>
    <row r="1690" spans="1:19" x14ac:dyDescent="0.25">
      <c r="A1690" t="s">
        <v>6323</v>
      </c>
      <c r="B1690" t="s">
        <v>6324</v>
      </c>
      <c r="C1690" t="s">
        <v>245</v>
      </c>
      <c r="D1690">
        <v>41913</v>
      </c>
      <c r="E1690">
        <v>19</v>
      </c>
      <c r="F1690">
        <v>20</v>
      </c>
      <c r="G1690">
        <v>0.95</v>
      </c>
      <c r="H1690">
        <v>45</v>
      </c>
      <c r="I1690">
        <v>85</v>
      </c>
      <c r="J1690">
        <v>0.52941176470588236</v>
      </c>
      <c r="K1690">
        <v>90</v>
      </c>
      <c r="L1690">
        <v>0.94444444444444442</v>
      </c>
      <c r="M1690">
        <v>43</v>
      </c>
      <c r="O1690">
        <v>5</v>
      </c>
      <c r="P1690">
        <v>9</v>
      </c>
      <c r="Q1690">
        <v>0.55555555555555558</v>
      </c>
      <c r="R1690">
        <v>2</v>
      </c>
    </row>
    <row r="1691" spans="1:19" x14ac:dyDescent="0.25">
      <c r="A1691" t="s">
        <v>6325</v>
      </c>
      <c r="B1691" t="s">
        <v>6326</v>
      </c>
      <c r="C1691" t="s">
        <v>246</v>
      </c>
      <c r="D1691">
        <v>41913</v>
      </c>
      <c r="E1691">
        <v>33</v>
      </c>
      <c r="F1691">
        <v>34</v>
      </c>
      <c r="G1691">
        <v>0.97058823529411764</v>
      </c>
      <c r="H1691">
        <v>272</v>
      </c>
      <c r="I1691">
        <v>335</v>
      </c>
      <c r="J1691">
        <v>0.81194029850746263</v>
      </c>
      <c r="K1691">
        <v>335</v>
      </c>
      <c r="L1691">
        <v>1</v>
      </c>
      <c r="M1691">
        <v>261</v>
      </c>
      <c r="O1691">
        <v>0</v>
      </c>
      <c r="P1691">
        <v>5</v>
      </c>
      <c r="Q1691">
        <v>0</v>
      </c>
      <c r="R1691">
        <v>11</v>
      </c>
    </row>
    <row r="1692" spans="1:19" x14ac:dyDescent="0.25">
      <c r="A1692" t="s">
        <v>6327</v>
      </c>
      <c r="B1692" t="s">
        <v>6328</v>
      </c>
      <c r="C1692" t="s">
        <v>240</v>
      </c>
      <c r="D1692">
        <v>41913</v>
      </c>
      <c r="E1692">
        <v>115</v>
      </c>
      <c r="F1692">
        <v>129</v>
      </c>
      <c r="G1692">
        <v>0.89147286821705429</v>
      </c>
      <c r="H1692">
        <v>570</v>
      </c>
      <c r="I1692">
        <v>804</v>
      </c>
      <c r="J1692">
        <v>0.70895522388059706</v>
      </c>
      <c r="K1692">
        <v>867</v>
      </c>
      <c r="L1692">
        <v>0.9273356401384083</v>
      </c>
      <c r="M1692">
        <v>503</v>
      </c>
      <c r="O1692">
        <v>19</v>
      </c>
      <c r="P1692">
        <v>40</v>
      </c>
      <c r="Q1692">
        <v>0.47499999999999998</v>
      </c>
      <c r="R1692">
        <v>67</v>
      </c>
    </row>
    <row r="1693" spans="1:19" x14ac:dyDescent="0.25">
      <c r="A1693" t="s">
        <v>6329</v>
      </c>
      <c r="B1693" t="s">
        <v>6330</v>
      </c>
      <c r="C1693" t="s">
        <v>203</v>
      </c>
      <c r="D1693">
        <v>41913</v>
      </c>
      <c r="E1693">
        <v>11</v>
      </c>
      <c r="F1693">
        <v>11</v>
      </c>
      <c r="G1693">
        <v>1</v>
      </c>
      <c r="H1693">
        <v>87</v>
      </c>
      <c r="I1693">
        <v>80</v>
      </c>
      <c r="J1693">
        <v>1.0874999999999999</v>
      </c>
      <c r="K1693">
        <v>80</v>
      </c>
      <c r="L1693">
        <v>1</v>
      </c>
      <c r="M1693">
        <v>87</v>
      </c>
      <c r="O1693">
        <v>0</v>
      </c>
      <c r="P1693">
        <v>2</v>
      </c>
      <c r="Q1693">
        <v>0</v>
      </c>
      <c r="R1693">
        <v>0</v>
      </c>
    </row>
    <row r="1694" spans="1:19" x14ac:dyDescent="0.25">
      <c r="A1694" t="s">
        <v>6331</v>
      </c>
      <c r="B1694" t="s">
        <v>6332</v>
      </c>
      <c r="C1694" t="s">
        <v>205</v>
      </c>
      <c r="D1694">
        <v>41913</v>
      </c>
      <c r="E1694">
        <v>0</v>
      </c>
      <c r="F1694">
        <v>0</v>
      </c>
      <c r="G1694" t="e">
        <v>#DIV/0!</v>
      </c>
      <c r="H1694">
        <v>0</v>
      </c>
      <c r="I1694">
        <v>0</v>
      </c>
      <c r="J1694" t="e">
        <v>#DIV/0!</v>
      </c>
      <c r="K1694">
        <v>0</v>
      </c>
      <c r="L1694" t="e">
        <v>#DIV/0!</v>
      </c>
      <c r="M1694">
        <v>0</v>
      </c>
      <c r="O1694">
        <v>0</v>
      </c>
      <c r="P1694">
        <v>0</v>
      </c>
      <c r="Q1694" t="e">
        <v>#DIV/0!</v>
      </c>
      <c r="R1694">
        <v>0</v>
      </c>
      <c r="S1694">
        <v>1.2666666666666664</v>
      </c>
    </row>
    <row r="1695" spans="1:19" x14ac:dyDescent="0.25">
      <c r="A1695" t="s">
        <v>6333</v>
      </c>
      <c r="B1695" t="s">
        <v>6334</v>
      </c>
      <c r="C1695" t="s">
        <v>204</v>
      </c>
      <c r="D1695">
        <v>41913</v>
      </c>
      <c r="E1695">
        <v>4</v>
      </c>
      <c r="F1695">
        <v>4</v>
      </c>
      <c r="G1695">
        <v>1</v>
      </c>
      <c r="H1695">
        <v>7</v>
      </c>
      <c r="I1695">
        <v>10</v>
      </c>
      <c r="J1695">
        <v>0.7</v>
      </c>
      <c r="K1695">
        <v>10</v>
      </c>
      <c r="L1695">
        <v>1</v>
      </c>
      <c r="M1695">
        <v>7</v>
      </c>
      <c r="O1695">
        <v>0</v>
      </c>
      <c r="P1695">
        <v>0</v>
      </c>
      <c r="Q1695" t="e">
        <v>#DIV/0!</v>
      </c>
      <c r="R1695">
        <v>0</v>
      </c>
    </row>
    <row r="1696" spans="1:19" x14ac:dyDescent="0.25">
      <c r="A1696" t="s">
        <v>6335</v>
      </c>
      <c r="B1696" t="s">
        <v>6336</v>
      </c>
      <c r="C1696" t="s">
        <v>206</v>
      </c>
      <c r="D1696">
        <v>41913</v>
      </c>
      <c r="E1696">
        <v>7</v>
      </c>
      <c r="F1696">
        <v>7</v>
      </c>
      <c r="G1696">
        <v>1</v>
      </c>
      <c r="H1696">
        <v>80</v>
      </c>
      <c r="I1696">
        <v>70</v>
      </c>
      <c r="J1696">
        <v>1.1428571428571428</v>
      </c>
      <c r="K1696">
        <v>70</v>
      </c>
      <c r="L1696">
        <v>1</v>
      </c>
      <c r="M1696">
        <v>80</v>
      </c>
      <c r="O1696">
        <v>0</v>
      </c>
      <c r="P1696">
        <v>2</v>
      </c>
      <c r="Q1696">
        <v>0</v>
      </c>
      <c r="R1696">
        <v>0</v>
      </c>
      <c r="S1696">
        <v>1.1499999999999999</v>
      </c>
    </row>
    <row r="1697" spans="1:19" x14ac:dyDescent="0.25">
      <c r="A1697" t="s">
        <v>6337</v>
      </c>
      <c r="B1697" t="s">
        <v>6338</v>
      </c>
      <c r="C1697" t="s">
        <v>233</v>
      </c>
      <c r="D1697">
        <v>41913</v>
      </c>
      <c r="E1697">
        <v>3</v>
      </c>
      <c r="F1697">
        <v>3</v>
      </c>
      <c r="G1697">
        <v>1</v>
      </c>
      <c r="H1697">
        <v>13</v>
      </c>
      <c r="I1697">
        <v>21</v>
      </c>
      <c r="J1697">
        <v>0.61904761904761907</v>
      </c>
      <c r="K1697">
        <v>21</v>
      </c>
      <c r="L1697">
        <v>1</v>
      </c>
      <c r="M1697">
        <v>11</v>
      </c>
      <c r="O1697">
        <v>0</v>
      </c>
      <c r="P1697">
        <v>0</v>
      </c>
      <c r="Q1697" t="e">
        <v>#DIV/0!</v>
      </c>
      <c r="R1697">
        <v>2</v>
      </c>
      <c r="S1697">
        <v>0.6</v>
      </c>
    </row>
    <row r="1698" spans="1:19" x14ac:dyDescent="0.25">
      <c r="A1698" t="s">
        <v>6339</v>
      </c>
      <c r="B1698" t="s">
        <v>6340</v>
      </c>
      <c r="C1698" t="s">
        <v>232</v>
      </c>
      <c r="D1698">
        <v>41913</v>
      </c>
      <c r="E1698">
        <v>3</v>
      </c>
      <c r="F1698">
        <v>3</v>
      </c>
      <c r="G1698">
        <v>1</v>
      </c>
      <c r="H1698">
        <v>13</v>
      </c>
      <c r="I1698">
        <v>21</v>
      </c>
      <c r="J1698">
        <v>0.61904761904761907</v>
      </c>
      <c r="K1698">
        <v>21</v>
      </c>
      <c r="L1698">
        <v>1</v>
      </c>
      <c r="M1698">
        <v>11</v>
      </c>
      <c r="O1698">
        <v>0</v>
      </c>
      <c r="P1698">
        <v>0</v>
      </c>
      <c r="Q1698" t="e">
        <v>#DIV/0!</v>
      </c>
      <c r="R1698">
        <v>2</v>
      </c>
    </row>
    <row r="1699" spans="1:19" x14ac:dyDescent="0.25">
      <c r="A1699" t="s">
        <v>6341</v>
      </c>
      <c r="B1699" t="s">
        <v>6342</v>
      </c>
      <c r="C1699" t="s">
        <v>207</v>
      </c>
      <c r="D1699">
        <v>41913</v>
      </c>
      <c r="E1699">
        <v>13</v>
      </c>
      <c r="F1699">
        <v>14</v>
      </c>
      <c r="G1699">
        <v>0.9285714285714286</v>
      </c>
      <c r="H1699">
        <v>73</v>
      </c>
      <c r="I1699">
        <v>105</v>
      </c>
      <c r="J1699">
        <v>0.69523809523809521</v>
      </c>
      <c r="K1699">
        <v>110</v>
      </c>
      <c r="L1699">
        <v>0.95454545454545459</v>
      </c>
      <c r="M1699">
        <v>60</v>
      </c>
      <c r="O1699">
        <v>2</v>
      </c>
      <c r="P1699">
        <v>6</v>
      </c>
      <c r="Q1699">
        <v>0.33333333333333331</v>
      </c>
      <c r="R1699">
        <v>13</v>
      </c>
    </row>
    <row r="1700" spans="1:19" x14ac:dyDescent="0.25">
      <c r="A1700" t="s">
        <v>6343</v>
      </c>
      <c r="B1700" t="s">
        <v>6344</v>
      </c>
      <c r="C1700" t="s">
        <v>209</v>
      </c>
      <c r="D1700">
        <v>41913</v>
      </c>
      <c r="E1700">
        <v>5</v>
      </c>
      <c r="F1700">
        <v>5</v>
      </c>
      <c r="G1700">
        <v>1</v>
      </c>
      <c r="H1700">
        <v>33</v>
      </c>
      <c r="I1700">
        <v>45</v>
      </c>
      <c r="J1700">
        <v>0.73333333333333328</v>
      </c>
      <c r="K1700">
        <v>45</v>
      </c>
      <c r="L1700">
        <v>1</v>
      </c>
      <c r="M1700">
        <v>20</v>
      </c>
      <c r="N1700">
        <v>1.0249999999999999</v>
      </c>
      <c r="O1700">
        <v>2</v>
      </c>
      <c r="P1700">
        <v>2</v>
      </c>
      <c r="Q1700">
        <v>1</v>
      </c>
      <c r="R1700">
        <v>13</v>
      </c>
    </row>
    <row r="1701" spans="1:19" x14ac:dyDescent="0.25">
      <c r="A1701" t="s">
        <v>6345</v>
      </c>
      <c r="B1701" t="s">
        <v>6346</v>
      </c>
      <c r="C1701" t="s">
        <v>208</v>
      </c>
      <c r="D1701">
        <v>41913</v>
      </c>
      <c r="E1701">
        <v>4</v>
      </c>
      <c r="F1701">
        <v>5</v>
      </c>
      <c r="G1701">
        <v>0.8</v>
      </c>
      <c r="H1701">
        <v>8</v>
      </c>
      <c r="I1701">
        <v>20</v>
      </c>
      <c r="J1701">
        <v>0.4</v>
      </c>
      <c r="K1701">
        <v>25</v>
      </c>
      <c r="L1701">
        <v>0.8</v>
      </c>
      <c r="M1701">
        <v>8</v>
      </c>
      <c r="O1701">
        <v>0</v>
      </c>
      <c r="P1701">
        <v>4</v>
      </c>
      <c r="Q1701">
        <v>0</v>
      </c>
      <c r="R1701">
        <v>0</v>
      </c>
    </row>
    <row r="1702" spans="1:19" x14ac:dyDescent="0.25">
      <c r="A1702" t="s">
        <v>6347</v>
      </c>
      <c r="B1702" t="s">
        <v>6348</v>
      </c>
      <c r="C1702" t="s">
        <v>210</v>
      </c>
      <c r="D1702">
        <v>41913</v>
      </c>
      <c r="E1702">
        <v>4</v>
      </c>
      <c r="F1702">
        <v>4</v>
      </c>
      <c r="G1702">
        <v>1</v>
      </c>
      <c r="H1702">
        <v>32</v>
      </c>
      <c r="I1702">
        <v>40</v>
      </c>
      <c r="J1702">
        <v>0.8</v>
      </c>
      <c r="K1702">
        <v>40</v>
      </c>
      <c r="L1702">
        <v>1</v>
      </c>
      <c r="M1702">
        <v>32</v>
      </c>
      <c r="O1702">
        <v>0</v>
      </c>
      <c r="P1702">
        <v>0</v>
      </c>
      <c r="Q1702" t="e">
        <v>#DIV/0!</v>
      </c>
      <c r="R1702">
        <v>0</v>
      </c>
    </row>
    <row r="1703" spans="1:19" x14ac:dyDescent="0.25">
      <c r="A1703" t="s">
        <v>6349</v>
      </c>
      <c r="B1703" t="s">
        <v>6350</v>
      </c>
      <c r="C1703" t="s">
        <v>228</v>
      </c>
      <c r="D1703">
        <v>41913</v>
      </c>
      <c r="E1703">
        <v>3</v>
      </c>
      <c r="F1703">
        <v>3</v>
      </c>
      <c r="G1703">
        <v>1</v>
      </c>
      <c r="H1703">
        <v>23</v>
      </c>
      <c r="I1703">
        <v>30</v>
      </c>
      <c r="J1703">
        <v>0.76666666666666672</v>
      </c>
      <c r="K1703">
        <v>30</v>
      </c>
      <c r="L1703">
        <v>1</v>
      </c>
      <c r="M1703">
        <v>20</v>
      </c>
      <c r="O1703">
        <v>0</v>
      </c>
      <c r="P1703">
        <v>0</v>
      </c>
      <c r="Q1703" t="e">
        <v>#DIV/0!</v>
      </c>
      <c r="R1703">
        <v>3</v>
      </c>
      <c r="S1703">
        <v>1.0571428571428572</v>
      </c>
    </row>
    <row r="1704" spans="1:19" x14ac:dyDescent="0.25">
      <c r="A1704" t="s">
        <v>6351</v>
      </c>
      <c r="B1704" t="s">
        <v>6352</v>
      </c>
      <c r="C1704" t="s">
        <v>229</v>
      </c>
      <c r="D1704">
        <v>41913</v>
      </c>
      <c r="E1704">
        <v>3</v>
      </c>
      <c r="F1704">
        <v>3</v>
      </c>
      <c r="G1704">
        <v>1</v>
      </c>
      <c r="H1704">
        <v>23</v>
      </c>
      <c r="I1704">
        <v>30</v>
      </c>
      <c r="J1704">
        <v>0.76666666666666672</v>
      </c>
      <c r="K1704">
        <v>30</v>
      </c>
      <c r="L1704">
        <v>1</v>
      </c>
      <c r="M1704">
        <v>20</v>
      </c>
      <c r="O1704">
        <v>0</v>
      </c>
      <c r="P1704">
        <v>0</v>
      </c>
      <c r="Q1704" t="e">
        <v>#DIV/0!</v>
      </c>
      <c r="R1704">
        <v>3</v>
      </c>
      <c r="S1704">
        <v>1.0571428571428572</v>
      </c>
    </row>
    <row r="1705" spans="1:19" x14ac:dyDescent="0.25">
      <c r="A1705" t="s">
        <v>6353</v>
      </c>
      <c r="B1705" t="s">
        <v>6354</v>
      </c>
      <c r="C1705" t="s">
        <v>215</v>
      </c>
      <c r="D1705">
        <v>41913</v>
      </c>
      <c r="E1705">
        <v>2</v>
      </c>
      <c r="F1705">
        <v>3</v>
      </c>
      <c r="G1705">
        <v>0.66666666666666663</v>
      </c>
      <c r="H1705">
        <v>18</v>
      </c>
      <c r="I1705">
        <v>16</v>
      </c>
      <c r="J1705">
        <v>1.125</v>
      </c>
      <c r="K1705">
        <v>24</v>
      </c>
      <c r="L1705">
        <v>0.66666666666666663</v>
      </c>
      <c r="M1705">
        <v>17</v>
      </c>
      <c r="O1705">
        <v>0</v>
      </c>
      <c r="P1705">
        <v>2</v>
      </c>
      <c r="Q1705">
        <v>0</v>
      </c>
      <c r="R1705">
        <v>1</v>
      </c>
    </row>
    <row r="1706" spans="1:19" x14ac:dyDescent="0.25">
      <c r="A1706" t="s">
        <v>6355</v>
      </c>
      <c r="B1706" t="s">
        <v>6356</v>
      </c>
      <c r="C1706" t="s">
        <v>211</v>
      </c>
      <c r="D1706">
        <v>41913</v>
      </c>
      <c r="E1706">
        <v>9</v>
      </c>
      <c r="F1706">
        <v>10</v>
      </c>
      <c r="G1706">
        <v>0.9</v>
      </c>
      <c r="H1706">
        <v>46</v>
      </c>
      <c r="I1706">
        <v>61</v>
      </c>
      <c r="J1706">
        <v>0.75409836065573765</v>
      </c>
      <c r="K1706">
        <v>69</v>
      </c>
      <c r="L1706">
        <v>0.88405797101449279</v>
      </c>
      <c r="M1706">
        <v>38</v>
      </c>
      <c r="O1706">
        <v>3</v>
      </c>
      <c r="P1706">
        <v>6</v>
      </c>
      <c r="Q1706">
        <v>0.5</v>
      </c>
      <c r="R1706">
        <v>8</v>
      </c>
    </row>
    <row r="1707" spans="1:19" x14ac:dyDescent="0.25">
      <c r="A1707" t="s">
        <v>6357</v>
      </c>
      <c r="B1707" t="s">
        <v>6358</v>
      </c>
      <c r="C1707" t="s">
        <v>3526</v>
      </c>
      <c r="D1707">
        <v>41913</v>
      </c>
      <c r="G1707" t="e">
        <v>#DIV/0!</v>
      </c>
      <c r="J1707" t="e">
        <v>#DIV/0!</v>
      </c>
      <c r="L1707" t="e">
        <v>#DIV/0!</v>
      </c>
      <c r="Q1707" t="e">
        <v>#DIV/0!</v>
      </c>
      <c r="S1707">
        <v>0.56000000000000005</v>
      </c>
    </row>
    <row r="1708" spans="1:19" x14ac:dyDescent="0.25">
      <c r="A1708" t="s">
        <v>6359</v>
      </c>
      <c r="B1708" t="s">
        <v>6360</v>
      </c>
      <c r="C1708" t="s">
        <v>214</v>
      </c>
      <c r="D1708">
        <v>41913</v>
      </c>
      <c r="E1708">
        <v>5</v>
      </c>
      <c r="F1708">
        <v>5</v>
      </c>
      <c r="G1708">
        <v>1</v>
      </c>
      <c r="H1708">
        <v>23</v>
      </c>
      <c r="I1708">
        <v>35</v>
      </c>
      <c r="J1708">
        <v>0.65714285714285714</v>
      </c>
      <c r="K1708">
        <v>35</v>
      </c>
      <c r="L1708">
        <v>1</v>
      </c>
      <c r="M1708">
        <v>16</v>
      </c>
      <c r="N1708">
        <v>1.1499999999999999</v>
      </c>
      <c r="O1708">
        <v>3</v>
      </c>
      <c r="P1708">
        <v>4</v>
      </c>
      <c r="Q1708">
        <v>0.75</v>
      </c>
      <c r="R1708">
        <v>7</v>
      </c>
      <c r="S1708">
        <v>0.56000000000000005</v>
      </c>
    </row>
    <row r="1709" spans="1:19" x14ac:dyDescent="0.25">
      <c r="A1709" t="s">
        <v>6361</v>
      </c>
      <c r="B1709" t="s">
        <v>6362</v>
      </c>
      <c r="C1709" t="s">
        <v>212</v>
      </c>
      <c r="D1709">
        <v>41913</v>
      </c>
      <c r="E1709">
        <v>2</v>
      </c>
      <c r="F1709">
        <v>2</v>
      </c>
      <c r="G1709">
        <v>1</v>
      </c>
      <c r="H1709">
        <v>5</v>
      </c>
      <c r="I1709">
        <v>10</v>
      </c>
      <c r="J1709">
        <v>0.5</v>
      </c>
      <c r="K1709">
        <v>10</v>
      </c>
      <c r="L1709">
        <v>1</v>
      </c>
      <c r="M1709">
        <v>5</v>
      </c>
      <c r="O1709">
        <v>0</v>
      </c>
      <c r="P1709">
        <v>0</v>
      </c>
      <c r="Q1709" t="e">
        <v>#DIV/0!</v>
      </c>
      <c r="R1709">
        <v>0</v>
      </c>
      <c r="S1709">
        <v>1.4333333333333333</v>
      </c>
    </row>
    <row r="1710" spans="1:19" x14ac:dyDescent="0.25">
      <c r="A1710" t="s">
        <v>6363</v>
      </c>
      <c r="B1710" t="s">
        <v>6364</v>
      </c>
      <c r="C1710" t="s">
        <v>218</v>
      </c>
      <c r="D1710">
        <v>41913</v>
      </c>
      <c r="E1710">
        <v>2</v>
      </c>
      <c r="F1710">
        <v>3</v>
      </c>
      <c r="G1710">
        <v>0.66666666666666663</v>
      </c>
      <c r="H1710">
        <v>5</v>
      </c>
      <c r="I1710">
        <v>12</v>
      </c>
      <c r="J1710">
        <v>0.41666666666666669</v>
      </c>
      <c r="K1710">
        <v>20</v>
      </c>
      <c r="L1710">
        <v>0.6</v>
      </c>
      <c r="M1710">
        <v>4</v>
      </c>
      <c r="O1710">
        <v>0</v>
      </c>
      <c r="P1710">
        <v>0</v>
      </c>
      <c r="Q1710" t="e">
        <v>#DIV/0!</v>
      </c>
      <c r="R1710">
        <v>1</v>
      </c>
      <c r="S1710">
        <v>1.075</v>
      </c>
    </row>
    <row r="1711" spans="1:19" x14ac:dyDescent="0.25">
      <c r="A1711" t="s">
        <v>6365</v>
      </c>
      <c r="B1711" t="s">
        <v>6366</v>
      </c>
      <c r="C1711" t="s">
        <v>216</v>
      </c>
      <c r="D1711">
        <v>41913</v>
      </c>
      <c r="E1711">
        <v>2</v>
      </c>
      <c r="F1711">
        <v>3</v>
      </c>
      <c r="G1711">
        <v>0.66666666666666663</v>
      </c>
      <c r="H1711">
        <v>5</v>
      </c>
      <c r="I1711">
        <v>12</v>
      </c>
      <c r="J1711">
        <v>0.41666666666666669</v>
      </c>
      <c r="K1711">
        <v>20</v>
      </c>
      <c r="L1711">
        <v>0.6</v>
      </c>
      <c r="M1711">
        <v>4</v>
      </c>
      <c r="O1711">
        <v>0</v>
      </c>
      <c r="P1711">
        <v>0</v>
      </c>
      <c r="Q1711" t="e">
        <v>#DIV/0!</v>
      </c>
      <c r="R1711">
        <v>1</v>
      </c>
    </row>
    <row r="1712" spans="1:19" x14ac:dyDescent="0.25">
      <c r="A1712" t="s">
        <v>6367</v>
      </c>
      <c r="B1712" t="s">
        <v>6368</v>
      </c>
      <c r="C1712" t="s">
        <v>217</v>
      </c>
      <c r="D1712">
        <v>41913</v>
      </c>
      <c r="G1712" t="e">
        <v>#DIV/0!</v>
      </c>
      <c r="J1712" t="e">
        <v>#DIV/0!</v>
      </c>
      <c r="L1712" t="e">
        <v>#DIV/0!</v>
      </c>
      <c r="Q1712" t="e">
        <v>#DIV/0!</v>
      </c>
      <c r="S1712">
        <v>0.92500000000000004</v>
      </c>
    </row>
    <row r="1713" spans="1:19" x14ac:dyDescent="0.25">
      <c r="A1713" t="s">
        <v>6369</v>
      </c>
      <c r="B1713" t="s">
        <v>6370</v>
      </c>
      <c r="C1713" t="s">
        <v>230</v>
      </c>
      <c r="D1713">
        <v>41913</v>
      </c>
      <c r="E1713">
        <v>3</v>
      </c>
      <c r="F1713">
        <v>3</v>
      </c>
      <c r="G1713">
        <v>1</v>
      </c>
      <c r="H1713">
        <v>25</v>
      </c>
      <c r="I1713">
        <v>30</v>
      </c>
      <c r="J1713">
        <v>0.83333333333333337</v>
      </c>
      <c r="K1713">
        <v>30</v>
      </c>
      <c r="L1713">
        <v>1</v>
      </c>
      <c r="M1713">
        <v>25</v>
      </c>
      <c r="O1713">
        <v>0</v>
      </c>
      <c r="P1713">
        <v>2</v>
      </c>
      <c r="Q1713">
        <v>0</v>
      </c>
      <c r="R1713">
        <v>0</v>
      </c>
      <c r="S1713">
        <v>0.95</v>
      </c>
    </row>
    <row r="1714" spans="1:19" x14ac:dyDescent="0.25">
      <c r="A1714" t="s">
        <v>6371</v>
      </c>
      <c r="B1714" t="s">
        <v>6372</v>
      </c>
      <c r="C1714" t="s">
        <v>231</v>
      </c>
      <c r="D1714">
        <v>41913</v>
      </c>
      <c r="E1714">
        <v>3</v>
      </c>
      <c r="F1714">
        <v>3</v>
      </c>
      <c r="G1714">
        <v>1</v>
      </c>
      <c r="H1714">
        <v>25</v>
      </c>
      <c r="I1714">
        <v>30</v>
      </c>
      <c r="J1714">
        <v>0.83333333333333337</v>
      </c>
      <c r="K1714">
        <v>30</v>
      </c>
      <c r="L1714">
        <v>1</v>
      </c>
      <c r="M1714">
        <v>25</v>
      </c>
      <c r="O1714">
        <v>0</v>
      </c>
      <c r="P1714">
        <v>2</v>
      </c>
      <c r="Q1714">
        <v>0</v>
      </c>
      <c r="R1714">
        <v>0</v>
      </c>
      <c r="S1714">
        <v>0.9</v>
      </c>
    </row>
    <row r="1715" spans="1:19" x14ac:dyDescent="0.25">
      <c r="A1715" t="s">
        <v>9584</v>
      </c>
      <c r="B1715" t="s">
        <v>9585</v>
      </c>
      <c r="C1715" t="s">
        <v>9523</v>
      </c>
      <c r="D1715">
        <v>41913</v>
      </c>
      <c r="E1715">
        <v>3</v>
      </c>
      <c r="F1715">
        <v>4</v>
      </c>
      <c r="G1715">
        <v>0.75</v>
      </c>
      <c r="H1715">
        <v>8</v>
      </c>
      <c r="I1715">
        <v>9</v>
      </c>
      <c r="J1715">
        <v>0.88888888888888884</v>
      </c>
      <c r="K1715">
        <v>14</v>
      </c>
      <c r="L1715">
        <v>0.6428571428571429</v>
      </c>
      <c r="M1715">
        <v>6</v>
      </c>
      <c r="O1715">
        <v>0</v>
      </c>
      <c r="P1715">
        <v>1</v>
      </c>
      <c r="Q1715">
        <v>0</v>
      </c>
      <c r="R1715">
        <v>2</v>
      </c>
    </row>
    <row r="1716" spans="1:19" x14ac:dyDescent="0.25">
      <c r="A1716" t="s">
        <v>8955</v>
      </c>
      <c r="B1716" t="s">
        <v>8956</v>
      </c>
      <c r="C1716" t="s">
        <v>2810</v>
      </c>
      <c r="D1716">
        <v>41913</v>
      </c>
      <c r="E1716">
        <v>3</v>
      </c>
      <c r="F1716">
        <v>4</v>
      </c>
      <c r="G1716">
        <v>0.75</v>
      </c>
      <c r="H1716">
        <v>8</v>
      </c>
      <c r="I1716">
        <v>9</v>
      </c>
      <c r="J1716">
        <v>0.88888888888888884</v>
      </c>
      <c r="K1716">
        <v>14</v>
      </c>
      <c r="L1716">
        <v>0.6428571428571429</v>
      </c>
      <c r="M1716">
        <v>6</v>
      </c>
      <c r="O1716">
        <v>0</v>
      </c>
      <c r="P1716">
        <v>1</v>
      </c>
      <c r="Q1716">
        <v>0</v>
      </c>
      <c r="R1716">
        <v>2</v>
      </c>
    </row>
    <row r="1717" spans="1:19" x14ac:dyDescent="0.25">
      <c r="A1717" t="s">
        <v>6373</v>
      </c>
      <c r="B1717" t="s">
        <v>6374</v>
      </c>
      <c r="C1717" t="s">
        <v>237</v>
      </c>
      <c r="D1717">
        <v>41913</v>
      </c>
      <c r="E1717">
        <v>5</v>
      </c>
      <c r="F1717">
        <v>5</v>
      </c>
      <c r="G1717">
        <v>1</v>
      </c>
      <c r="H1717">
        <v>59</v>
      </c>
      <c r="I1717">
        <v>45</v>
      </c>
      <c r="J1717">
        <v>1.3111111111111111</v>
      </c>
      <c r="K1717">
        <v>45</v>
      </c>
      <c r="L1717">
        <v>1</v>
      </c>
      <c r="M1717">
        <v>59</v>
      </c>
      <c r="O1717">
        <v>0</v>
      </c>
      <c r="P1717">
        <v>0</v>
      </c>
      <c r="Q1717" t="e">
        <v>#DIV/0!</v>
      </c>
      <c r="R1717">
        <v>0</v>
      </c>
    </row>
    <row r="1718" spans="1:19" x14ac:dyDescent="0.25">
      <c r="A1718" t="s">
        <v>6375</v>
      </c>
      <c r="B1718" t="s">
        <v>6376</v>
      </c>
      <c r="C1718" t="s">
        <v>236</v>
      </c>
      <c r="D1718">
        <v>41913</v>
      </c>
      <c r="E1718">
        <v>5</v>
      </c>
      <c r="F1718">
        <v>5</v>
      </c>
      <c r="G1718">
        <v>1</v>
      </c>
      <c r="H1718">
        <v>59</v>
      </c>
      <c r="I1718">
        <v>45</v>
      </c>
      <c r="J1718">
        <v>1.3111111111111111</v>
      </c>
      <c r="K1718">
        <v>45</v>
      </c>
      <c r="L1718">
        <v>1</v>
      </c>
      <c r="M1718">
        <v>59</v>
      </c>
      <c r="O1718">
        <v>0</v>
      </c>
      <c r="P1718">
        <v>0</v>
      </c>
      <c r="Q1718" t="e">
        <v>#DIV/0!</v>
      </c>
      <c r="R1718">
        <v>0</v>
      </c>
    </row>
    <row r="1719" spans="1:19" x14ac:dyDescent="0.25">
      <c r="A1719" t="s">
        <v>6377</v>
      </c>
      <c r="B1719" t="s">
        <v>6378</v>
      </c>
      <c r="C1719" t="s">
        <v>364</v>
      </c>
      <c r="D1719">
        <v>41913</v>
      </c>
      <c r="E1719">
        <v>5</v>
      </c>
      <c r="F1719">
        <v>5</v>
      </c>
      <c r="G1719">
        <v>1</v>
      </c>
      <c r="H1719">
        <v>25</v>
      </c>
      <c r="I1719">
        <v>25</v>
      </c>
      <c r="J1719">
        <v>1</v>
      </c>
      <c r="K1719">
        <v>25</v>
      </c>
      <c r="L1719">
        <v>1</v>
      </c>
      <c r="M1719">
        <v>23</v>
      </c>
      <c r="O1719">
        <v>5</v>
      </c>
      <c r="P1719">
        <v>5</v>
      </c>
      <c r="Q1719">
        <v>1</v>
      </c>
      <c r="R1719">
        <v>2</v>
      </c>
      <c r="S1719">
        <v>0.5714285714285714</v>
      </c>
    </row>
    <row r="1720" spans="1:19" x14ac:dyDescent="0.25">
      <c r="A1720" t="s">
        <v>6379</v>
      </c>
      <c r="B1720" t="s">
        <v>6380</v>
      </c>
      <c r="C1720" t="s">
        <v>363</v>
      </c>
      <c r="D1720">
        <v>41913</v>
      </c>
      <c r="E1720">
        <v>5</v>
      </c>
      <c r="F1720">
        <v>5</v>
      </c>
      <c r="G1720">
        <v>1</v>
      </c>
      <c r="H1720">
        <v>25</v>
      </c>
      <c r="I1720">
        <v>25</v>
      </c>
      <c r="J1720">
        <v>1</v>
      </c>
      <c r="K1720">
        <v>25</v>
      </c>
      <c r="L1720">
        <v>1</v>
      </c>
      <c r="M1720">
        <v>23</v>
      </c>
      <c r="O1720">
        <v>5</v>
      </c>
      <c r="P1720">
        <v>5</v>
      </c>
      <c r="Q1720">
        <v>1</v>
      </c>
      <c r="R1720">
        <v>2</v>
      </c>
    </row>
    <row r="1721" spans="1:19" x14ac:dyDescent="0.25">
      <c r="A1721" t="s">
        <v>6381</v>
      </c>
      <c r="B1721" t="s">
        <v>6382</v>
      </c>
      <c r="C1721" t="s">
        <v>219</v>
      </c>
      <c r="D1721">
        <v>41913</v>
      </c>
      <c r="E1721">
        <v>13</v>
      </c>
      <c r="F1721">
        <v>14</v>
      </c>
      <c r="G1721">
        <v>0.9285714285714286</v>
      </c>
      <c r="H1721">
        <v>85</v>
      </c>
      <c r="I1721">
        <v>127</v>
      </c>
      <c r="J1721">
        <v>0.6692913385826772</v>
      </c>
      <c r="K1721">
        <v>137</v>
      </c>
      <c r="L1721">
        <v>0.92700729927007297</v>
      </c>
      <c r="M1721">
        <v>63</v>
      </c>
      <c r="O1721">
        <v>7</v>
      </c>
      <c r="P1721">
        <v>10</v>
      </c>
      <c r="Q1721">
        <v>0.7</v>
      </c>
      <c r="R1721">
        <v>22</v>
      </c>
      <c r="S1721">
        <v>1</v>
      </c>
    </row>
    <row r="1722" spans="1:19" x14ac:dyDescent="0.25">
      <c r="A1722" t="s">
        <v>6383</v>
      </c>
      <c r="B1722" t="s">
        <v>6384</v>
      </c>
      <c r="C1722" t="s">
        <v>220</v>
      </c>
      <c r="D1722">
        <v>41913</v>
      </c>
      <c r="E1722">
        <v>6</v>
      </c>
      <c r="F1722">
        <v>6</v>
      </c>
      <c r="G1722">
        <v>1</v>
      </c>
      <c r="H1722">
        <v>47</v>
      </c>
      <c r="I1722">
        <v>57</v>
      </c>
      <c r="J1722">
        <v>0.82456140350877194</v>
      </c>
      <c r="K1722">
        <v>57</v>
      </c>
      <c r="L1722">
        <v>1</v>
      </c>
      <c r="M1722">
        <v>31</v>
      </c>
      <c r="N1722">
        <v>1.075</v>
      </c>
      <c r="O1722">
        <v>7</v>
      </c>
      <c r="P1722">
        <v>9</v>
      </c>
      <c r="Q1722">
        <v>0.77777777777777779</v>
      </c>
      <c r="R1722">
        <v>16</v>
      </c>
    </row>
    <row r="1723" spans="1:19" x14ac:dyDescent="0.25">
      <c r="A1723" t="s">
        <v>6385</v>
      </c>
      <c r="B1723" t="s">
        <v>6386</v>
      </c>
      <c r="C1723" t="s">
        <v>221</v>
      </c>
      <c r="D1723">
        <v>41913</v>
      </c>
      <c r="E1723">
        <v>7</v>
      </c>
      <c r="F1723">
        <v>8</v>
      </c>
      <c r="G1723">
        <v>0.875</v>
      </c>
      <c r="H1723">
        <v>38</v>
      </c>
      <c r="I1723">
        <v>70</v>
      </c>
      <c r="J1723">
        <v>0.54285714285714282</v>
      </c>
      <c r="K1723">
        <v>80</v>
      </c>
      <c r="L1723">
        <v>0.875</v>
      </c>
      <c r="M1723">
        <v>32</v>
      </c>
      <c r="O1723">
        <v>0</v>
      </c>
      <c r="P1723">
        <v>1</v>
      </c>
      <c r="Q1723">
        <v>0</v>
      </c>
      <c r="R1723">
        <v>6</v>
      </c>
      <c r="S1723">
        <v>0.79903571428571429</v>
      </c>
    </row>
    <row r="1724" spans="1:19" x14ac:dyDescent="0.25">
      <c r="A1724" t="s">
        <v>9209</v>
      </c>
      <c r="B1724" t="s">
        <v>9210</v>
      </c>
      <c r="C1724" t="s">
        <v>3018</v>
      </c>
      <c r="D1724">
        <v>41913</v>
      </c>
      <c r="E1724">
        <v>10</v>
      </c>
      <c r="F1724">
        <v>10</v>
      </c>
      <c r="G1724">
        <v>1</v>
      </c>
      <c r="H1724">
        <v>32</v>
      </c>
      <c r="I1724">
        <v>50</v>
      </c>
      <c r="J1724">
        <v>0.64</v>
      </c>
      <c r="K1724">
        <v>50</v>
      </c>
      <c r="L1724">
        <v>1</v>
      </c>
      <c r="M1724">
        <v>32</v>
      </c>
      <c r="O1724">
        <v>0</v>
      </c>
      <c r="P1724">
        <v>0</v>
      </c>
      <c r="Q1724" t="e">
        <v>#DIV/0!</v>
      </c>
      <c r="R1724">
        <v>0</v>
      </c>
      <c r="S1724">
        <v>0.83450000000000002</v>
      </c>
    </row>
    <row r="1725" spans="1:19" x14ac:dyDescent="0.25">
      <c r="A1725" t="s">
        <v>8846</v>
      </c>
      <c r="B1725" t="s">
        <v>8847</v>
      </c>
      <c r="C1725" t="s">
        <v>2638</v>
      </c>
      <c r="D1725">
        <v>41913</v>
      </c>
      <c r="E1725">
        <v>5</v>
      </c>
      <c r="F1725">
        <v>5</v>
      </c>
      <c r="G1725">
        <v>1</v>
      </c>
      <c r="H1725">
        <v>20</v>
      </c>
      <c r="I1725">
        <v>25</v>
      </c>
      <c r="J1725">
        <v>0.8</v>
      </c>
      <c r="K1725">
        <v>25</v>
      </c>
      <c r="L1725">
        <v>1</v>
      </c>
      <c r="M1725">
        <v>20</v>
      </c>
      <c r="O1725">
        <v>0</v>
      </c>
      <c r="P1725">
        <v>0</v>
      </c>
      <c r="Q1725" t="e">
        <v>#DIV/0!</v>
      </c>
      <c r="S1725">
        <v>0.66900000000000004</v>
      </c>
    </row>
    <row r="1726" spans="1:19" x14ac:dyDescent="0.25">
      <c r="A1726" t="s">
        <v>9064</v>
      </c>
      <c r="B1726" t="s">
        <v>9065</v>
      </c>
      <c r="C1726" t="s">
        <v>2811</v>
      </c>
      <c r="D1726">
        <v>41913</v>
      </c>
      <c r="E1726">
        <v>5</v>
      </c>
      <c r="F1726">
        <v>5</v>
      </c>
      <c r="G1726">
        <v>1</v>
      </c>
      <c r="H1726">
        <v>12</v>
      </c>
      <c r="I1726">
        <v>25</v>
      </c>
      <c r="J1726">
        <v>0.48</v>
      </c>
      <c r="K1726">
        <v>25</v>
      </c>
      <c r="L1726">
        <v>1</v>
      </c>
      <c r="M1726">
        <v>12</v>
      </c>
      <c r="O1726">
        <v>0</v>
      </c>
      <c r="P1726">
        <v>0</v>
      </c>
      <c r="Q1726" t="e">
        <v>#DIV/0!</v>
      </c>
      <c r="R1726">
        <v>0</v>
      </c>
      <c r="S1726">
        <v>1</v>
      </c>
    </row>
    <row r="1727" spans="1:19" x14ac:dyDescent="0.25">
      <c r="A1727" t="s">
        <v>6387</v>
      </c>
      <c r="B1727" t="s">
        <v>6388</v>
      </c>
      <c r="C1727" t="s">
        <v>234</v>
      </c>
      <c r="D1727">
        <v>41913</v>
      </c>
      <c r="E1727">
        <v>2</v>
      </c>
      <c r="F1727">
        <v>4</v>
      </c>
      <c r="G1727">
        <v>0.5</v>
      </c>
      <c r="H1727">
        <v>0</v>
      </c>
      <c r="I1727">
        <v>12</v>
      </c>
      <c r="J1727">
        <v>0</v>
      </c>
      <c r="K1727">
        <v>24</v>
      </c>
      <c r="L1727">
        <v>0.5</v>
      </c>
      <c r="M1727">
        <v>0</v>
      </c>
      <c r="O1727">
        <v>0</v>
      </c>
      <c r="P1727">
        <v>0</v>
      </c>
      <c r="Q1727" t="e">
        <v>#DIV/0!</v>
      </c>
      <c r="S1727">
        <v>1</v>
      </c>
    </row>
    <row r="1728" spans="1:19" x14ac:dyDescent="0.25">
      <c r="A1728" t="s">
        <v>6389</v>
      </c>
      <c r="B1728" t="s">
        <v>6390</v>
      </c>
      <c r="C1728" t="s">
        <v>235</v>
      </c>
      <c r="D1728">
        <v>41913</v>
      </c>
      <c r="E1728">
        <v>2</v>
      </c>
      <c r="F1728">
        <v>4</v>
      </c>
      <c r="G1728">
        <v>0.5</v>
      </c>
      <c r="H1728">
        <v>0</v>
      </c>
      <c r="I1728">
        <v>12</v>
      </c>
      <c r="J1728">
        <v>0</v>
      </c>
      <c r="K1728">
        <v>24</v>
      </c>
      <c r="L1728">
        <v>0.5</v>
      </c>
      <c r="M1728">
        <v>0</v>
      </c>
      <c r="O1728">
        <v>0</v>
      </c>
      <c r="P1728">
        <v>0</v>
      </c>
      <c r="Q1728" t="e">
        <v>#DIV/0!</v>
      </c>
      <c r="S1728">
        <v>0</v>
      </c>
    </row>
    <row r="1729" spans="1:19" x14ac:dyDescent="0.25">
      <c r="A1729" t="s">
        <v>6391</v>
      </c>
      <c r="B1729" t="s">
        <v>6392</v>
      </c>
      <c r="C1729" t="s">
        <v>239</v>
      </c>
      <c r="D1729">
        <v>41913</v>
      </c>
      <c r="E1729">
        <v>1</v>
      </c>
      <c r="F1729">
        <v>1</v>
      </c>
      <c r="G1729">
        <v>1</v>
      </c>
      <c r="H1729">
        <v>3</v>
      </c>
      <c r="I1729">
        <v>10</v>
      </c>
      <c r="J1729">
        <v>0.3</v>
      </c>
      <c r="K1729">
        <v>10</v>
      </c>
      <c r="L1729">
        <v>1</v>
      </c>
      <c r="M1729">
        <v>1</v>
      </c>
      <c r="R1729">
        <v>2</v>
      </c>
      <c r="S1729">
        <v>0.9642857142857143</v>
      </c>
    </row>
    <row r="1730" spans="1:19" x14ac:dyDescent="0.25">
      <c r="A1730" t="s">
        <v>6393</v>
      </c>
      <c r="B1730" t="s">
        <v>6394</v>
      </c>
      <c r="C1730" t="s">
        <v>238</v>
      </c>
      <c r="D1730">
        <v>41913</v>
      </c>
      <c r="E1730">
        <v>1</v>
      </c>
      <c r="F1730">
        <v>1</v>
      </c>
      <c r="G1730">
        <v>1</v>
      </c>
      <c r="H1730">
        <v>3</v>
      </c>
      <c r="I1730">
        <v>10</v>
      </c>
      <c r="J1730">
        <v>0.3</v>
      </c>
      <c r="K1730">
        <v>10</v>
      </c>
      <c r="L1730">
        <v>1</v>
      </c>
      <c r="M1730">
        <v>1</v>
      </c>
      <c r="R1730">
        <v>2</v>
      </c>
      <c r="S1730">
        <v>1.0583333333333333</v>
      </c>
    </row>
    <row r="1731" spans="1:19" x14ac:dyDescent="0.25">
      <c r="A1731" t="s">
        <v>6395</v>
      </c>
      <c r="B1731" t="s">
        <v>6396</v>
      </c>
      <c r="C1731" t="s">
        <v>222</v>
      </c>
      <c r="D1731">
        <v>41913</v>
      </c>
      <c r="E1731">
        <v>7</v>
      </c>
      <c r="F1731">
        <v>7</v>
      </c>
      <c r="G1731">
        <v>1</v>
      </c>
      <c r="H1731">
        <v>12</v>
      </c>
      <c r="I1731">
        <v>50</v>
      </c>
      <c r="J1731">
        <v>0.24</v>
      </c>
      <c r="K1731">
        <v>50</v>
      </c>
      <c r="L1731">
        <v>1</v>
      </c>
      <c r="M1731">
        <v>12</v>
      </c>
      <c r="O1731">
        <v>0</v>
      </c>
      <c r="P1731">
        <v>0</v>
      </c>
      <c r="Q1731" t="e">
        <v>#DIV/0!</v>
      </c>
      <c r="R1731">
        <v>0</v>
      </c>
      <c r="S1731">
        <v>0.78369999999999995</v>
      </c>
    </row>
    <row r="1732" spans="1:19" x14ac:dyDescent="0.25">
      <c r="A1732" t="s">
        <v>6397</v>
      </c>
      <c r="B1732" t="s">
        <v>6398</v>
      </c>
      <c r="C1732" t="s">
        <v>3567</v>
      </c>
      <c r="D1732">
        <v>41913</v>
      </c>
      <c r="G1732" t="e">
        <v>#DIV/0!</v>
      </c>
      <c r="J1732" t="e">
        <v>#DIV/0!</v>
      </c>
      <c r="L1732" t="e">
        <v>#DIV/0!</v>
      </c>
      <c r="Q1732" t="e">
        <v>#DIV/0!</v>
      </c>
      <c r="S1732">
        <v>0.67900000000000005</v>
      </c>
    </row>
    <row r="1733" spans="1:19" x14ac:dyDescent="0.25">
      <c r="A1733" t="s">
        <v>6399</v>
      </c>
      <c r="B1733" t="s">
        <v>6400</v>
      </c>
      <c r="C1733" t="s">
        <v>223</v>
      </c>
      <c r="D1733">
        <v>41913</v>
      </c>
      <c r="E1733">
        <v>4</v>
      </c>
      <c r="F1733">
        <v>4</v>
      </c>
      <c r="G1733">
        <v>1</v>
      </c>
      <c r="H1733">
        <v>0</v>
      </c>
      <c r="I1733">
        <v>20</v>
      </c>
      <c r="J1733">
        <v>0</v>
      </c>
      <c r="K1733">
        <v>20</v>
      </c>
      <c r="L1733">
        <v>1</v>
      </c>
      <c r="M1733">
        <v>0</v>
      </c>
      <c r="O1733">
        <v>0</v>
      </c>
      <c r="P1733">
        <v>0</v>
      </c>
      <c r="Q1733" t="e">
        <v>#DIV/0!</v>
      </c>
      <c r="R1733">
        <v>0</v>
      </c>
      <c r="S1733">
        <v>0.97857142857142865</v>
      </c>
    </row>
    <row r="1734" spans="1:19" x14ac:dyDescent="0.25">
      <c r="A1734" t="s">
        <v>6401</v>
      </c>
      <c r="B1734" t="s">
        <v>6402</v>
      </c>
      <c r="C1734" t="s">
        <v>224</v>
      </c>
      <c r="D1734">
        <v>41913</v>
      </c>
      <c r="E1734">
        <v>3</v>
      </c>
      <c r="F1734">
        <v>3</v>
      </c>
      <c r="G1734">
        <v>1</v>
      </c>
      <c r="H1734">
        <v>12</v>
      </c>
      <c r="I1734">
        <v>30</v>
      </c>
      <c r="J1734">
        <v>0.4</v>
      </c>
      <c r="K1734">
        <v>30</v>
      </c>
      <c r="L1734">
        <v>1</v>
      </c>
      <c r="M1734">
        <v>12</v>
      </c>
      <c r="O1734">
        <v>0</v>
      </c>
      <c r="P1734">
        <v>0</v>
      </c>
      <c r="Q1734" t="e">
        <v>#DIV/0!</v>
      </c>
      <c r="R1734">
        <v>0</v>
      </c>
      <c r="S1734">
        <v>0.84560386473429949</v>
      </c>
    </row>
    <row r="1735" spans="1:19" x14ac:dyDescent="0.25">
      <c r="A1735" t="s">
        <v>6403</v>
      </c>
      <c r="B1735" t="s">
        <v>6404</v>
      </c>
      <c r="C1735" t="s">
        <v>225</v>
      </c>
      <c r="D1735">
        <v>41913</v>
      </c>
      <c r="E1735">
        <v>14</v>
      </c>
      <c r="F1735">
        <v>16</v>
      </c>
      <c r="G1735">
        <v>0.875</v>
      </c>
      <c r="H1735">
        <v>35</v>
      </c>
      <c r="I1735">
        <v>44</v>
      </c>
      <c r="J1735">
        <v>0.79545454545454541</v>
      </c>
      <c r="K1735">
        <v>48</v>
      </c>
      <c r="L1735">
        <v>0.91666666666666663</v>
      </c>
      <c r="M1735">
        <v>27</v>
      </c>
      <c r="O1735">
        <v>2</v>
      </c>
      <c r="P1735">
        <v>6</v>
      </c>
      <c r="Q1735">
        <v>0.33333333333333331</v>
      </c>
      <c r="R1735">
        <v>8</v>
      </c>
      <c r="S1735">
        <v>0</v>
      </c>
    </row>
    <row r="1736" spans="1:19" x14ac:dyDescent="0.25">
      <c r="A1736" t="s">
        <v>6405</v>
      </c>
      <c r="B1736" t="s">
        <v>6406</v>
      </c>
      <c r="C1736" t="s">
        <v>226</v>
      </c>
      <c r="D1736">
        <v>41913</v>
      </c>
      <c r="E1736">
        <v>11</v>
      </c>
      <c r="F1736">
        <v>12</v>
      </c>
      <c r="G1736">
        <v>0.91666666666666663</v>
      </c>
      <c r="H1736">
        <v>30</v>
      </c>
      <c r="I1736">
        <v>38</v>
      </c>
      <c r="J1736">
        <v>0.78947368421052633</v>
      </c>
      <c r="K1736">
        <v>40</v>
      </c>
      <c r="L1736">
        <v>0.95</v>
      </c>
      <c r="M1736">
        <v>23</v>
      </c>
      <c r="N1736">
        <v>0.83450000000000002</v>
      </c>
      <c r="O1736">
        <v>1</v>
      </c>
      <c r="P1736">
        <v>5</v>
      </c>
      <c r="Q1736">
        <v>0.2</v>
      </c>
      <c r="R1736">
        <v>7</v>
      </c>
      <c r="S1736">
        <v>0.88491572348746272</v>
      </c>
    </row>
    <row r="1737" spans="1:19" x14ac:dyDescent="0.25">
      <c r="A1737" t="s">
        <v>6407</v>
      </c>
      <c r="B1737" t="s">
        <v>6408</v>
      </c>
      <c r="C1737" t="s">
        <v>227</v>
      </c>
      <c r="D1737">
        <v>41913</v>
      </c>
      <c r="E1737">
        <v>3</v>
      </c>
      <c r="F1737">
        <v>4</v>
      </c>
      <c r="G1737">
        <v>0.75</v>
      </c>
      <c r="H1737">
        <v>5</v>
      </c>
      <c r="I1737">
        <v>6</v>
      </c>
      <c r="J1737">
        <v>0.83333333333333337</v>
      </c>
      <c r="K1737">
        <v>8</v>
      </c>
      <c r="L1737">
        <v>0.75</v>
      </c>
      <c r="M1737">
        <v>4</v>
      </c>
      <c r="N1737">
        <v>0.66900000000000004</v>
      </c>
      <c r="O1737">
        <v>1</v>
      </c>
      <c r="P1737">
        <v>1</v>
      </c>
      <c r="Q1737">
        <v>1</v>
      </c>
      <c r="R1737">
        <v>1</v>
      </c>
      <c r="S1737">
        <v>0.8</v>
      </c>
    </row>
    <row r="1738" spans="1:19" x14ac:dyDescent="0.25">
      <c r="A1738" t="s">
        <v>6409</v>
      </c>
      <c r="B1738" t="s">
        <v>6410</v>
      </c>
      <c r="C1738" t="s">
        <v>202</v>
      </c>
      <c r="D1738">
        <v>41944</v>
      </c>
      <c r="E1738">
        <v>2</v>
      </c>
      <c r="F1738">
        <v>3</v>
      </c>
      <c r="G1738">
        <v>0.66666666666666663</v>
      </c>
      <c r="H1738">
        <v>3</v>
      </c>
      <c r="I1738">
        <v>10</v>
      </c>
      <c r="J1738">
        <v>0.3</v>
      </c>
      <c r="K1738">
        <v>15</v>
      </c>
      <c r="L1738">
        <v>0.66666666666666663</v>
      </c>
      <c r="M1738">
        <v>3</v>
      </c>
      <c r="O1738">
        <v>0</v>
      </c>
      <c r="P1738">
        <v>0</v>
      </c>
      <c r="Q1738" t="e">
        <v>#DIV/0!</v>
      </c>
      <c r="R1738">
        <v>0</v>
      </c>
    </row>
    <row r="1739" spans="1:19" x14ac:dyDescent="0.25">
      <c r="A1739" t="s">
        <v>8739</v>
      </c>
      <c r="B1739" t="s">
        <v>8740</v>
      </c>
      <c r="C1739" t="s">
        <v>2636</v>
      </c>
      <c r="D1739">
        <v>41944</v>
      </c>
      <c r="E1739">
        <v>2</v>
      </c>
      <c r="F1739">
        <v>3</v>
      </c>
      <c r="G1739">
        <v>0.66666666666666663</v>
      </c>
      <c r="H1739">
        <v>3</v>
      </c>
      <c r="I1739">
        <v>10</v>
      </c>
      <c r="J1739">
        <v>0.3</v>
      </c>
      <c r="K1739">
        <v>15</v>
      </c>
      <c r="L1739">
        <v>0.66666666666666663</v>
      </c>
      <c r="M1739">
        <v>3</v>
      </c>
      <c r="O1739">
        <v>0</v>
      </c>
      <c r="P1739">
        <v>0</v>
      </c>
      <c r="Q1739" t="e">
        <v>#DIV/0!</v>
      </c>
      <c r="R1739">
        <v>0</v>
      </c>
      <c r="S1739">
        <v>0.8</v>
      </c>
    </row>
    <row r="1740" spans="1:19" x14ac:dyDescent="0.25">
      <c r="A1740" t="s">
        <v>6411</v>
      </c>
      <c r="B1740" t="s">
        <v>6412</v>
      </c>
      <c r="C1740" t="s">
        <v>247</v>
      </c>
      <c r="D1740">
        <v>41944</v>
      </c>
      <c r="E1740">
        <v>8</v>
      </c>
      <c r="F1740">
        <v>11</v>
      </c>
      <c r="G1740">
        <v>0.72727272727272729</v>
      </c>
      <c r="H1740">
        <v>52</v>
      </c>
      <c r="I1740">
        <v>54</v>
      </c>
      <c r="J1740">
        <v>0.96296296296296291</v>
      </c>
      <c r="K1740">
        <v>76</v>
      </c>
      <c r="L1740">
        <v>0.71052631578947367</v>
      </c>
      <c r="M1740">
        <v>44</v>
      </c>
      <c r="O1740">
        <v>2</v>
      </c>
      <c r="P1740">
        <v>10</v>
      </c>
      <c r="Q1740">
        <v>0.2</v>
      </c>
      <c r="R1740">
        <v>8</v>
      </c>
    </row>
    <row r="1741" spans="1:19" x14ac:dyDescent="0.25">
      <c r="A1741" t="s">
        <v>9356</v>
      </c>
      <c r="B1741" t="s">
        <v>9357</v>
      </c>
      <c r="C1741" t="s">
        <v>2637</v>
      </c>
      <c r="D1741">
        <v>41944</v>
      </c>
      <c r="E1741">
        <v>7</v>
      </c>
      <c r="F1741">
        <v>8</v>
      </c>
      <c r="G1741">
        <v>0.875</v>
      </c>
      <c r="H1741">
        <v>20</v>
      </c>
      <c r="I1741">
        <v>40</v>
      </c>
      <c r="J1741">
        <v>0.5</v>
      </c>
      <c r="K1741">
        <v>40</v>
      </c>
      <c r="L1741">
        <v>1</v>
      </c>
      <c r="M1741">
        <v>19</v>
      </c>
      <c r="O1741">
        <v>3</v>
      </c>
      <c r="P1741">
        <v>3</v>
      </c>
      <c r="Q1741">
        <v>1</v>
      </c>
      <c r="R1741">
        <v>1</v>
      </c>
    </row>
    <row r="1742" spans="1:19" x14ac:dyDescent="0.25">
      <c r="A1742" t="s">
        <v>6413</v>
      </c>
      <c r="B1742" t="s">
        <v>6414</v>
      </c>
      <c r="C1742" t="s">
        <v>242</v>
      </c>
      <c r="D1742">
        <v>41944</v>
      </c>
      <c r="E1742">
        <v>16</v>
      </c>
      <c r="F1742">
        <v>16</v>
      </c>
      <c r="G1742">
        <v>1</v>
      </c>
      <c r="H1742">
        <v>90</v>
      </c>
      <c r="I1742">
        <v>135</v>
      </c>
      <c r="J1742">
        <v>0.66666666666666663</v>
      </c>
      <c r="K1742">
        <v>135</v>
      </c>
      <c r="L1742">
        <v>1</v>
      </c>
      <c r="M1742">
        <v>66</v>
      </c>
      <c r="N1742">
        <v>1.0583333333333333</v>
      </c>
      <c r="O1742">
        <v>24</v>
      </c>
      <c r="P1742">
        <v>34</v>
      </c>
      <c r="Q1742">
        <v>0.70588235294117652</v>
      </c>
      <c r="R1742">
        <v>24</v>
      </c>
    </row>
    <row r="1743" spans="1:19" x14ac:dyDescent="0.25">
      <c r="A1743" t="s">
        <v>6415</v>
      </c>
      <c r="B1743" t="s">
        <v>6416</v>
      </c>
      <c r="C1743" t="s">
        <v>243</v>
      </c>
      <c r="D1743">
        <v>41944</v>
      </c>
      <c r="E1743">
        <v>11</v>
      </c>
      <c r="F1743">
        <v>12</v>
      </c>
      <c r="G1743">
        <v>0.91666666666666663</v>
      </c>
      <c r="H1743">
        <v>34</v>
      </c>
      <c r="I1743">
        <v>38</v>
      </c>
      <c r="J1743">
        <v>0.89473684210526316</v>
      </c>
      <c r="K1743">
        <v>40</v>
      </c>
      <c r="L1743">
        <v>0.95</v>
      </c>
      <c r="M1743">
        <v>27</v>
      </c>
      <c r="N1743">
        <v>0.78369999999999995</v>
      </c>
      <c r="O1743">
        <v>2</v>
      </c>
      <c r="P1743">
        <v>3</v>
      </c>
      <c r="Q1743">
        <v>0.66666666666666663</v>
      </c>
      <c r="R1743">
        <v>7</v>
      </c>
      <c r="S1743">
        <v>1.0757575757575757</v>
      </c>
    </row>
    <row r="1744" spans="1:19" x14ac:dyDescent="0.25">
      <c r="A1744" t="s">
        <v>6417</v>
      </c>
      <c r="B1744" t="s">
        <v>6418</v>
      </c>
      <c r="C1744" t="s">
        <v>244</v>
      </c>
      <c r="D1744">
        <v>41944</v>
      </c>
      <c r="E1744">
        <v>3</v>
      </c>
      <c r="F1744">
        <v>4</v>
      </c>
      <c r="G1744">
        <v>0.75</v>
      </c>
      <c r="H1744">
        <v>6</v>
      </c>
      <c r="I1744">
        <v>6</v>
      </c>
      <c r="J1744">
        <v>1</v>
      </c>
      <c r="K1744">
        <v>8</v>
      </c>
      <c r="L1744">
        <v>0.75</v>
      </c>
      <c r="M1744">
        <v>4</v>
      </c>
      <c r="N1744">
        <v>0.67900000000000005</v>
      </c>
      <c r="O1744">
        <v>1</v>
      </c>
      <c r="P1744">
        <v>1</v>
      </c>
      <c r="Q1744">
        <v>1</v>
      </c>
      <c r="R1744">
        <v>2</v>
      </c>
      <c r="S1744">
        <v>0.97500000000000009</v>
      </c>
    </row>
    <row r="1745" spans="1:19" x14ac:dyDescent="0.25">
      <c r="A1745" t="s">
        <v>9465</v>
      </c>
      <c r="B1745" t="s">
        <v>9466</v>
      </c>
      <c r="C1745" t="s">
        <v>2809</v>
      </c>
      <c r="D1745">
        <v>41944</v>
      </c>
      <c r="E1745">
        <v>8</v>
      </c>
      <c r="F1745">
        <v>9</v>
      </c>
      <c r="G1745">
        <v>0.88888888888888884</v>
      </c>
      <c r="H1745">
        <v>19</v>
      </c>
      <c r="I1745">
        <v>39</v>
      </c>
      <c r="J1745">
        <v>0.48717948717948717</v>
      </c>
      <c r="K1745">
        <v>39</v>
      </c>
      <c r="L1745">
        <v>1</v>
      </c>
      <c r="M1745">
        <v>16</v>
      </c>
      <c r="O1745">
        <v>0</v>
      </c>
      <c r="P1745">
        <v>2</v>
      </c>
      <c r="Q1745">
        <v>0</v>
      </c>
      <c r="R1745">
        <v>3</v>
      </c>
      <c r="S1745">
        <v>0.88888888888888884</v>
      </c>
    </row>
    <row r="1746" spans="1:19" x14ac:dyDescent="0.25">
      <c r="A1746" t="s">
        <v>6419</v>
      </c>
      <c r="B1746" t="s">
        <v>6420</v>
      </c>
      <c r="C1746" t="s">
        <v>245</v>
      </c>
      <c r="D1746">
        <v>41944</v>
      </c>
      <c r="E1746">
        <v>28</v>
      </c>
      <c r="F1746">
        <v>29</v>
      </c>
      <c r="G1746">
        <v>0.96551724137931039</v>
      </c>
      <c r="H1746">
        <v>42</v>
      </c>
      <c r="I1746">
        <v>113</v>
      </c>
      <c r="J1746">
        <v>0.37168141592920356</v>
      </c>
      <c r="K1746">
        <v>118</v>
      </c>
      <c r="L1746">
        <v>0.9576271186440678</v>
      </c>
      <c r="M1746">
        <v>31</v>
      </c>
      <c r="O1746">
        <v>5</v>
      </c>
      <c r="P1746">
        <v>6</v>
      </c>
      <c r="Q1746">
        <v>0.83333333333333337</v>
      </c>
      <c r="R1746">
        <v>11</v>
      </c>
    </row>
    <row r="1747" spans="1:19" x14ac:dyDescent="0.25">
      <c r="A1747" t="s">
        <v>6421</v>
      </c>
      <c r="B1747" t="s">
        <v>6422</v>
      </c>
      <c r="C1747" t="s">
        <v>246</v>
      </c>
      <c r="D1747">
        <v>41944</v>
      </c>
      <c r="E1747">
        <v>40</v>
      </c>
      <c r="F1747">
        <v>42</v>
      </c>
      <c r="G1747">
        <v>0.95238095238095233</v>
      </c>
      <c r="H1747">
        <v>280</v>
      </c>
      <c r="I1747">
        <v>420</v>
      </c>
      <c r="J1747">
        <v>0.66666666666666663</v>
      </c>
      <c r="K1747">
        <v>420</v>
      </c>
      <c r="L1747">
        <v>1</v>
      </c>
      <c r="M1747">
        <v>259</v>
      </c>
      <c r="O1747">
        <v>5</v>
      </c>
      <c r="P1747">
        <v>21</v>
      </c>
      <c r="Q1747">
        <v>0.23809523809523808</v>
      </c>
      <c r="R1747">
        <v>21</v>
      </c>
    </row>
    <row r="1748" spans="1:19" x14ac:dyDescent="0.25">
      <c r="A1748" t="s">
        <v>6423</v>
      </c>
      <c r="B1748" t="s">
        <v>6424</v>
      </c>
      <c r="C1748" t="s">
        <v>240</v>
      </c>
      <c r="D1748">
        <v>41944</v>
      </c>
      <c r="E1748">
        <v>129</v>
      </c>
      <c r="F1748">
        <v>142</v>
      </c>
      <c r="G1748">
        <v>0.90845070422535212</v>
      </c>
      <c r="H1748">
        <v>543</v>
      </c>
      <c r="I1748">
        <v>845</v>
      </c>
      <c r="J1748">
        <v>0.64260355029585803</v>
      </c>
      <c r="K1748">
        <v>876</v>
      </c>
      <c r="L1748">
        <v>0.96461187214611877</v>
      </c>
      <c r="M1748">
        <v>466</v>
      </c>
      <c r="O1748">
        <v>44</v>
      </c>
      <c r="P1748">
        <v>90</v>
      </c>
      <c r="Q1748">
        <v>0.48888888888888887</v>
      </c>
      <c r="R1748">
        <v>77</v>
      </c>
    </row>
    <row r="1749" spans="1:19" x14ac:dyDescent="0.25">
      <c r="A1749" t="s">
        <v>6425</v>
      </c>
      <c r="B1749" t="s">
        <v>6426</v>
      </c>
      <c r="C1749" t="s">
        <v>203</v>
      </c>
      <c r="D1749">
        <v>41944</v>
      </c>
      <c r="E1749">
        <v>12</v>
      </c>
      <c r="F1749">
        <v>12</v>
      </c>
      <c r="G1749">
        <v>1</v>
      </c>
      <c r="H1749">
        <v>97</v>
      </c>
      <c r="I1749">
        <v>95</v>
      </c>
      <c r="J1749">
        <v>1.0210526315789474</v>
      </c>
      <c r="K1749">
        <v>95</v>
      </c>
      <c r="L1749">
        <v>1</v>
      </c>
      <c r="M1749">
        <v>91</v>
      </c>
      <c r="O1749">
        <v>0</v>
      </c>
      <c r="P1749">
        <v>0</v>
      </c>
      <c r="Q1749" t="e">
        <v>#DIV/0!</v>
      </c>
      <c r="R1749">
        <v>6</v>
      </c>
    </row>
    <row r="1750" spans="1:19" x14ac:dyDescent="0.25">
      <c r="A1750" t="s">
        <v>6427</v>
      </c>
      <c r="B1750" t="s">
        <v>6428</v>
      </c>
      <c r="C1750" t="s">
        <v>205</v>
      </c>
      <c r="D1750">
        <v>41944</v>
      </c>
      <c r="E1750">
        <v>0</v>
      </c>
      <c r="F1750">
        <v>0</v>
      </c>
      <c r="G1750" t="e">
        <v>#DIV/0!</v>
      </c>
      <c r="H1750">
        <v>0</v>
      </c>
      <c r="I1750">
        <v>0</v>
      </c>
      <c r="J1750" t="e">
        <v>#DIV/0!</v>
      </c>
      <c r="K1750">
        <v>0</v>
      </c>
      <c r="L1750" t="e">
        <v>#DIV/0!</v>
      </c>
      <c r="M1750">
        <v>0</v>
      </c>
      <c r="O1750">
        <v>0</v>
      </c>
      <c r="P1750">
        <v>0</v>
      </c>
      <c r="Q1750" t="e">
        <v>#DIV/0!</v>
      </c>
      <c r="R1750">
        <v>0</v>
      </c>
      <c r="S1750">
        <v>1.3</v>
      </c>
    </row>
    <row r="1751" spans="1:19" x14ac:dyDescent="0.25">
      <c r="A1751" t="s">
        <v>6429</v>
      </c>
      <c r="B1751" t="s">
        <v>6430</v>
      </c>
      <c r="C1751" t="s">
        <v>204</v>
      </c>
      <c r="D1751">
        <v>41944</v>
      </c>
      <c r="E1751">
        <v>5</v>
      </c>
      <c r="F1751">
        <v>5</v>
      </c>
      <c r="G1751">
        <v>1</v>
      </c>
      <c r="H1751">
        <v>10</v>
      </c>
      <c r="I1751">
        <v>25</v>
      </c>
      <c r="J1751">
        <v>0.4</v>
      </c>
      <c r="K1751">
        <v>25</v>
      </c>
      <c r="L1751">
        <v>1</v>
      </c>
      <c r="M1751">
        <v>7</v>
      </c>
      <c r="O1751">
        <v>0</v>
      </c>
      <c r="P1751">
        <v>0</v>
      </c>
      <c r="Q1751" t="e">
        <v>#DIV/0!</v>
      </c>
      <c r="R1751">
        <v>3</v>
      </c>
    </row>
    <row r="1752" spans="1:19" x14ac:dyDescent="0.25">
      <c r="A1752" t="s">
        <v>6431</v>
      </c>
      <c r="B1752" t="s">
        <v>6432</v>
      </c>
      <c r="C1752" t="s">
        <v>206</v>
      </c>
      <c r="D1752">
        <v>41944</v>
      </c>
      <c r="E1752">
        <v>7</v>
      </c>
      <c r="F1752">
        <v>7</v>
      </c>
      <c r="G1752">
        <v>1</v>
      </c>
      <c r="H1752">
        <v>87</v>
      </c>
      <c r="I1752">
        <v>70</v>
      </c>
      <c r="J1752">
        <v>1.2428571428571429</v>
      </c>
      <c r="K1752">
        <v>70</v>
      </c>
      <c r="L1752">
        <v>1</v>
      </c>
      <c r="M1752">
        <v>84</v>
      </c>
      <c r="O1752">
        <v>0</v>
      </c>
      <c r="P1752">
        <v>0</v>
      </c>
      <c r="Q1752" t="e">
        <v>#DIV/0!</v>
      </c>
      <c r="R1752">
        <v>3</v>
      </c>
      <c r="S1752">
        <v>1.125</v>
      </c>
    </row>
    <row r="1753" spans="1:19" x14ac:dyDescent="0.25">
      <c r="A1753" t="s">
        <v>6433</v>
      </c>
      <c r="B1753" t="s">
        <v>6434</v>
      </c>
      <c r="C1753" t="s">
        <v>233</v>
      </c>
      <c r="D1753">
        <v>41944</v>
      </c>
      <c r="E1753">
        <v>2</v>
      </c>
      <c r="F1753">
        <v>2</v>
      </c>
      <c r="G1753">
        <v>1</v>
      </c>
      <c r="H1753">
        <v>19</v>
      </c>
      <c r="I1753">
        <v>14</v>
      </c>
      <c r="J1753">
        <v>1.3571428571428572</v>
      </c>
      <c r="K1753">
        <v>14</v>
      </c>
      <c r="L1753">
        <v>1</v>
      </c>
      <c r="M1753">
        <v>17</v>
      </c>
      <c r="O1753">
        <v>2</v>
      </c>
      <c r="P1753">
        <v>6</v>
      </c>
      <c r="Q1753">
        <v>0.33333333333333331</v>
      </c>
      <c r="R1753">
        <v>2</v>
      </c>
      <c r="S1753">
        <v>0.8</v>
      </c>
    </row>
    <row r="1754" spans="1:19" x14ac:dyDescent="0.25">
      <c r="A1754" t="s">
        <v>6435</v>
      </c>
      <c r="B1754" t="s">
        <v>6436</v>
      </c>
      <c r="C1754" t="s">
        <v>232</v>
      </c>
      <c r="D1754">
        <v>41944</v>
      </c>
      <c r="E1754">
        <v>2</v>
      </c>
      <c r="F1754">
        <v>2</v>
      </c>
      <c r="G1754">
        <v>1</v>
      </c>
      <c r="H1754">
        <v>19</v>
      </c>
      <c r="I1754">
        <v>14</v>
      </c>
      <c r="J1754">
        <v>1.3571428571428572</v>
      </c>
      <c r="K1754">
        <v>14</v>
      </c>
      <c r="L1754">
        <v>1</v>
      </c>
      <c r="M1754">
        <v>17</v>
      </c>
      <c r="O1754">
        <v>2</v>
      </c>
      <c r="P1754">
        <v>6</v>
      </c>
      <c r="Q1754">
        <v>0.33333333333333331</v>
      </c>
      <c r="R1754">
        <v>2</v>
      </c>
    </row>
    <row r="1755" spans="1:19" x14ac:dyDescent="0.25">
      <c r="A1755" t="s">
        <v>6437</v>
      </c>
      <c r="B1755" t="s">
        <v>6438</v>
      </c>
      <c r="C1755" t="s">
        <v>207</v>
      </c>
      <c r="D1755">
        <v>41944</v>
      </c>
      <c r="E1755">
        <v>11</v>
      </c>
      <c r="F1755">
        <v>12</v>
      </c>
      <c r="G1755">
        <v>0.91666666666666663</v>
      </c>
      <c r="H1755">
        <v>31</v>
      </c>
      <c r="I1755">
        <v>75</v>
      </c>
      <c r="J1755">
        <v>0.41333333333333333</v>
      </c>
      <c r="K1755">
        <v>80</v>
      </c>
      <c r="L1755">
        <v>0.9375</v>
      </c>
      <c r="M1755">
        <v>20</v>
      </c>
      <c r="O1755">
        <v>15</v>
      </c>
      <c r="P1755">
        <v>16</v>
      </c>
      <c r="Q1755">
        <v>0.9375</v>
      </c>
      <c r="R1755">
        <v>11</v>
      </c>
    </row>
    <row r="1756" spans="1:19" x14ac:dyDescent="0.25">
      <c r="A1756" t="s">
        <v>6439</v>
      </c>
      <c r="B1756" t="s">
        <v>6440</v>
      </c>
      <c r="C1756" t="s">
        <v>209</v>
      </c>
      <c r="D1756">
        <v>41944</v>
      </c>
      <c r="E1756">
        <v>5</v>
      </c>
      <c r="F1756">
        <v>5</v>
      </c>
      <c r="G1756">
        <v>1</v>
      </c>
      <c r="H1756">
        <v>26</v>
      </c>
      <c r="I1756">
        <v>45</v>
      </c>
      <c r="J1756">
        <v>0.57777777777777772</v>
      </c>
      <c r="K1756">
        <v>45</v>
      </c>
      <c r="L1756">
        <v>1</v>
      </c>
      <c r="M1756">
        <v>19</v>
      </c>
      <c r="N1756">
        <v>0.97500000000000009</v>
      </c>
      <c r="O1756">
        <v>12</v>
      </c>
      <c r="P1756">
        <v>12</v>
      </c>
      <c r="Q1756">
        <v>1</v>
      </c>
      <c r="R1756">
        <v>7</v>
      </c>
    </row>
    <row r="1757" spans="1:19" x14ac:dyDescent="0.25">
      <c r="A1757" t="s">
        <v>6441</v>
      </c>
      <c r="B1757" t="s">
        <v>6442</v>
      </c>
      <c r="C1757" t="s">
        <v>208</v>
      </c>
      <c r="D1757">
        <v>41944</v>
      </c>
      <c r="E1757">
        <v>6</v>
      </c>
      <c r="F1757">
        <v>7</v>
      </c>
      <c r="G1757">
        <v>0.8571428571428571</v>
      </c>
      <c r="H1757">
        <v>5</v>
      </c>
      <c r="I1757">
        <v>30</v>
      </c>
      <c r="J1757">
        <v>0.16666666666666666</v>
      </c>
      <c r="K1757">
        <v>35</v>
      </c>
      <c r="L1757">
        <v>0.8571428571428571</v>
      </c>
      <c r="M1757">
        <v>1</v>
      </c>
      <c r="O1757">
        <v>3</v>
      </c>
      <c r="P1757">
        <v>4</v>
      </c>
      <c r="Q1757">
        <v>0.75</v>
      </c>
      <c r="R1757">
        <v>4</v>
      </c>
    </row>
    <row r="1758" spans="1:19" x14ac:dyDescent="0.25">
      <c r="A1758" t="s">
        <v>6443</v>
      </c>
      <c r="B1758" t="s">
        <v>6444</v>
      </c>
      <c r="C1758" t="s">
        <v>210</v>
      </c>
      <c r="D1758">
        <v>41944</v>
      </c>
      <c r="E1758">
        <v>0</v>
      </c>
      <c r="F1758">
        <v>0</v>
      </c>
      <c r="G1758" t="e">
        <v>#DIV/0!</v>
      </c>
      <c r="H1758">
        <v>0</v>
      </c>
      <c r="I1758">
        <v>0</v>
      </c>
      <c r="J1758" t="e">
        <v>#DIV/0!</v>
      </c>
      <c r="K1758">
        <v>0</v>
      </c>
      <c r="L1758" t="e">
        <v>#DIV/0!</v>
      </c>
      <c r="M1758">
        <v>0</v>
      </c>
      <c r="O1758">
        <v>0</v>
      </c>
      <c r="P1758">
        <v>0</v>
      </c>
      <c r="Q1758" t="e">
        <v>#DIV/0!</v>
      </c>
      <c r="R1758">
        <v>0</v>
      </c>
    </row>
    <row r="1759" spans="1:19" x14ac:dyDescent="0.25">
      <c r="A1759" t="s">
        <v>6445</v>
      </c>
      <c r="B1759" t="s">
        <v>6446</v>
      </c>
      <c r="C1759" t="s">
        <v>228</v>
      </c>
      <c r="D1759">
        <v>41944</v>
      </c>
      <c r="E1759">
        <v>3</v>
      </c>
      <c r="F1759">
        <v>3</v>
      </c>
      <c r="G1759">
        <v>1</v>
      </c>
      <c r="H1759">
        <v>28</v>
      </c>
      <c r="I1759">
        <v>30</v>
      </c>
      <c r="J1759">
        <v>0.93333333333333335</v>
      </c>
      <c r="K1759">
        <v>30</v>
      </c>
      <c r="L1759">
        <v>1</v>
      </c>
      <c r="M1759">
        <v>26</v>
      </c>
      <c r="O1759">
        <v>0</v>
      </c>
      <c r="P1759">
        <v>0</v>
      </c>
      <c r="Q1759" t="e">
        <v>#DIV/0!</v>
      </c>
      <c r="R1759">
        <v>2</v>
      </c>
      <c r="S1759">
        <v>1.0571428571428572</v>
      </c>
    </row>
    <row r="1760" spans="1:19" x14ac:dyDescent="0.25">
      <c r="A1760" t="s">
        <v>6447</v>
      </c>
      <c r="B1760" t="s">
        <v>6448</v>
      </c>
      <c r="C1760" t="s">
        <v>229</v>
      </c>
      <c r="D1760">
        <v>41944</v>
      </c>
      <c r="E1760">
        <v>3</v>
      </c>
      <c r="F1760">
        <v>3</v>
      </c>
      <c r="G1760">
        <v>1</v>
      </c>
      <c r="H1760">
        <v>28</v>
      </c>
      <c r="I1760">
        <v>30</v>
      </c>
      <c r="J1760">
        <v>0.93333333333333335</v>
      </c>
      <c r="K1760">
        <v>30</v>
      </c>
      <c r="L1760">
        <v>1</v>
      </c>
      <c r="M1760">
        <v>26</v>
      </c>
      <c r="O1760">
        <v>0</v>
      </c>
      <c r="P1760">
        <v>0</v>
      </c>
      <c r="Q1760" t="e">
        <v>#DIV/0!</v>
      </c>
      <c r="R1760">
        <v>2</v>
      </c>
      <c r="S1760">
        <v>1.0571428571428572</v>
      </c>
    </row>
    <row r="1761" spans="1:19" x14ac:dyDescent="0.25">
      <c r="A1761" t="s">
        <v>6449</v>
      </c>
      <c r="B1761" t="s">
        <v>6450</v>
      </c>
      <c r="C1761" t="s">
        <v>215</v>
      </c>
      <c r="D1761">
        <v>41944</v>
      </c>
      <c r="E1761">
        <v>2</v>
      </c>
      <c r="F1761">
        <v>3</v>
      </c>
      <c r="G1761">
        <v>0.66666666666666663</v>
      </c>
      <c r="H1761">
        <v>23</v>
      </c>
      <c r="I1761">
        <v>16</v>
      </c>
      <c r="J1761">
        <v>1.4375</v>
      </c>
      <c r="K1761">
        <v>24</v>
      </c>
      <c r="L1761">
        <v>0.66666666666666663</v>
      </c>
      <c r="M1761">
        <v>18</v>
      </c>
      <c r="O1761">
        <v>0</v>
      </c>
      <c r="P1761">
        <v>3</v>
      </c>
      <c r="Q1761">
        <v>0</v>
      </c>
      <c r="R1761">
        <v>5</v>
      </c>
    </row>
    <row r="1762" spans="1:19" x14ac:dyDescent="0.25">
      <c r="A1762" t="s">
        <v>6451</v>
      </c>
      <c r="B1762" t="s">
        <v>6452</v>
      </c>
      <c r="C1762" t="s">
        <v>211</v>
      </c>
      <c r="D1762">
        <v>41944</v>
      </c>
      <c r="E1762">
        <v>9</v>
      </c>
      <c r="F1762">
        <v>10</v>
      </c>
      <c r="G1762">
        <v>0.9</v>
      </c>
      <c r="H1762">
        <v>54</v>
      </c>
      <c r="I1762">
        <v>61</v>
      </c>
      <c r="J1762">
        <v>0.88524590163934425</v>
      </c>
      <c r="K1762">
        <v>69</v>
      </c>
      <c r="L1762">
        <v>0.88405797101449279</v>
      </c>
      <c r="M1762">
        <v>43</v>
      </c>
      <c r="O1762">
        <v>2</v>
      </c>
      <c r="P1762">
        <v>6</v>
      </c>
      <c r="Q1762">
        <v>0.33333333333333331</v>
      </c>
      <c r="R1762">
        <v>11</v>
      </c>
    </row>
    <row r="1763" spans="1:19" x14ac:dyDescent="0.25">
      <c r="A1763" t="s">
        <v>6453</v>
      </c>
      <c r="B1763" t="s">
        <v>6454</v>
      </c>
      <c r="C1763" t="s">
        <v>3526</v>
      </c>
      <c r="D1763">
        <v>41944</v>
      </c>
      <c r="G1763" t="e">
        <v>#DIV/0!</v>
      </c>
      <c r="J1763" t="e">
        <v>#DIV/0!</v>
      </c>
      <c r="L1763" t="e">
        <v>#DIV/0!</v>
      </c>
      <c r="Q1763" t="e">
        <v>#DIV/0!</v>
      </c>
      <c r="S1763">
        <v>0.73913043478260865</v>
      </c>
    </row>
    <row r="1764" spans="1:19" x14ac:dyDescent="0.25">
      <c r="A1764" t="s">
        <v>6455</v>
      </c>
      <c r="B1764" t="s">
        <v>6456</v>
      </c>
      <c r="C1764" t="s">
        <v>214</v>
      </c>
      <c r="D1764">
        <v>41944</v>
      </c>
      <c r="E1764">
        <v>5</v>
      </c>
      <c r="F1764">
        <v>5</v>
      </c>
      <c r="G1764">
        <v>1</v>
      </c>
      <c r="H1764">
        <v>25</v>
      </c>
      <c r="I1764">
        <v>35</v>
      </c>
      <c r="J1764">
        <v>0.7142857142857143</v>
      </c>
      <c r="K1764">
        <v>35</v>
      </c>
      <c r="L1764">
        <v>1</v>
      </c>
      <c r="M1764">
        <v>20</v>
      </c>
      <c r="N1764">
        <v>1.125</v>
      </c>
      <c r="O1764">
        <v>2</v>
      </c>
      <c r="P1764">
        <v>3</v>
      </c>
      <c r="Q1764">
        <v>0.66666666666666663</v>
      </c>
      <c r="R1764">
        <v>5</v>
      </c>
      <c r="S1764">
        <v>0.73913043478260865</v>
      </c>
    </row>
    <row r="1765" spans="1:19" x14ac:dyDescent="0.25">
      <c r="A1765" t="s">
        <v>6457</v>
      </c>
      <c r="B1765" t="s">
        <v>6458</v>
      </c>
      <c r="C1765" t="s">
        <v>212</v>
      </c>
      <c r="D1765">
        <v>41944</v>
      </c>
      <c r="E1765">
        <v>2</v>
      </c>
      <c r="F1765">
        <v>2</v>
      </c>
      <c r="G1765">
        <v>1</v>
      </c>
      <c r="H1765">
        <v>6</v>
      </c>
      <c r="I1765">
        <v>10</v>
      </c>
      <c r="J1765">
        <v>0.6</v>
      </c>
      <c r="K1765">
        <v>10</v>
      </c>
      <c r="L1765">
        <v>1</v>
      </c>
      <c r="M1765">
        <v>5</v>
      </c>
      <c r="O1765">
        <v>0</v>
      </c>
      <c r="P1765">
        <v>0</v>
      </c>
      <c r="Q1765" t="e">
        <v>#DIV/0!</v>
      </c>
      <c r="R1765">
        <v>1</v>
      </c>
      <c r="S1765">
        <v>1.4333333333333333</v>
      </c>
    </row>
    <row r="1766" spans="1:19" x14ac:dyDescent="0.25">
      <c r="A1766" t="s">
        <v>6459</v>
      </c>
      <c r="B1766" t="s">
        <v>6460</v>
      </c>
      <c r="C1766" t="s">
        <v>218</v>
      </c>
      <c r="D1766">
        <v>41944</v>
      </c>
      <c r="E1766">
        <v>2</v>
      </c>
      <c r="F1766">
        <v>3</v>
      </c>
      <c r="G1766">
        <v>0.66666666666666663</v>
      </c>
      <c r="H1766">
        <v>10</v>
      </c>
      <c r="I1766">
        <v>12</v>
      </c>
      <c r="J1766">
        <v>0.83333333333333337</v>
      </c>
      <c r="K1766">
        <v>20</v>
      </c>
      <c r="L1766">
        <v>0.6</v>
      </c>
      <c r="M1766">
        <v>9</v>
      </c>
      <c r="O1766">
        <v>0</v>
      </c>
      <c r="P1766">
        <v>1</v>
      </c>
      <c r="Q1766">
        <v>0</v>
      </c>
      <c r="R1766">
        <v>1</v>
      </c>
      <c r="S1766">
        <v>1.075</v>
      </c>
    </row>
    <row r="1767" spans="1:19" x14ac:dyDescent="0.25">
      <c r="A1767" t="s">
        <v>6461</v>
      </c>
      <c r="B1767" t="s">
        <v>6462</v>
      </c>
      <c r="C1767" t="s">
        <v>216</v>
      </c>
      <c r="D1767">
        <v>41944</v>
      </c>
      <c r="E1767">
        <v>2</v>
      </c>
      <c r="F1767">
        <v>3</v>
      </c>
      <c r="G1767">
        <v>0.66666666666666663</v>
      </c>
      <c r="H1767">
        <v>10</v>
      </c>
      <c r="I1767">
        <v>12</v>
      </c>
      <c r="J1767">
        <v>0.83333333333333337</v>
      </c>
      <c r="K1767">
        <v>20</v>
      </c>
      <c r="L1767">
        <v>0.6</v>
      </c>
      <c r="M1767">
        <v>9</v>
      </c>
      <c r="O1767">
        <v>0</v>
      </c>
      <c r="P1767">
        <v>1</v>
      </c>
      <c r="Q1767">
        <v>0</v>
      </c>
      <c r="R1767">
        <v>1</v>
      </c>
    </row>
    <row r="1768" spans="1:19" x14ac:dyDescent="0.25">
      <c r="A1768" t="s">
        <v>6463</v>
      </c>
      <c r="B1768" t="s">
        <v>6464</v>
      </c>
      <c r="C1768" t="s">
        <v>217</v>
      </c>
      <c r="D1768">
        <v>41944</v>
      </c>
      <c r="G1768" t="e">
        <v>#DIV/0!</v>
      </c>
      <c r="J1768" t="e">
        <v>#DIV/0!</v>
      </c>
      <c r="L1768" t="e">
        <v>#DIV/0!</v>
      </c>
      <c r="Q1768" t="e">
        <v>#DIV/0!</v>
      </c>
      <c r="S1768">
        <v>0.92500000000000004</v>
      </c>
    </row>
    <row r="1769" spans="1:19" x14ac:dyDescent="0.25">
      <c r="A1769" t="s">
        <v>6465</v>
      </c>
      <c r="B1769" t="s">
        <v>6466</v>
      </c>
      <c r="C1769" t="s">
        <v>230</v>
      </c>
      <c r="D1769">
        <v>41944</v>
      </c>
      <c r="E1769">
        <v>5</v>
      </c>
      <c r="F1769">
        <v>5</v>
      </c>
      <c r="G1769">
        <v>1</v>
      </c>
      <c r="H1769">
        <v>25</v>
      </c>
      <c r="I1769">
        <v>50</v>
      </c>
      <c r="J1769">
        <v>0.5</v>
      </c>
      <c r="K1769">
        <v>50</v>
      </c>
      <c r="L1769">
        <v>1</v>
      </c>
      <c r="M1769">
        <v>25</v>
      </c>
      <c r="O1769">
        <v>0</v>
      </c>
      <c r="P1769">
        <v>1</v>
      </c>
      <c r="Q1769">
        <v>0</v>
      </c>
      <c r="R1769">
        <v>0</v>
      </c>
      <c r="S1769">
        <v>0.95</v>
      </c>
    </row>
    <row r="1770" spans="1:19" x14ac:dyDescent="0.25">
      <c r="A1770" t="s">
        <v>6467</v>
      </c>
      <c r="B1770" t="s">
        <v>6468</v>
      </c>
      <c r="C1770" t="s">
        <v>231</v>
      </c>
      <c r="D1770">
        <v>41944</v>
      </c>
      <c r="E1770">
        <v>5</v>
      </c>
      <c r="F1770">
        <v>5</v>
      </c>
      <c r="G1770">
        <v>1</v>
      </c>
      <c r="H1770">
        <v>25</v>
      </c>
      <c r="I1770">
        <v>50</v>
      </c>
      <c r="J1770">
        <v>0.5</v>
      </c>
      <c r="K1770">
        <v>50</v>
      </c>
      <c r="L1770">
        <v>1</v>
      </c>
      <c r="M1770">
        <v>25</v>
      </c>
      <c r="O1770">
        <v>0</v>
      </c>
      <c r="P1770">
        <v>1</v>
      </c>
      <c r="Q1770">
        <v>0</v>
      </c>
      <c r="R1770">
        <v>0</v>
      </c>
      <c r="S1770">
        <v>0.9</v>
      </c>
    </row>
    <row r="1771" spans="1:19" x14ac:dyDescent="0.25">
      <c r="A1771" t="s">
        <v>9586</v>
      </c>
      <c r="B1771" t="s">
        <v>9587</v>
      </c>
      <c r="C1771" t="s">
        <v>9523</v>
      </c>
      <c r="D1771">
        <v>41944</v>
      </c>
      <c r="E1771">
        <v>3</v>
      </c>
      <c r="F1771">
        <v>4</v>
      </c>
      <c r="G1771">
        <v>0.75</v>
      </c>
      <c r="H1771">
        <v>9</v>
      </c>
      <c r="I1771">
        <v>9</v>
      </c>
      <c r="J1771">
        <v>1</v>
      </c>
      <c r="K1771">
        <v>14</v>
      </c>
      <c r="L1771">
        <v>0.6428571428571429</v>
      </c>
      <c r="M1771">
        <v>7</v>
      </c>
      <c r="O1771">
        <v>0</v>
      </c>
      <c r="P1771">
        <v>0</v>
      </c>
      <c r="Q1771" t="e">
        <v>#DIV/0!</v>
      </c>
      <c r="R1771">
        <v>2</v>
      </c>
    </row>
    <row r="1772" spans="1:19" x14ac:dyDescent="0.25">
      <c r="A1772" t="s">
        <v>8957</v>
      </c>
      <c r="B1772" t="s">
        <v>8958</v>
      </c>
      <c r="C1772" t="s">
        <v>2810</v>
      </c>
      <c r="D1772">
        <v>41944</v>
      </c>
      <c r="E1772">
        <v>3</v>
      </c>
      <c r="F1772">
        <v>4</v>
      </c>
      <c r="G1772">
        <v>0.75</v>
      </c>
      <c r="H1772">
        <v>9</v>
      </c>
      <c r="I1772">
        <v>9</v>
      </c>
      <c r="J1772">
        <v>1</v>
      </c>
      <c r="K1772">
        <v>14</v>
      </c>
      <c r="L1772">
        <v>0.6428571428571429</v>
      </c>
      <c r="M1772">
        <v>7</v>
      </c>
      <c r="O1772">
        <v>0</v>
      </c>
      <c r="P1772">
        <v>0</v>
      </c>
      <c r="Q1772" t="e">
        <v>#DIV/0!</v>
      </c>
      <c r="R1772">
        <v>2</v>
      </c>
    </row>
    <row r="1773" spans="1:19" x14ac:dyDescent="0.25">
      <c r="A1773" t="s">
        <v>6469</v>
      </c>
      <c r="B1773" t="s">
        <v>6470</v>
      </c>
      <c r="C1773" t="s">
        <v>237</v>
      </c>
      <c r="D1773">
        <v>41944</v>
      </c>
      <c r="E1773">
        <v>7</v>
      </c>
      <c r="F1773">
        <v>8</v>
      </c>
      <c r="G1773">
        <v>0.875</v>
      </c>
      <c r="H1773">
        <v>64</v>
      </c>
      <c r="I1773">
        <v>70</v>
      </c>
      <c r="J1773">
        <v>0.91428571428571426</v>
      </c>
      <c r="K1773">
        <v>80</v>
      </c>
      <c r="L1773">
        <v>0.875</v>
      </c>
      <c r="M1773">
        <v>56</v>
      </c>
      <c r="O1773">
        <v>0</v>
      </c>
      <c r="P1773">
        <v>13</v>
      </c>
      <c r="Q1773">
        <v>0</v>
      </c>
      <c r="R1773">
        <v>8</v>
      </c>
    </row>
    <row r="1774" spans="1:19" x14ac:dyDescent="0.25">
      <c r="A1774" t="s">
        <v>6471</v>
      </c>
      <c r="B1774" t="s">
        <v>6472</v>
      </c>
      <c r="C1774" t="s">
        <v>236</v>
      </c>
      <c r="D1774">
        <v>41944</v>
      </c>
      <c r="E1774">
        <v>7</v>
      </c>
      <c r="F1774">
        <v>8</v>
      </c>
      <c r="G1774">
        <v>0.875</v>
      </c>
      <c r="H1774">
        <v>64</v>
      </c>
      <c r="I1774">
        <v>70</v>
      </c>
      <c r="J1774">
        <v>0.91428571428571426</v>
      </c>
      <c r="K1774">
        <v>80</v>
      </c>
      <c r="L1774">
        <v>0.875</v>
      </c>
      <c r="M1774">
        <v>56</v>
      </c>
      <c r="O1774">
        <v>0</v>
      </c>
      <c r="P1774">
        <v>13</v>
      </c>
      <c r="Q1774">
        <v>0</v>
      </c>
      <c r="R1774">
        <v>8</v>
      </c>
    </row>
    <row r="1775" spans="1:19" x14ac:dyDescent="0.25">
      <c r="A1775" t="s">
        <v>6473</v>
      </c>
      <c r="B1775" t="s">
        <v>6474</v>
      </c>
      <c r="C1775" t="s">
        <v>364</v>
      </c>
      <c r="D1775">
        <v>41944</v>
      </c>
      <c r="E1775">
        <v>11</v>
      </c>
      <c r="F1775">
        <v>11</v>
      </c>
      <c r="G1775">
        <v>1</v>
      </c>
      <c r="H1775">
        <v>19</v>
      </c>
      <c r="I1775">
        <v>28</v>
      </c>
      <c r="J1775">
        <v>0.6785714285714286</v>
      </c>
      <c r="K1775">
        <v>28</v>
      </c>
      <c r="L1775">
        <v>1</v>
      </c>
      <c r="M1775">
        <v>18</v>
      </c>
      <c r="O1775">
        <v>2</v>
      </c>
      <c r="P1775">
        <v>2</v>
      </c>
      <c r="Q1775">
        <v>1</v>
      </c>
      <c r="R1775">
        <v>1</v>
      </c>
      <c r="S1775">
        <v>0.5714285714285714</v>
      </c>
    </row>
    <row r="1776" spans="1:19" x14ac:dyDescent="0.25">
      <c r="A1776" t="s">
        <v>6475</v>
      </c>
      <c r="B1776" t="s">
        <v>6476</v>
      </c>
      <c r="C1776" t="s">
        <v>363</v>
      </c>
      <c r="D1776">
        <v>41944</v>
      </c>
      <c r="E1776">
        <v>11</v>
      </c>
      <c r="F1776">
        <v>11</v>
      </c>
      <c r="G1776">
        <v>1</v>
      </c>
      <c r="H1776">
        <v>19</v>
      </c>
      <c r="I1776">
        <v>28</v>
      </c>
      <c r="J1776">
        <v>0.6785714285714286</v>
      </c>
      <c r="K1776">
        <v>28</v>
      </c>
      <c r="L1776">
        <v>1</v>
      </c>
      <c r="M1776">
        <v>18</v>
      </c>
      <c r="O1776">
        <v>2</v>
      </c>
      <c r="P1776">
        <v>2</v>
      </c>
      <c r="Q1776">
        <v>1</v>
      </c>
      <c r="R1776">
        <v>1</v>
      </c>
    </row>
    <row r="1777" spans="1:19" x14ac:dyDescent="0.25">
      <c r="A1777" t="s">
        <v>6477</v>
      </c>
      <c r="B1777" t="s">
        <v>6478</v>
      </c>
      <c r="C1777" t="s">
        <v>219</v>
      </c>
      <c r="D1777">
        <v>41944</v>
      </c>
      <c r="E1777">
        <v>14</v>
      </c>
      <c r="F1777">
        <v>15</v>
      </c>
      <c r="G1777">
        <v>0.93333333333333335</v>
      </c>
      <c r="H1777">
        <v>87</v>
      </c>
      <c r="I1777">
        <v>135</v>
      </c>
      <c r="J1777">
        <v>0.64444444444444449</v>
      </c>
      <c r="K1777">
        <v>145</v>
      </c>
      <c r="L1777">
        <v>0.93103448275862066</v>
      </c>
      <c r="M1777">
        <v>71</v>
      </c>
      <c r="O1777">
        <v>15</v>
      </c>
      <c r="P1777">
        <v>24</v>
      </c>
      <c r="Q1777">
        <v>0.625</v>
      </c>
      <c r="R1777">
        <v>16</v>
      </c>
      <c r="S1777">
        <v>1</v>
      </c>
    </row>
    <row r="1778" spans="1:19" x14ac:dyDescent="0.25">
      <c r="A1778" t="s">
        <v>6479</v>
      </c>
      <c r="B1778" t="s">
        <v>6480</v>
      </c>
      <c r="C1778" t="s">
        <v>220</v>
      </c>
      <c r="D1778">
        <v>41944</v>
      </c>
      <c r="E1778">
        <v>6</v>
      </c>
      <c r="F1778">
        <v>6</v>
      </c>
      <c r="G1778">
        <v>1</v>
      </c>
      <c r="H1778">
        <v>39</v>
      </c>
      <c r="I1778">
        <v>55</v>
      </c>
      <c r="J1778">
        <v>0.70909090909090911</v>
      </c>
      <c r="K1778">
        <v>55</v>
      </c>
      <c r="L1778">
        <v>1</v>
      </c>
      <c r="M1778">
        <v>27</v>
      </c>
      <c r="N1778">
        <v>1.075</v>
      </c>
      <c r="O1778">
        <v>10</v>
      </c>
      <c r="P1778">
        <v>19</v>
      </c>
      <c r="Q1778">
        <v>0.52631578947368418</v>
      </c>
      <c r="R1778">
        <v>12</v>
      </c>
    </row>
    <row r="1779" spans="1:19" x14ac:dyDescent="0.25">
      <c r="A1779" t="s">
        <v>6481</v>
      </c>
      <c r="B1779" t="s">
        <v>6482</v>
      </c>
      <c r="C1779" t="s">
        <v>221</v>
      </c>
      <c r="D1779">
        <v>41944</v>
      </c>
      <c r="E1779">
        <v>8</v>
      </c>
      <c r="F1779">
        <v>9</v>
      </c>
      <c r="G1779">
        <v>0.88888888888888884</v>
      </c>
      <c r="H1779">
        <v>48</v>
      </c>
      <c r="I1779">
        <v>80</v>
      </c>
      <c r="J1779">
        <v>0.6</v>
      </c>
      <c r="K1779">
        <v>90</v>
      </c>
      <c r="L1779">
        <v>0.88888888888888884</v>
      </c>
      <c r="M1779">
        <v>44</v>
      </c>
      <c r="O1779">
        <v>5</v>
      </c>
      <c r="P1779">
        <v>5</v>
      </c>
      <c r="Q1779">
        <v>1</v>
      </c>
      <c r="R1779">
        <v>4</v>
      </c>
      <c r="S1779">
        <v>0.76126428571428562</v>
      </c>
    </row>
    <row r="1780" spans="1:19" x14ac:dyDescent="0.25">
      <c r="A1780" t="s">
        <v>9211</v>
      </c>
      <c r="B1780" t="s">
        <v>9212</v>
      </c>
      <c r="C1780" t="s">
        <v>3018</v>
      </c>
      <c r="D1780">
        <v>41944</v>
      </c>
      <c r="E1780">
        <v>10</v>
      </c>
      <c r="F1780">
        <v>10</v>
      </c>
      <c r="G1780">
        <v>1</v>
      </c>
      <c r="H1780">
        <v>27</v>
      </c>
      <c r="I1780">
        <v>50</v>
      </c>
      <c r="J1780">
        <v>0.54</v>
      </c>
      <c r="K1780">
        <v>50</v>
      </c>
      <c r="L1780">
        <v>1</v>
      </c>
      <c r="M1780">
        <v>25</v>
      </c>
      <c r="O1780">
        <v>3</v>
      </c>
      <c r="P1780">
        <v>5</v>
      </c>
      <c r="Q1780">
        <v>0.6</v>
      </c>
      <c r="R1780">
        <v>2</v>
      </c>
      <c r="S1780">
        <v>0.78369999999999995</v>
      </c>
    </row>
    <row r="1781" spans="1:19" x14ac:dyDescent="0.25">
      <c r="A1781" t="s">
        <v>8848</v>
      </c>
      <c r="B1781" t="s">
        <v>8849</v>
      </c>
      <c r="C1781" t="s">
        <v>2638</v>
      </c>
      <c r="D1781">
        <v>41944</v>
      </c>
      <c r="E1781">
        <v>5</v>
      </c>
      <c r="F1781">
        <v>5</v>
      </c>
      <c r="G1781">
        <v>1</v>
      </c>
      <c r="H1781">
        <v>17</v>
      </c>
      <c r="I1781">
        <v>25</v>
      </c>
      <c r="J1781">
        <v>0.68</v>
      </c>
      <c r="K1781">
        <v>25</v>
      </c>
      <c r="L1781">
        <v>1</v>
      </c>
      <c r="M1781">
        <v>16</v>
      </c>
      <c r="O1781">
        <v>3</v>
      </c>
      <c r="P1781">
        <v>3</v>
      </c>
      <c r="Q1781">
        <v>1</v>
      </c>
      <c r="R1781">
        <v>1</v>
      </c>
      <c r="S1781">
        <v>0.67900000000000005</v>
      </c>
    </row>
    <row r="1782" spans="1:19" x14ac:dyDescent="0.25">
      <c r="A1782" t="s">
        <v>9066</v>
      </c>
      <c r="B1782" t="s">
        <v>9067</v>
      </c>
      <c r="C1782" t="s">
        <v>2811</v>
      </c>
      <c r="D1782">
        <v>41944</v>
      </c>
      <c r="E1782">
        <v>5</v>
      </c>
      <c r="F1782">
        <v>5</v>
      </c>
      <c r="G1782">
        <v>1</v>
      </c>
      <c r="H1782">
        <v>10</v>
      </c>
      <c r="I1782">
        <v>25</v>
      </c>
      <c r="J1782">
        <v>0.4</v>
      </c>
      <c r="K1782">
        <v>25</v>
      </c>
      <c r="L1782">
        <v>1</v>
      </c>
      <c r="M1782">
        <v>9</v>
      </c>
      <c r="O1782">
        <v>0</v>
      </c>
      <c r="P1782">
        <v>2</v>
      </c>
      <c r="Q1782">
        <v>0</v>
      </c>
      <c r="R1782">
        <v>1</v>
      </c>
      <c r="S1782">
        <v>1</v>
      </c>
    </row>
    <row r="1783" spans="1:19" x14ac:dyDescent="0.25">
      <c r="A1783" t="s">
        <v>6483</v>
      </c>
      <c r="B1783" t="s">
        <v>6484</v>
      </c>
      <c r="C1783" t="s">
        <v>234</v>
      </c>
      <c r="D1783">
        <v>41944</v>
      </c>
      <c r="E1783">
        <v>2</v>
      </c>
      <c r="F1783">
        <v>3</v>
      </c>
      <c r="G1783">
        <v>0.66666666666666663</v>
      </c>
      <c r="I1783">
        <v>12</v>
      </c>
      <c r="J1783">
        <v>0</v>
      </c>
      <c r="K1783">
        <v>18</v>
      </c>
      <c r="L1783">
        <v>0.66666666666666663</v>
      </c>
      <c r="M1783">
        <v>0</v>
      </c>
      <c r="Q1783" t="e">
        <v>#DIV/0!</v>
      </c>
      <c r="S1783">
        <v>1</v>
      </c>
    </row>
    <row r="1784" spans="1:19" x14ac:dyDescent="0.25">
      <c r="A1784" t="s">
        <v>6485</v>
      </c>
      <c r="B1784" t="s">
        <v>6486</v>
      </c>
      <c r="C1784" t="s">
        <v>235</v>
      </c>
      <c r="D1784">
        <v>41944</v>
      </c>
      <c r="E1784">
        <v>2</v>
      </c>
      <c r="F1784">
        <v>3</v>
      </c>
      <c r="G1784">
        <v>0.66666666666666663</v>
      </c>
      <c r="I1784">
        <v>12</v>
      </c>
      <c r="J1784">
        <v>0</v>
      </c>
      <c r="K1784">
        <v>18</v>
      </c>
      <c r="L1784">
        <v>0.66666666666666663</v>
      </c>
      <c r="M1784">
        <v>0</v>
      </c>
      <c r="Q1784" t="e">
        <v>#DIV/0!</v>
      </c>
      <c r="S1784">
        <v>0</v>
      </c>
    </row>
    <row r="1785" spans="1:19" x14ac:dyDescent="0.25">
      <c r="A1785" t="s">
        <v>6487</v>
      </c>
      <c r="B1785" t="s">
        <v>6488</v>
      </c>
      <c r="C1785" t="s">
        <v>239</v>
      </c>
      <c r="D1785">
        <v>41944</v>
      </c>
      <c r="E1785">
        <v>7</v>
      </c>
      <c r="F1785">
        <v>7</v>
      </c>
      <c r="G1785">
        <v>1</v>
      </c>
      <c r="H1785">
        <v>8</v>
      </c>
      <c r="I1785">
        <v>70</v>
      </c>
      <c r="J1785">
        <v>0.11428571428571428</v>
      </c>
      <c r="K1785">
        <v>70</v>
      </c>
      <c r="L1785">
        <v>1</v>
      </c>
      <c r="M1785">
        <v>5</v>
      </c>
      <c r="Q1785" t="e">
        <v>#DIV/0!</v>
      </c>
      <c r="R1785">
        <v>3</v>
      </c>
      <c r="S1785">
        <v>0.92063492063492069</v>
      </c>
    </row>
    <row r="1786" spans="1:19" x14ac:dyDescent="0.25">
      <c r="A1786" t="s">
        <v>6489</v>
      </c>
      <c r="B1786" t="s">
        <v>6490</v>
      </c>
      <c r="C1786" t="s">
        <v>238</v>
      </c>
      <c r="D1786">
        <v>41944</v>
      </c>
      <c r="E1786">
        <v>7</v>
      </c>
      <c r="F1786">
        <v>7</v>
      </c>
      <c r="G1786">
        <v>1</v>
      </c>
      <c r="H1786">
        <v>8</v>
      </c>
      <c r="I1786">
        <v>70</v>
      </c>
      <c r="J1786">
        <v>0.11428571428571428</v>
      </c>
      <c r="K1786">
        <v>70</v>
      </c>
      <c r="L1786">
        <v>1</v>
      </c>
      <c r="M1786">
        <v>5</v>
      </c>
      <c r="Q1786" t="e">
        <v>#DIV/0!</v>
      </c>
      <c r="R1786">
        <v>3</v>
      </c>
      <c r="S1786">
        <v>1.1166666666666665</v>
      </c>
    </row>
    <row r="1787" spans="1:19" x14ac:dyDescent="0.25">
      <c r="A1787" t="s">
        <v>6491</v>
      </c>
      <c r="B1787" t="s">
        <v>6492</v>
      </c>
      <c r="C1787" t="s">
        <v>222</v>
      </c>
      <c r="D1787">
        <v>41944</v>
      </c>
      <c r="E1787">
        <v>7</v>
      </c>
      <c r="F1787">
        <v>7</v>
      </c>
      <c r="G1787">
        <v>1</v>
      </c>
      <c r="H1787">
        <v>22</v>
      </c>
      <c r="I1787">
        <v>50</v>
      </c>
      <c r="J1787">
        <v>0.44</v>
      </c>
      <c r="K1787">
        <v>50</v>
      </c>
      <c r="L1787">
        <v>1</v>
      </c>
      <c r="M1787">
        <v>19</v>
      </c>
      <c r="O1787">
        <v>0</v>
      </c>
      <c r="P1787">
        <v>2</v>
      </c>
      <c r="Q1787">
        <v>0</v>
      </c>
      <c r="R1787">
        <v>3</v>
      </c>
      <c r="S1787">
        <v>0.83299999999999996</v>
      </c>
    </row>
    <row r="1788" spans="1:19" x14ac:dyDescent="0.25">
      <c r="A1788" t="s">
        <v>6493</v>
      </c>
      <c r="B1788" t="s">
        <v>6494</v>
      </c>
      <c r="C1788" t="s">
        <v>3567</v>
      </c>
      <c r="D1788">
        <v>41944</v>
      </c>
      <c r="G1788" t="e">
        <v>#DIV/0!</v>
      </c>
      <c r="J1788" t="e">
        <v>#DIV/0!</v>
      </c>
      <c r="L1788" t="e">
        <v>#DIV/0!</v>
      </c>
      <c r="Q1788" t="e">
        <v>#DIV/0!</v>
      </c>
      <c r="S1788">
        <v>0.71699999999999997</v>
      </c>
    </row>
    <row r="1789" spans="1:19" x14ac:dyDescent="0.25">
      <c r="A1789" t="s">
        <v>6495</v>
      </c>
      <c r="B1789" t="s">
        <v>6496</v>
      </c>
      <c r="C1789" t="s">
        <v>223</v>
      </c>
      <c r="D1789">
        <v>41944</v>
      </c>
      <c r="E1789">
        <v>4</v>
      </c>
      <c r="F1789">
        <v>4</v>
      </c>
      <c r="G1789">
        <v>1</v>
      </c>
      <c r="H1789">
        <v>2</v>
      </c>
      <c r="I1789">
        <v>20</v>
      </c>
      <c r="J1789">
        <v>0.1</v>
      </c>
      <c r="K1789">
        <v>20</v>
      </c>
      <c r="L1789">
        <v>1</v>
      </c>
      <c r="M1789">
        <v>0</v>
      </c>
      <c r="O1789">
        <v>0</v>
      </c>
      <c r="P1789">
        <v>0</v>
      </c>
      <c r="Q1789" t="e">
        <v>#DIV/0!</v>
      </c>
      <c r="R1789">
        <v>2</v>
      </c>
      <c r="S1789">
        <v>0.97857142857142865</v>
      </c>
    </row>
    <row r="1790" spans="1:19" x14ac:dyDescent="0.25">
      <c r="A1790" t="s">
        <v>6497</v>
      </c>
      <c r="B1790" t="s">
        <v>6498</v>
      </c>
      <c r="C1790" t="s">
        <v>224</v>
      </c>
      <c r="D1790">
        <v>41944</v>
      </c>
      <c r="E1790">
        <v>3</v>
      </c>
      <c r="F1790">
        <v>3</v>
      </c>
      <c r="G1790">
        <v>1</v>
      </c>
      <c r="H1790">
        <v>20</v>
      </c>
      <c r="I1790">
        <v>30</v>
      </c>
      <c r="J1790">
        <v>0.66666666666666663</v>
      </c>
      <c r="K1790">
        <v>30</v>
      </c>
      <c r="L1790">
        <v>1</v>
      </c>
      <c r="M1790">
        <v>19</v>
      </c>
      <c r="O1790">
        <v>0</v>
      </c>
      <c r="P1790">
        <v>2</v>
      </c>
      <c r="Q1790">
        <v>0</v>
      </c>
      <c r="R1790">
        <v>1</v>
      </c>
      <c r="S1790">
        <v>0.8222222222222223</v>
      </c>
    </row>
    <row r="1791" spans="1:19" x14ac:dyDescent="0.25">
      <c r="A1791" t="s">
        <v>6499</v>
      </c>
      <c r="B1791" t="s">
        <v>6500</v>
      </c>
      <c r="C1791" t="s">
        <v>225</v>
      </c>
      <c r="D1791">
        <v>41944</v>
      </c>
      <c r="E1791">
        <v>14</v>
      </c>
      <c r="F1791">
        <v>16</v>
      </c>
      <c r="G1791">
        <v>0.875</v>
      </c>
      <c r="H1791">
        <v>40</v>
      </c>
      <c r="I1791">
        <v>44</v>
      </c>
      <c r="J1791">
        <v>0.90909090909090906</v>
      </c>
      <c r="K1791">
        <v>48</v>
      </c>
      <c r="L1791">
        <v>0.91666666666666663</v>
      </c>
      <c r="M1791">
        <v>31</v>
      </c>
      <c r="O1791">
        <v>3</v>
      </c>
      <c r="P1791">
        <v>4</v>
      </c>
      <c r="Q1791">
        <v>0.75</v>
      </c>
      <c r="R1791">
        <v>9</v>
      </c>
      <c r="S1791">
        <v>0</v>
      </c>
    </row>
    <row r="1792" spans="1:19" x14ac:dyDescent="0.25">
      <c r="A1792" t="s">
        <v>6501</v>
      </c>
      <c r="B1792" t="s">
        <v>6502</v>
      </c>
      <c r="C1792" t="s">
        <v>226</v>
      </c>
      <c r="D1792">
        <v>41944</v>
      </c>
      <c r="E1792">
        <v>11</v>
      </c>
      <c r="F1792">
        <v>12</v>
      </c>
      <c r="G1792">
        <v>0.91666666666666663</v>
      </c>
      <c r="H1792">
        <v>34</v>
      </c>
      <c r="I1792">
        <v>38</v>
      </c>
      <c r="J1792">
        <v>0.89473684210526316</v>
      </c>
      <c r="K1792">
        <v>40</v>
      </c>
      <c r="L1792">
        <v>0.95</v>
      </c>
      <c r="M1792">
        <v>27</v>
      </c>
      <c r="N1792">
        <v>0.78369999999999995</v>
      </c>
      <c r="O1792">
        <v>2</v>
      </c>
      <c r="P1792">
        <v>3</v>
      </c>
      <c r="Q1792">
        <v>0.66666666666666663</v>
      </c>
      <c r="R1792">
        <v>7</v>
      </c>
      <c r="S1792">
        <v>0.89801587301587305</v>
      </c>
    </row>
    <row r="1793" spans="1:19" x14ac:dyDescent="0.25">
      <c r="A1793" t="s">
        <v>6503</v>
      </c>
      <c r="B1793" t="s">
        <v>6504</v>
      </c>
      <c r="C1793" t="s">
        <v>227</v>
      </c>
      <c r="D1793">
        <v>41944</v>
      </c>
      <c r="E1793">
        <v>3</v>
      </c>
      <c r="F1793">
        <v>4</v>
      </c>
      <c r="G1793">
        <v>0.75</v>
      </c>
      <c r="H1793">
        <v>6</v>
      </c>
      <c r="I1793">
        <v>6</v>
      </c>
      <c r="J1793">
        <v>1</v>
      </c>
      <c r="K1793">
        <v>8</v>
      </c>
      <c r="L1793">
        <v>0.75</v>
      </c>
      <c r="M1793">
        <v>4</v>
      </c>
      <c r="N1793">
        <v>0.67900000000000005</v>
      </c>
      <c r="O1793">
        <v>1</v>
      </c>
      <c r="P1793">
        <v>1</v>
      </c>
      <c r="Q1793">
        <v>1</v>
      </c>
      <c r="R1793">
        <v>2</v>
      </c>
      <c r="S1793">
        <v>0.5</v>
      </c>
    </row>
    <row r="1794" spans="1:19" x14ac:dyDescent="0.25">
      <c r="A1794" t="s">
        <v>6505</v>
      </c>
      <c r="B1794" t="s">
        <v>6506</v>
      </c>
      <c r="C1794" t="s">
        <v>202</v>
      </c>
      <c r="D1794">
        <v>41974</v>
      </c>
      <c r="E1794">
        <v>2</v>
      </c>
      <c r="F1794">
        <v>3</v>
      </c>
      <c r="G1794">
        <v>0.66666666666666663</v>
      </c>
      <c r="H1794">
        <v>3</v>
      </c>
      <c r="I1794">
        <v>10</v>
      </c>
      <c r="J1794">
        <v>0.3</v>
      </c>
      <c r="K1794">
        <v>15</v>
      </c>
      <c r="L1794">
        <v>0.66666666666666663</v>
      </c>
      <c r="M1794">
        <v>3</v>
      </c>
      <c r="O1794">
        <v>0</v>
      </c>
      <c r="P1794">
        <v>0</v>
      </c>
      <c r="Q1794" t="e">
        <v>#DIV/0!</v>
      </c>
      <c r="R1794">
        <v>0</v>
      </c>
    </row>
    <row r="1795" spans="1:19" x14ac:dyDescent="0.25">
      <c r="A1795" t="s">
        <v>8741</v>
      </c>
      <c r="B1795" t="s">
        <v>8742</v>
      </c>
      <c r="C1795" t="s">
        <v>2636</v>
      </c>
      <c r="D1795">
        <v>41974</v>
      </c>
      <c r="E1795">
        <v>2</v>
      </c>
      <c r="F1795">
        <v>3</v>
      </c>
      <c r="G1795">
        <v>0.66666666666666663</v>
      </c>
      <c r="H1795">
        <v>3</v>
      </c>
      <c r="I1795">
        <v>10</v>
      </c>
      <c r="J1795">
        <v>0.3</v>
      </c>
      <c r="K1795">
        <v>15</v>
      </c>
      <c r="L1795">
        <v>0.66666666666666663</v>
      </c>
      <c r="M1795">
        <v>3</v>
      </c>
      <c r="O1795">
        <v>0</v>
      </c>
      <c r="P1795">
        <v>0</v>
      </c>
      <c r="Q1795" t="e">
        <v>#DIV/0!</v>
      </c>
      <c r="R1795">
        <v>0</v>
      </c>
      <c r="S1795">
        <v>0.5</v>
      </c>
    </row>
    <row r="1796" spans="1:19" x14ac:dyDescent="0.25">
      <c r="A1796" t="s">
        <v>6507</v>
      </c>
      <c r="B1796" t="s">
        <v>6508</v>
      </c>
      <c r="C1796" t="s">
        <v>247</v>
      </c>
      <c r="D1796">
        <v>41974</v>
      </c>
      <c r="E1796">
        <v>8</v>
      </c>
      <c r="F1796">
        <v>11</v>
      </c>
      <c r="G1796">
        <v>0.72727272727272729</v>
      </c>
      <c r="H1796">
        <v>72</v>
      </c>
      <c r="I1796">
        <v>54</v>
      </c>
      <c r="J1796">
        <v>1.3333333333333333</v>
      </c>
      <c r="K1796">
        <v>76</v>
      </c>
      <c r="L1796">
        <v>0.71052631578947367</v>
      </c>
      <c r="M1796">
        <v>50</v>
      </c>
      <c r="O1796">
        <v>2</v>
      </c>
      <c r="P1796">
        <v>11</v>
      </c>
      <c r="Q1796">
        <v>0.18181818181818182</v>
      </c>
      <c r="R1796">
        <v>22</v>
      </c>
    </row>
    <row r="1797" spans="1:19" x14ac:dyDescent="0.25">
      <c r="A1797" t="s">
        <v>9358</v>
      </c>
      <c r="B1797" t="s">
        <v>9359</v>
      </c>
      <c r="C1797" t="s">
        <v>2637</v>
      </c>
      <c r="D1797">
        <v>41974</v>
      </c>
      <c r="E1797">
        <v>7</v>
      </c>
      <c r="F1797">
        <v>8</v>
      </c>
      <c r="G1797">
        <v>0.875</v>
      </c>
      <c r="H1797">
        <v>19</v>
      </c>
      <c r="I1797">
        <v>40</v>
      </c>
      <c r="J1797">
        <v>0.47499999999999998</v>
      </c>
      <c r="K1797">
        <v>40</v>
      </c>
      <c r="L1797">
        <v>1</v>
      </c>
      <c r="M1797">
        <v>19</v>
      </c>
      <c r="O1797">
        <v>0</v>
      </c>
      <c r="P1797">
        <v>0</v>
      </c>
      <c r="Q1797" t="e">
        <v>#DIV/0!</v>
      </c>
      <c r="R1797">
        <v>0</v>
      </c>
    </row>
    <row r="1798" spans="1:19" x14ac:dyDescent="0.25">
      <c r="A1798" t="s">
        <v>6509</v>
      </c>
      <c r="B1798" t="s">
        <v>6510</v>
      </c>
      <c r="C1798" t="s">
        <v>242</v>
      </c>
      <c r="D1798">
        <v>41974</v>
      </c>
      <c r="E1798">
        <v>16</v>
      </c>
      <c r="F1798">
        <v>16</v>
      </c>
      <c r="G1798">
        <v>1</v>
      </c>
      <c r="H1798">
        <v>104</v>
      </c>
      <c r="I1798">
        <v>135</v>
      </c>
      <c r="J1798">
        <v>0.77037037037037037</v>
      </c>
      <c r="K1798">
        <v>135</v>
      </c>
      <c r="L1798">
        <v>1</v>
      </c>
      <c r="M1798">
        <v>77</v>
      </c>
      <c r="N1798">
        <v>1.1166666666666665</v>
      </c>
      <c r="O1798">
        <v>10</v>
      </c>
      <c r="P1798">
        <v>13</v>
      </c>
      <c r="Q1798">
        <v>0.76923076923076927</v>
      </c>
      <c r="R1798">
        <v>27</v>
      </c>
    </row>
    <row r="1799" spans="1:19" x14ac:dyDescent="0.25">
      <c r="A1799" t="s">
        <v>6511</v>
      </c>
      <c r="B1799" t="s">
        <v>6512</v>
      </c>
      <c r="C1799" t="s">
        <v>243</v>
      </c>
      <c r="D1799">
        <v>41974</v>
      </c>
      <c r="E1799">
        <v>12</v>
      </c>
      <c r="F1799">
        <v>12</v>
      </c>
      <c r="G1799">
        <v>1</v>
      </c>
      <c r="H1799">
        <v>33</v>
      </c>
      <c r="I1799">
        <v>40</v>
      </c>
      <c r="J1799">
        <v>0.82499999999999996</v>
      </c>
      <c r="K1799">
        <v>40</v>
      </c>
      <c r="L1799">
        <v>1</v>
      </c>
      <c r="M1799">
        <v>19</v>
      </c>
      <c r="N1799">
        <v>0.83299999999999996</v>
      </c>
      <c r="O1799">
        <v>8</v>
      </c>
      <c r="P1799">
        <v>13</v>
      </c>
      <c r="Q1799">
        <v>0.61538461538461542</v>
      </c>
      <c r="R1799">
        <v>14</v>
      </c>
      <c r="S1799">
        <v>1.2727272727272727</v>
      </c>
    </row>
    <row r="1800" spans="1:19" x14ac:dyDescent="0.25">
      <c r="A1800" t="s">
        <v>6513</v>
      </c>
      <c r="B1800" t="s">
        <v>6514</v>
      </c>
      <c r="C1800" t="s">
        <v>244</v>
      </c>
      <c r="D1800">
        <v>41974</v>
      </c>
      <c r="E1800">
        <v>4</v>
      </c>
      <c r="F1800">
        <v>4</v>
      </c>
      <c r="G1800">
        <v>1</v>
      </c>
      <c r="H1800">
        <v>7</v>
      </c>
      <c r="I1800">
        <v>8</v>
      </c>
      <c r="J1800">
        <v>0.875</v>
      </c>
      <c r="K1800">
        <v>8</v>
      </c>
      <c r="L1800">
        <v>1</v>
      </c>
      <c r="M1800">
        <v>6</v>
      </c>
      <c r="N1800">
        <v>0.71699999999999997</v>
      </c>
      <c r="O1800">
        <v>0</v>
      </c>
      <c r="P1800">
        <v>0</v>
      </c>
      <c r="Q1800" t="e">
        <v>#DIV/0!</v>
      </c>
      <c r="R1800">
        <v>1</v>
      </c>
      <c r="S1800">
        <v>1.2</v>
      </c>
    </row>
    <row r="1801" spans="1:19" x14ac:dyDescent="0.25">
      <c r="A1801" t="s">
        <v>9467</v>
      </c>
      <c r="B1801" t="s">
        <v>9468</v>
      </c>
      <c r="C1801" t="s">
        <v>2809</v>
      </c>
      <c r="D1801">
        <v>41974</v>
      </c>
      <c r="E1801">
        <v>8</v>
      </c>
      <c r="F1801">
        <v>9</v>
      </c>
      <c r="G1801">
        <v>0.88888888888888884</v>
      </c>
      <c r="H1801">
        <v>23</v>
      </c>
      <c r="I1801">
        <v>39</v>
      </c>
      <c r="J1801">
        <v>0.58974358974358976</v>
      </c>
      <c r="K1801">
        <v>39</v>
      </c>
      <c r="L1801">
        <v>1</v>
      </c>
      <c r="M1801">
        <v>18</v>
      </c>
      <c r="O1801">
        <v>0</v>
      </c>
      <c r="P1801">
        <v>0</v>
      </c>
      <c r="Q1801" t="e">
        <v>#DIV/0!</v>
      </c>
      <c r="R1801">
        <v>5</v>
      </c>
      <c r="S1801">
        <v>1</v>
      </c>
    </row>
    <row r="1802" spans="1:19" x14ac:dyDescent="0.25">
      <c r="A1802" t="s">
        <v>6515</v>
      </c>
      <c r="B1802" t="s">
        <v>6516</v>
      </c>
      <c r="C1802" t="s">
        <v>245</v>
      </c>
      <c r="D1802">
        <v>41974</v>
      </c>
      <c r="E1802">
        <v>28</v>
      </c>
      <c r="F1802">
        <v>29</v>
      </c>
      <c r="G1802">
        <v>0.96551724137931039</v>
      </c>
      <c r="H1802">
        <v>40</v>
      </c>
      <c r="I1802">
        <v>113</v>
      </c>
      <c r="J1802">
        <v>0.35398230088495575</v>
      </c>
      <c r="K1802">
        <v>118</v>
      </c>
      <c r="L1802">
        <v>0.9576271186440678</v>
      </c>
      <c r="M1802">
        <v>36</v>
      </c>
      <c r="O1802">
        <v>4</v>
      </c>
      <c r="P1802">
        <v>4</v>
      </c>
      <c r="Q1802">
        <v>1</v>
      </c>
      <c r="R1802">
        <v>4</v>
      </c>
    </row>
    <row r="1803" spans="1:19" x14ac:dyDescent="0.25">
      <c r="A1803" t="s">
        <v>6517</v>
      </c>
      <c r="B1803" t="s">
        <v>6518</v>
      </c>
      <c r="C1803" t="s">
        <v>246</v>
      </c>
      <c r="D1803">
        <v>41974</v>
      </c>
      <c r="E1803">
        <v>40</v>
      </c>
      <c r="F1803">
        <v>42</v>
      </c>
      <c r="G1803">
        <v>0.95238095238095233</v>
      </c>
      <c r="H1803">
        <v>292</v>
      </c>
      <c r="I1803">
        <v>420</v>
      </c>
      <c r="J1803">
        <v>0.69523809523809521</v>
      </c>
      <c r="K1803">
        <v>420</v>
      </c>
      <c r="L1803">
        <v>1</v>
      </c>
      <c r="M1803">
        <v>264</v>
      </c>
      <c r="O1803">
        <v>1</v>
      </c>
      <c r="P1803">
        <v>20</v>
      </c>
      <c r="Q1803">
        <v>0.05</v>
      </c>
      <c r="R1803">
        <v>28</v>
      </c>
    </row>
    <row r="1804" spans="1:19" x14ac:dyDescent="0.25">
      <c r="A1804" t="s">
        <v>6519</v>
      </c>
      <c r="B1804" t="s">
        <v>6520</v>
      </c>
      <c r="C1804" t="s">
        <v>240</v>
      </c>
      <c r="D1804">
        <v>41974</v>
      </c>
      <c r="E1804">
        <v>131</v>
      </c>
      <c r="F1804">
        <v>140</v>
      </c>
      <c r="G1804">
        <v>0.93571428571428572</v>
      </c>
      <c r="H1804">
        <v>588</v>
      </c>
      <c r="I1804">
        <v>849</v>
      </c>
      <c r="J1804">
        <v>0.69257950530035339</v>
      </c>
      <c r="K1804">
        <v>876</v>
      </c>
      <c r="L1804">
        <v>0.96917808219178081</v>
      </c>
      <c r="M1804">
        <v>487</v>
      </c>
      <c r="O1804">
        <v>28</v>
      </c>
      <c r="P1804">
        <v>73</v>
      </c>
      <c r="Q1804">
        <v>0.38356164383561642</v>
      </c>
      <c r="R1804">
        <v>101</v>
      </c>
    </row>
    <row r="1805" spans="1:19" x14ac:dyDescent="0.25">
      <c r="A1805" t="s">
        <v>6521</v>
      </c>
      <c r="B1805" t="s">
        <v>6522</v>
      </c>
      <c r="C1805" t="s">
        <v>203</v>
      </c>
      <c r="D1805">
        <v>41974</v>
      </c>
      <c r="E1805">
        <v>12</v>
      </c>
      <c r="F1805">
        <v>12</v>
      </c>
      <c r="G1805">
        <v>1</v>
      </c>
      <c r="H1805">
        <v>102</v>
      </c>
      <c r="I1805">
        <v>95</v>
      </c>
      <c r="J1805">
        <v>1.0736842105263158</v>
      </c>
      <c r="K1805">
        <v>95</v>
      </c>
      <c r="L1805">
        <v>1</v>
      </c>
      <c r="M1805">
        <v>99</v>
      </c>
      <c r="O1805">
        <v>1</v>
      </c>
      <c r="P1805">
        <v>1</v>
      </c>
      <c r="Q1805">
        <v>1</v>
      </c>
      <c r="R1805">
        <v>3</v>
      </c>
    </row>
    <row r="1806" spans="1:19" x14ac:dyDescent="0.25">
      <c r="A1806" t="s">
        <v>6523</v>
      </c>
      <c r="B1806" t="s">
        <v>6524</v>
      </c>
      <c r="C1806" t="s">
        <v>205</v>
      </c>
      <c r="D1806">
        <v>41974</v>
      </c>
      <c r="E1806">
        <v>0</v>
      </c>
      <c r="F1806">
        <v>0</v>
      </c>
      <c r="G1806" t="e">
        <v>#DIV/0!</v>
      </c>
      <c r="H1806">
        <v>0</v>
      </c>
      <c r="I1806">
        <v>0</v>
      </c>
      <c r="J1806" t="e">
        <v>#DIV/0!</v>
      </c>
      <c r="K1806">
        <v>0</v>
      </c>
      <c r="L1806" t="e">
        <v>#DIV/0!</v>
      </c>
      <c r="M1806">
        <v>0</v>
      </c>
      <c r="O1806">
        <v>0</v>
      </c>
      <c r="P1806">
        <v>0</v>
      </c>
      <c r="Q1806" t="e">
        <v>#DIV/0!</v>
      </c>
      <c r="R1806">
        <v>0</v>
      </c>
      <c r="S1806">
        <v>1.3333333333333333</v>
      </c>
    </row>
    <row r="1807" spans="1:19" x14ac:dyDescent="0.25">
      <c r="A1807" t="s">
        <v>6525</v>
      </c>
      <c r="B1807" t="s">
        <v>6526</v>
      </c>
      <c r="C1807" t="s">
        <v>204</v>
      </c>
      <c r="D1807">
        <v>41974</v>
      </c>
      <c r="E1807">
        <v>5</v>
      </c>
      <c r="F1807">
        <v>5</v>
      </c>
      <c r="G1807">
        <v>1</v>
      </c>
      <c r="H1807">
        <v>9</v>
      </c>
      <c r="I1807">
        <v>25</v>
      </c>
      <c r="J1807">
        <v>0.36</v>
      </c>
      <c r="K1807">
        <v>25</v>
      </c>
      <c r="L1807">
        <v>1</v>
      </c>
      <c r="M1807">
        <v>9</v>
      </c>
      <c r="O1807">
        <v>1</v>
      </c>
      <c r="P1807">
        <v>1</v>
      </c>
      <c r="Q1807">
        <v>1</v>
      </c>
      <c r="R1807">
        <v>0</v>
      </c>
    </row>
    <row r="1808" spans="1:19" x14ac:dyDescent="0.25">
      <c r="A1808" t="s">
        <v>6527</v>
      </c>
      <c r="B1808" t="s">
        <v>6528</v>
      </c>
      <c r="C1808" t="s">
        <v>206</v>
      </c>
      <c r="D1808">
        <v>41974</v>
      </c>
      <c r="E1808">
        <v>7</v>
      </c>
      <c r="F1808">
        <v>7</v>
      </c>
      <c r="G1808">
        <v>1</v>
      </c>
      <c r="H1808">
        <v>93</v>
      </c>
      <c r="I1808">
        <v>70</v>
      </c>
      <c r="J1808">
        <v>1.3285714285714285</v>
      </c>
      <c r="K1808">
        <v>70</v>
      </c>
      <c r="L1808">
        <v>1</v>
      </c>
      <c r="M1808">
        <v>90</v>
      </c>
      <c r="O1808">
        <v>0</v>
      </c>
      <c r="P1808">
        <v>0</v>
      </c>
      <c r="Q1808" t="e">
        <v>#DIV/0!</v>
      </c>
      <c r="R1808">
        <v>3</v>
      </c>
      <c r="S1808">
        <v>1.2</v>
      </c>
    </row>
    <row r="1809" spans="1:19" x14ac:dyDescent="0.25">
      <c r="A1809" t="s">
        <v>6529</v>
      </c>
      <c r="B1809" t="s">
        <v>6530</v>
      </c>
      <c r="C1809" t="s">
        <v>233</v>
      </c>
      <c r="D1809">
        <v>41974</v>
      </c>
      <c r="E1809">
        <v>2</v>
      </c>
      <c r="F1809">
        <v>2</v>
      </c>
      <c r="G1809">
        <v>1</v>
      </c>
      <c r="H1809">
        <v>18</v>
      </c>
      <c r="I1809">
        <v>14</v>
      </c>
      <c r="J1809">
        <v>1.2857142857142858</v>
      </c>
      <c r="K1809">
        <v>14</v>
      </c>
      <c r="L1809">
        <v>1</v>
      </c>
      <c r="M1809">
        <v>15</v>
      </c>
      <c r="O1809">
        <v>1</v>
      </c>
      <c r="P1809">
        <v>4</v>
      </c>
      <c r="Q1809">
        <v>0.25</v>
      </c>
      <c r="R1809">
        <v>3</v>
      </c>
      <c r="S1809">
        <v>0.66666666666666663</v>
      </c>
    </row>
    <row r="1810" spans="1:19" x14ac:dyDescent="0.25">
      <c r="A1810" t="s">
        <v>6531</v>
      </c>
      <c r="B1810" t="s">
        <v>6532</v>
      </c>
      <c r="C1810" t="s">
        <v>232</v>
      </c>
      <c r="D1810">
        <v>41974</v>
      </c>
      <c r="E1810">
        <v>2</v>
      </c>
      <c r="F1810">
        <v>2</v>
      </c>
      <c r="G1810">
        <v>1</v>
      </c>
      <c r="H1810">
        <v>18</v>
      </c>
      <c r="I1810">
        <v>14</v>
      </c>
      <c r="J1810">
        <v>1.2857142857142858</v>
      </c>
      <c r="K1810">
        <v>14</v>
      </c>
      <c r="L1810">
        <v>1</v>
      </c>
      <c r="M1810">
        <v>15</v>
      </c>
      <c r="O1810">
        <v>1</v>
      </c>
      <c r="P1810">
        <v>4</v>
      </c>
      <c r="Q1810">
        <v>0.25</v>
      </c>
      <c r="R1810">
        <v>3</v>
      </c>
    </row>
    <row r="1811" spans="1:19" x14ac:dyDescent="0.25">
      <c r="A1811" t="s">
        <v>6533</v>
      </c>
      <c r="B1811" t="s">
        <v>6534</v>
      </c>
      <c r="C1811" t="s">
        <v>207</v>
      </c>
      <c r="D1811">
        <v>41974</v>
      </c>
      <c r="E1811">
        <v>11</v>
      </c>
      <c r="F1811">
        <v>12</v>
      </c>
      <c r="G1811">
        <v>0.91666666666666663</v>
      </c>
      <c r="H1811">
        <v>39</v>
      </c>
      <c r="I1811">
        <v>75</v>
      </c>
      <c r="J1811">
        <v>0.52</v>
      </c>
      <c r="K1811">
        <v>80</v>
      </c>
      <c r="L1811">
        <v>0.9375</v>
      </c>
      <c r="M1811">
        <v>27</v>
      </c>
      <c r="O1811">
        <v>3</v>
      </c>
      <c r="P1811">
        <v>4</v>
      </c>
      <c r="Q1811">
        <v>0.75</v>
      </c>
      <c r="R1811">
        <v>12</v>
      </c>
    </row>
    <row r="1812" spans="1:19" x14ac:dyDescent="0.25">
      <c r="A1812" t="s">
        <v>6535</v>
      </c>
      <c r="B1812" t="s">
        <v>6536</v>
      </c>
      <c r="C1812" t="s">
        <v>209</v>
      </c>
      <c r="D1812">
        <v>41974</v>
      </c>
      <c r="E1812">
        <v>5</v>
      </c>
      <c r="F1812">
        <v>5</v>
      </c>
      <c r="G1812">
        <v>1</v>
      </c>
      <c r="H1812">
        <v>34</v>
      </c>
      <c r="I1812">
        <v>45</v>
      </c>
      <c r="J1812">
        <v>0.75555555555555554</v>
      </c>
      <c r="K1812">
        <v>45</v>
      </c>
      <c r="L1812">
        <v>1</v>
      </c>
      <c r="M1812">
        <v>22</v>
      </c>
      <c r="N1812">
        <v>1.2</v>
      </c>
      <c r="O1812">
        <v>3</v>
      </c>
      <c r="P1812">
        <v>4</v>
      </c>
      <c r="Q1812">
        <v>0.75</v>
      </c>
      <c r="R1812">
        <v>12</v>
      </c>
    </row>
    <row r="1813" spans="1:19" x14ac:dyDescent="0.25">
      <c r="A1813" t="s">
        <v>6537</v>
      </c>
      <c r="B1813" t="s">
        <v>6538</v>
      </c>
      <c r="C1813" t="s">
        <v>208</v>
      </c>
      <c r="D1813">
        <v>41974</v>
      </c>
      <c r="E1813">
        <v>6</v>
      </c>
      <c r="F1813">
        <v>7</v>
      </c>
      <c r="G1813">
        <v>0.8571428571428571</v>
      </c>
      <c r="H1813">
        <v>5</v>
      </c>
      <c r="I1813">
        <v>30</v>
      </c>
      <c r="J1813">
        <v>0.16666666666666666</v>
      </c>
      <c r="K1813">
        <v>35</v>
      </c>
      <c r="L1813">
        <v>0.8571428571428571</v>
      </c>
      <c r="M1813">
        <v>5</v>
      </c>
      <c r="O1813">
        <v>0</v>
      </c>
      <c r="P1813">
        <v>0</v>
      </c>
      <c r="Q1813" t="e">
        <v>#DIV/0!</v>
      </c>
      <c r="R1813">
        <v>0</v>
      </c>
    </row>
    <row r="1814" spans="1:19" x14ac:dyDescent="0.25">
      <c r="A1814" t="s">
        <v>6539</v>
      </c>
      <c r="B1814" t="s">
        <v>6540</v>
      </c>
      <c r="C1814" t="s">
        <v>210</v>
      </c>
      <c r="D1814">
        <v>41974</v>
      </c>
      <c r="E1814">
        <v>0</v>
      </c>
      <c r="F1814">
        <v>0</v>
      </c>
      <c r="G1814" t="e">
        <v>#DIV/0!</v>
      </c>
      <c r="H1814">
        <v>0</v>
      </c>
      <c r="I1814">
        <v>0</v>
      </c>
      <c r="J1814" t="e">
        <v>#DIV/0!</v>
      </c>
      <c r="K1814">
        <v>0</v>
      </c>
      <c r="L1814" t="e">
        <v>#DIV/0!</v>
      </c>
      <c r="M1814">
        <v>0</v>
      </c>
      <c r="O1814">
        <v>0</v>
      </c>
      <c r="P1814">
        <v>0</v>
      </c>
      <c r="Q1814" t="e">
        <v>#DIV/0!</v>
      </c>
      <c r="R1814">
        <v>0</v>
      </c>
    </row>
    <row r="1815" spans="1:19" x14ac:dyDescent="0.25">
      <c r="A1815" t="s">
        <v>6541</v>
      </c>
      <c r="B1815" t="s">
        <v>6542</v>
      </c>
      <c r="C1815" t="s">
        <v>228</v>
      </c>
      <c r="D1815">
        <v>41974</v>
      </c>
      <c r="E1815">
        <v>3</v>
      </c>
      <c r="F1815">
        <v>3</v>
      </c>
      <c r="G1815">
        <v>1</v>
      </c>
      <c r="H1815">
        <v>30</v>
      </c>
      <c r="I1815">
        <v>30</v>
      </c>
      <c r="J1815">
        <v>1</v>
      </c>
      <c r="K1815">
        <v>30</v>
      </c>
      <c r="L1815">
        <v>1</v>
      </c>
      <c r="M1815">
        <v>29</v>
      </c>
      <c r="O1815">
        <v>0</v>
      </c>
      <c r="P1815">
        <v>0</v>
      </c>
      <c r="Q1815" t="e">
        <v>#DIV/0!</v>
      </c>
      <c r="R1815">
        <v>1</v>
      </c>
      <c r="S1815">
        <v>1.0571428571428572</v>
      </c>
    </row>
    <row r="1816" spans="1:19" x14ac:dyDescent="0.25">
      <c r="A1816" t="s">
        <v>6543</v>
      </c>
      <c r="B1816" t="s">
        <v>6544</v>
      </c>
      <c r="C1816" t="s">
        <v>229</v>
      </c>
      <c r="D1816">
        <v>41974</v>
      </c>
      <c r="E1816">
        <v>3</v>
      </c>
      <c r="F1816">
        <v>3</v>
      </c>
      <c r="G1816">
        <v>1</v>
      </c>
      <c r="H1816">
        <v>30</v>
      </c>
      <c r="I1816">
        <v>30</v>
      </c>
      <c r="J1816">
        <v>1</v>
      </c>
      <c r="K1816">
        <v>30</v>
      </c>
      <c r="L1816">
        <v>1</v>
      </c>
      <c r="M1816">
        <v>29</v>
      </c>
      <c r="O1816">
        <v>0</v>
      </c>
      <c r="P1816">
        <v>0</v>
      </c>
      <c r="Q1816" t="e">
        <v>#DIV/0!</v>
      </c>
      <c r="R1816">
        <v>1</v>
      </c>
      <c r="S1816">
        <v>1.0571428571428572</v>
      </c>
    </row>
    <row r="1817" spans="1:19" x14ac:dyDescent="0.25">
      <c r="A1817" t="s">
        <v>6545</v>
      </c>
      <c r="B1817" t="s">
        <v>6546</v>
      </c>
      <c r="C1817" t="s">
        <v>215</v>
      </c>
      <c r="D1817">
        <v>41974</v>
      </c>
      <c r="E1817">
        <v>2</v>
      </c>
      <c r="F1817">
        <v>3</v>
      </c>
      <c r="G1817">
        <v>0.66666666666666663</v>
      </c>
      <c r="H1817">
        <v>31</v>
      </c>
      <c r="I1817">
        <v>16</v>
      </c>
      <c r="J1817">
        <v>1.9375</v>
      </c>
      <c r="K1817">
        <v>24</v>
      </c>
      <c r="L1817">
        <v>0.66666666666666663</v>
      </c>
      <c r="M1817">
        <v>19</v>
      </c>
      <c r="O1817">
        <v>0</v>
      </c>
      <c r="P1817">
        <v>5</v>
      </c>
      <c r="Q1817">
        <v>0</v>
      </c>
      <c r="R1817">
        <v>12</v>
      </c>
    </row>
    <row r="1818" spans="1:19" x14ac:dyDescent="0.25">
      <c r="A1818" t="s">
        <v>6547</v>
      </c>
      <c r="B1818" t="s">
        <v>6548</v>
      </c>
      <c r="C1818" t="s">
        <v>211</v>
      </c>
      <c r="D1818">
        <v>41974</v>
      </c>
      <c r="E1818">
        <v>9</v>
      </c>
      <c r="F1818">
        <v>10</v>
      </c>
      <c r="G1818">
        <v>0.9</v>
      </c>
      <c r="H1818">
        <v>66</v>
      </c>
      <c r="I1818">
        <v>61</v>
      </c>
      <c r="J1818">
        <v>1.0819672131147542</v>
      </c>
      <c r="K1818">
        <v>69</v>
      </c>
      <c r="L1818">
        <v>0.88405797101449279</v>
      </c>
      <c r="M1818">
        <v>47</v>
      </c>
      <c r="O1818">
        <v>2</v>
      </c>
      <c r="P1818">
        <v>7</v>
      </c>
      <c r="Q1818">
        <v>0.2857142857142857</v>
      </c>
      <c r="R1818">
        <v>20</v>
      </c>
    </row>
    <row r="1819" spans="1:19" x14ac:dyDescent="0.25">
      <c r="A1819" t="s">
        <v>6549</v>
      </c>
      <c r="B1819" t="s">
        <v>6550</v>
      </c>
      <c r="C1819" t="s">
        <v>3526</v>
      </c>
      <c r="D1819">
        <v>41974</v>
      </c>
      <c r="G1819" t="e">
        <v>#DIV/0!</v>
      </c>
      <c r="J1819" t="e">
        <v>#DIV/0!</v>
      </c>
      <c r="L1819" t="e">
        <v>#DIV/0!</v>
      </c>
      <c r="Q1819" t="e">
        <v>#DIV/0!</v>
      </c>
      <c r="S1819">
        <v>0.94444444444444442</v>
      </c>
    </row>
    <row r="1820" spans="1:19" x14ac:dyDescent="0.25">
      <c r="A1820" t="s">
        <v>6551</v>
      </c>
      <c r="B1820" t="s">
        <v>6552</v>
      </c>
      <c r="C1820" t="s">
        <v>214</v>
      </c>
      <c r="D1820">
        <v>41974</v>
      </c>
      <c r="E1820">
        <v>5</v>
      </c>
      <c r="F1820">
        <v>5</v>
      </c>
      <c r="G1820">
        <v>1</v>
      </c>
      <c r="H1820">
        <v>29</v>
      </c>
      <c r="I1820">
        <v>35</v>
      </c>
      <c r="J1820">
        <v>0.82857142857142863</v>
      </c>
      <c r="K1820">
        <v>35</v>
      </c>
      <c r="L1820">
        <v>1</v>
      </c>
      <c r="M1820">
        <v>23</v>
      </c>
      <c r="N1820">
        <v>1.2</v>
      </c>
      <c r="O1820">
        <v>2</v>
      </c>
      <c r="P1820">
        <v>2</v>
      </c>
      <c r="Q1820">
        <v>1</v>
      </c>
      <c r="R1820">
        <v>6</v>
      </c>
      <c r="S1820">
        <v>0.94444444444444442</v>
      </c>
    </row>
    <row r="1821" spans="1:19" x14ac:dyDescent="0.25">
      <c r="A1821" t="s">
        <v>6553</v>
      </c>
      <c r="B1821" t="s">
        <v>6554</v>
      </c>
      <c r="C1821" t="s">
        <v>212</v>
      </c>
      <c r="D1821">
        <v>41974</v>
      </c>
      <c r="E1821">
        <v>2</v>
      </c>
      <c r="F1821">
        <v>2</v>
      </c>
      <c r="G1821">
        <v>1</v>
      </c>
      <c r="H1821">
        <v>7</v>
      </c>
      <c r="I1821">
        <v>10</v>
      </c>
      <c r="J1821">
        <v>0.7</v>
      </c>
      <c r="K1821">
        <v>10</v>
      </c>
      <c r="L1821">
        <v>1</v>
      </c>
      <c r="M1821">
        <v>5</v>
      </c>
      <c r="O1821">
        <v>1</v>
      </c>
      <c r="P1821">
        <v>1</v>
      </c>
      <c r="Q1821">
        <v>1</v>
      </c>
      <c r="R1821">
        <v>2</v>
      </c>
      <c r="S1821">
        <v>1.2666666666666666</v>
      </c>
    </row>
    <row r="1822" spans="1:19" x14ac:dyDescent="0.25">
      <c r="A1822" t="s">
        <v>6555</v>
      </c>
      <c r="B1822" t="s">
        <v>6556</v>
      </c>
      <c r="C1822" t="s">
        <v>218</v>
      </c>
      <c r="D1822">
        <v>41974</v>
      </c>
      <c r="E1822">
        <v>2</v>
      </c>
      <c r="F1822">
        <v>3</v>
      </c>
      <c r="G1822">
        <v>0.66666666666666663</v>
      </c>
      <c r="H1822">
        <v>12</v>
      </c>
      <c r="I1822">
        <v>12</v>
      </c>
      <c r="J1822">
        <v>1</v>
      </c>
      <c r="K1822">
        <v>20</v>
      </c>
      <c r="L1822">
        <v>0.6</v>
      </c>
      <c r="M1822">
        <v>10</v>
      </c>
      <c r="O1822">
        <v>0</v>
      </c>
      <c r="P1822">
        <v>0</v>
      </c>
      <c r="Q1822" t="e">
        <v>#DIV/0!</v>
      </c>
      <c r="R1822">
        <v>2</v>
      </c>
      <c r="S1822">
        <v>0.95</v>
      </c>
    </row>
    <row r="1823" spans="1:19" x14ac:dyDescent="0.25">
      <c r="A1823" t="s">
        <v>6557</v>
      </c>
      <c r="B1823" t="s">
        <v>6558</v>
      </c>
      <c r="C1823" t="s">
        <v>216</v>
      </c>
      <c r="D1823">
        <v>41974</v>
      </c>
      <c r="E1823">
        <v>2</v>
      </c>
      <c r="F1823">
        <v>3</v>
      </c>
      <c r="G1823">
        <v>0.66666666666666663</v>
      </c>
      <c r="H1823">
        <v>12</v>
      </c>
      <c r="I1823">
        <v>12</v>
      </c>
      <c r="J1823">
        <v>1</v>
      </c>
      <c r="K1823">
        <v>20</v>
      </c>
      <c r="L1823">
        <v>0.6</v>
      </c>
      <c r="M1823">
        <v>10</v>
      </c>
      <c r="O1823">
        <v>0</v>
      </c>
      <c r="P1823">
        <v>0</v>
      </c>
      <c r="Q1823" t="e">
        <v>#DIV/0!</v>
      </c>
      <c r="R1823">
        <v>2</v>
      </c>
    </row>
    <row r="1824" spans="1:19" x14ac:dyDescent="0.25">
      <c r="A1824" t="s">
        <v>6559</v>
      </c>
      <c r="B1824" t="s">
        <v>6560</v>
      </c>
      <c r="C1824" t="s">
        <v>217</v>
      </c>
      <c r="D1824">
        <v>41974</v>
      </c>
      <c r="G1824" t="e">
        <v>#DIV/0!</v>
      </c>
      <c r="J1824" t="e">
        <v>#DIV/0!</v>
      </c>
      <c r="L1824" t="e">
        <v>#DIV/0!</v>
      </c>
      <c r="Q1824" t="e">
        <v>#DIV/0!</v>
      </c>
      <c r="S1824">
        <v>0.89444444444444449</v>
      </c>
    </row>
    <row r="1825" spans="1:19" x14ac:dyDescent="0.25">
      <c r="A1825" t="s">
        <v>6561</v>
      </c>
      <c r="B1825" t="s">
        <v>6562</v>
      </c>
      <c r="C1825" t="s">
        <v>230</v>
      </c>
      <c r="D1825">
        <v>41974</v>
      </c>
      <c r="E1825">
        <v>5</v>
      </c>
      <c r="F1825">
        <v>5</v>
      </c>
      <c r="G1825">
        <v>1</v>
      </c>
      <c r="H1825">
        <v>33</v>
      </c>
      <c r="I1825">
        <v>50</v>
      </c>
      <c r="J1825">
        <v>0.66</v>
      </c>
      <c r="K1825">
        <v>50</v>
      </c>
      <c r="L1825">
        <v>1</v>
      </c>
      <c r="M1825">
        <v>21</v>
      </c>
      <c r="O1825">
        <v>0</v>
      </c>
      <c r="P1825">
        <v>3</v>
      </c>
      <c r="Q1825">
        <v>0</v>
      </c>
      <c r="R1825">
        <v>12</v>
      </c>
      <c r="S1825">
        <v>0.88888888888888884</v>
      </c>
    </row>
    <row r="1826" spans="1:19" x14ac:dyDescent="0.25">
      <c r="A1826" t="s">
        <v>6563</v>
      </c>
      <c r="B1826" t="s">
        <v>6564</v>
      </c>
      <c r="C1826" t="s">
        <v>231</v>
      </c>
      <c r="D1826">
        <v>41974</v>
      </c>
      <c r="E1826">
        <v>5</v>
      </c>
      <c r="F1826">
        <v>5</v>
      </c>
      <c r="G1826">
        <v>1</v>
      </c>
      <c r="H1826">
        <v>33</v>
      </c>
      <c r="I1826">
        <v>50</v>
      </c>
      <c r="J1826">
        <v>0.66</v>
      </c>
      <c r="K1826">
        <v>50</v>
      </c>
      <c r="L1826">
        <v>1</v>
      </c>
      <c r="M1826">
        <v>21</v>
      </c>
      <c r="O1826">
        <v>0</v>
      </c>
      <c r="P1826">
        <v>3</v>
      </c>
      <c r="Q1826">
        <v>0</v>
      </c>
      <c r="R1826">
        <v>12</v>
      </c>
      <c r="S1826">
        <v>0.9</v>
      </c>
    </row>
    <row r="1827" spans="1:19" x14ac:dyDescent="0.25">
      <c r="A1827" t="s">
        <v>9588</v>
      </c>
      <c r="B1827" t="s">
        <v>9589</v>
      </c>
      <c r="C1827" t="s">
        <v>9523</v>
      </c>
      <c r="D1827">
        <v>41974</v>
      </c>
      <c r="E1827">
        <v>3</v>
      </c>
      <c r="F1827">
        <v>4</v>
      </c>
      <c r="G1827">
        <v>0.75</v>
      </c>
      <c r="H1827">
        <v>11</v>
      </c>
      <c r="I1827">
        <v>9</v>
      </c>
      <c r="J1827">
        <v>1.2222222222222223</v>
      </c>
      <c r="K1827">
        <v>14</v>
      </c>
      <c r="L1827">
        <v>0.6428571428571429</v>
      </c>
      <c r="M1827">
        <v>9</v>
      </c>
      <c r="O1827">
        <v>0</v>
      </c>
      <c r="P1827">
        <v>0</v>
      </c>
      <c r="Q1827" t="e">
        <v>#DIV/0!</v>
      </c>
      <c r="R1827">
        <v>2</v>
      </c>
    </row>
    <row r="1828" spans="1:19" x14ac:dyDescent="0.25">
      <c r="A1828" t="s">
        <v>8959</v>
      </c>
      <c r="B1828" t="s">
        <v>8960</v>
      </c>
      <c r="C1828" t="s">
        <v>2810</v>
      </c>
      <c r="D1828">
        <v>41974</v>
      </c>
      <c r="E1828">
        <v>3</v>
      </c>
      <c r="F1828">
        <v>4</v>
      </c>
      <c r="G1828">
        <v>0.75</v>
      </c>
      <c r="H1828">
        <v>11</v>
      </c>
      <c r="I1828">
        <v>9</v>
      </c>
      <c r="J1828">
        <v>1.2222222222222223</v>
      </c>
      <c r="K1828">
        <v>14</v>
      </c>
      <c r="L1828">
        <v>0.6428571428571429</v>
      </c>
      <c r="M1828">
        <v>9</v>
      </c>
      <c r="O1828">
        <v>0</v>
      </c>
      <c r="P1828">
        <v>0</v>
      </c>
      <c r="Q1828" t="e">
        <v>#DIV/0!</v>
      </c>
      <c r="R1828">
        <v>2</v>
      </c>
    </row>
    <row r="1829" spans="1:19" x14ac:dyDescent="0.25">
      <c r="A1829" t="s">
        <v>6565</v>
      </c>
      <c r="B1829" t="s">
        <v>6566</v>
      </c>
      <c r="C1829" t="s">
        <v>237</v>
      </c>
      <c r="D1829">
        <v>41974</v>
      </c>
      <c r="E1829">
        <v>7</v>
      </c>
      <c r="F1829">
        <v>8</v>
      </c>
      <c r="G1829">
        <v>0.875</v>
      </c>
      <c r="H1829">
        <v>56</v>
      </c>
      <c r="I1829">
        <v>70</v>
      </c>
      <c r="J1829">
        <v>0.8</v>
      </c>
      <c r="K1829">
        <v>80</v>
      </c>
      <c r="L1829">
        <v>0.875</v>
      </c>
      <c r="M1829">
        <v>56</v>
      </c>
      <c r="O1829">
        <v>1</v>
      </c>
      <c r="P1829">
        <v>3</v>
      </c>
      <c r="Q1829">
        <v>0.33333333333333331</v>
      </c>
      <c r="R1829">
        <v>0</v>
      </c>
    </row>
    <row r="1830" spans="1:19" x14ac:dyDescent="0.25">
      <c r="A1830" t="s">
        <v>6567</v>
      </c>
      <c r="B1830" t="s">
        <v>6568</v>
      </c>
      <c r="C1830" t="s">
        <v>236</v>
      </c>
      <c r="D1830">
        <v>41974</v>
      </c>
      <c r="E1830">
        <v>7</v>
      </c>
      <c r="F1830">
        <v>8</v>
      </c>
      <c r="G1830">
        <v>0.875</v>
      </c>
      <c r="H1830">
        <v>56</v>
      </c>
      <c r="I1830">
        <v>70</v>
      </c>
      <c r="J1830">
        <v>0.8</v>
      </c>
      <c r="K1830">
        <v>80</v>
      </c>
      <c r="L1830">
        <v>0.875</v>
      </c>
      <c r="M1830">
        <v>56</v>
      </c>
      <c r="O1830">
        <v>1</v>
      </c>
      <c r="P1830">
        <v>3</v>
      </c>
      <c r="Q1830">
        <v>0.33333333333333331</v>
      </c>
      <c r="R1830">
        <v>0</v>
      </c>
    </row>
    <row r="1831" spans="1:19" x14ac:dyDescent="0.25">
      <c r="A1831" t="s">
        <v>6569</v>
      </c>
      <c r="B1831" t="s">
        <v>6570</v>
      </c>
      <c r="C1831" t="s">
        <v>364</v>
      </c>
      <c r="D1831">
        <v>41974</v>
      </c>
      <c r="E1831">
        <v>11</v>
      </c>
      <c r="F1831">
        <v>11</v>
      </c>
      <c r="G1831">
        <v>1</v>
      </c>
      <c r="H1831">
        <v>18</v>
      </c>
      <c r="I1831">
        <v>28</v>
      </c>
      <c r="J1831">
        <v>0.6428571428571429</v>
      </c>
      <c r="K1831">
        <v>28</v>
      </c>
      <c r="L1831">
        <v>1</v>
      </c>
      <c r="M1831">
        <v>16</v>
      </c>
      <c r="O1831">
        <v>3</v>
      </c>
      <c r="P1831">
        <v>3</v>
      </c>
      <c r="Q1831">
        <v>1</v>
      </c>
      <c r="R1831">
        <v>2</v>
      </c>
      <c r="S1831">
        <v>0.5714285714285714</v>
      </c>
    </row>
    <row r="1832" spans="1:19" x14ac:dyDescent="0.25">
      <c r="A1832" t="s">
        <v>6571</v>
      </c>
      <c r="B1832" t="s">
        <v>6572</v>
      </c>
      <c r="C1832" t="s">
        <v>363</v>
      </c>
      <c r="D1832">
        <v>41974</v>
      </c>
      <c r="E1832">
        <v>11</v>
      </c>
      <c r="F1832">
        <v>11</v>
      </c>
      <c r="G1832">
        <v>1</v>
      </c>
      <c r="H1832">
        <v>18</v>
      </c>
      <c r="I1832">
        <v>28</v>
      </c>
      <c r="J1832">
        <v>0.6428571428571429</v>
      </c>
      <c r="K1832">
        <v>28</v>
      </c>
      <c r="L1832">
        <v>1</v>
      </c>
      <c r="M1832">
        <v>16</v>
      </c>
      <c r="O1832">
        <v>3</v>
      </c>
      <c r="P1832">
        <v>3</v>
      </c>
      <c r="Q1832">
        <v>1</v>
      </c>
      <c r="R1832">
        <v>2</v>
      </c>
    </row>
    <row r="1833" spans="1:19" x14ac:dyDescent="0.25">
      <c r="A1833" t="s">
        <v>6573</v>
      </c>
      <c r="B1833" t="s">
        <v>6574</v>
      </c>
      <c r="C1833" t="s">
        <v>219</v>
      </c>
      <c r="D1833">
        <v>41974</v>
      </c>
      <c r="E1833">
        <v>14</v>
      </c>
      <c r="F1833">
        <v>15</v>
      </c>
      <c r="G1833">
        <v>0.93333333333333335</v>
      </c>
      <c r="H1833">
        <v>87</v>
      </c>
      <c r="I1833">
        <v>135</v>
      </c>
      <c r="J1833">
        <v>0.64444444444444449</v>
      </c>
      <c r="K1833">
        <v>145</v>
      </c>
      <c r="L1833">
        <v>0.93103448275862066</v>
      </c>
      <c r="M1833">
        <v>74</v>
      </c>
      <c r="O1833">
        <v>6</v>
      </c>
      <c r="P1833">
        <v>13</v>
      </c>
      <c r="Q1833">
        <v>0.46153846153846156</v>
      </c>
      <c r="R1833">
        <v>13</v>
      </c>
      <c r="S1833">
        <v>1</v>
      </c>
    </row>
    <row r="1834" spans="1:19" x14ac:dyDescent="0.25">
      <c r="A1834" t="s">
        <v>6575</v>
      </c>
      <c r="B1834" t="s">
        <v>6576</v>
      </c>
      <c r="C1834" t="s">
        <v>220</v>
      </c>
      <c r="D1834">
        <v>41974</v>
      </c>
      <c r="E1834">
        <v>6</v>
      </c>
      <c r="F1834">
        <v>6</v>
      </c>
      <c r="G1834">
        <v>1</v>
      </c>
      <c r="H1834">
        <v>41</v>
      </c>
      <c r="I1834">
        <v>55</v>
      </c>
      <c r="J1834">
        <v>0.74545454545454548</v>
      </c>
      <c r="K1834">
        <v>55</v>
      </c>
      <c r="L1834">
        <v>1</v>
      </c>
      <c r="M1834">
        <v>32</v>
      </c>
      <c r="N1834">
        <v>0.95</v>
      </c>
      <c r="O1834">
        <v>5</v>
      </c>
      <c r="P1834">
        <v>7</v>
      </c>
      <c r="Q1834">
        <v>0.7142857142857143</v>
      </c>
      <c r="R1834">
        <v>9</v>
      </c>
    </row>
    <row r="1835" spans="1:19" x14ac:dyDescent="0.25">
      <c r="A1835" t="s">
        <v>6577</v>
      </c>
      <c r="B1835" t="s">
        <v>6578</v>
      </c>
      <c r="C1835" t="s">
        <v>221</v>
      </c>
      <c r="D1835">
        <v>41974</v>
      </c>
      <c r="E1835">
        <v>8</v>
      </c>
      <c r="F1835">
        <v>9</v>
      </c>
      <c r="G1835">
        <v>0.88888888888888884</v>
      </c>
      <c r="H1835">
        <v>46</v>
      </c>
      <c r="I1835">
        <v>80</v>
      </c>
      <c r="J1835">
        <v>0.57499999999999996</v>
      </c>
      <c r="K1835">
        <v>90</v>
      </c>
      <c r="L1835">
        <v>0.88888888888888884</v>
      </c>
      <c r="M1835">
        <v>42</v>
      </c>
      <c r="O1835">
        <v>2</v>
      </c>
      <c r="P1835">
        <v>6</v>
      </c>
      <c r="Q1835">
        <v>0.33333333333333331</v>
      </c>
      <c r="R1835">
        <v>4</v>
      </c>
      <c r="S1835">
        <v>0.80399999999999994</v>
      </c>
    </row>
    <row r="1836" spans="1:19" x14ac:dyDescent="0.25">
      <c r="A1836" t="s">
        <v>9213</v>
      </c>
      <c r="B1836" t="s">
        <v>9214</v>
      </c>
      <c r="C1836" t="s">
        <v>3018</v>
      </c>
      <c r="D1836">
        <v>41974</v>
      </c>
      <c r="E1836">
        <v>10</v>
      </c>
      <c r="F1836">
        <v>10</v>
      </c>
      <c r="G1836">
        <v>1</v>
      </c>
      <c r="H1836">
        <v>28</v>
      </c>
      <c r="I1836">
        <v>50</v>
      </c>
      <c r="J1836">
        <v>0.56000000000000005</v>
      </c>
      <c r="K1836">
        <v>50</v>
      </c>
      <c r="L1836">
        <v>1</v>
      </c>
      <c r="M1836">
        <v>25</v>
      </c>
      <c r="O1836">
        <v>0</v>
      </c>
      <c r="P1836">
        <v>0</v>
      </c>
      <c r="Q1836" t="e">
        <v>#DIV/0!</v>
      </c>
      <c r="R1836">
        <v>3</v>
      </c>
      <c r="S1836">
        <v>0.83299999999999996</v>
      </c>
    </row>
    <row r="1837" spans="1:19" x14ac:dyDescent="0.25">
      <c r="A1837" t="s">
        <v>8850</v>
      </c>
      <c r="B1837" t="s">
        <v>8851</v>
      </c>
      <c r="C1837" t="s">
        <v>2638</v>
      </c>
      <c r="D1837">
        <v>41974</v>
      </c>
      <c r="E1837">
        <v>5</v>
      </c>
      <c r="F1837">
        <v>5</v>
      </c>
      <c r="G1837">
        <v>1</v>
      </c>
      <c r="H1837">
        <v>16</v>
      </c>
      <c r="I1837">
        <v>25</v>
      </c>
      <c r="J1837">
        <v>0.64</v>
      </c>
      <c r="K1837">
        <v>25</v>
      </c>
      <c r="L1837">
        <v>1</v>
      </c>
      <c r="M1837">
        <v>16</v>
      </c>
      <c r="O1837">
        <v>0</v>
      </c>
      <c r="P1837">
        <v>0</v>
      </c>
      <c r="Q1837" t="e">
        <v>#DIV/0!</v>
      </c>
      <c r="R1837">
        <v>0</v>
      </c>
      <c r="S1837">
        <v>0.71699999999999997</v>
      </c>
    </row>
    <row r="1838" spans="1:19" x14ac:dyDescent="0.25">
      <c r="A1838" t="s">
        <v>9068</v>
      </c>
      <c r="B1838" t="s">
        <v>9069</v>
      </c>
      <c r="C1838" t="s">
        <v>2811</v>
      </c>
      <c r="D1838">
        <v>41974</v>
      </c>
      <c r="E1838">
        <v>5</v>
      </c>
      <c r="F1838">
        <v>5</v>
      </c>
      <c r="G1838">
        <v>1</v>
      </c>
      <c r="H1838">
        <v>12</v>
      </c>
      <c r="I1838">
        <v>25</v>
      </c>
      <c r="J1838">
        <v>0.48</v>
      </c>
      <c r="K1838">
        <v>25</v>
      </c>
      <c r="L1838">
        <v>1</v>
      </c>
      <c r="M1838">
        <v>9</v>
      </c>
      <c r="O1838">
        <v>0</v>
      </c>
      <c r="P1838">
        <v>0</v>
      </c>
      <c r="Q1838" t="e">
        <v>#DIV/0!</v>
      </c>
      <c r="R1838">
        <v>3</v>
      </c>
    </row>
    <row r="1839" spans="1:19" x14ac:dyDescent="0.25">
      <c r="A1839" t="s">
        <v>6579</v>
      </c>
      <c r="B1839" t="s">
        <v>6580</v>
      </c>
      <c r="C1839" t="s">
        <v>234</v>
      </c>
      <c r="D1839">
        <v>41974</v>
      </c>
      <c r="E1839">
        <v>2</v>
      </c>
      <c r="F1839">
        <v>3</v>
      </c>
      <c r="G1839">
        <v>0.66666666666666663</v>
      </c>
      <c r="H1839">
        <v>11</v>
      </c>
      <c r="I1839">
        <v>12</v>
      </c>
      <c r="J1839">
        <v>0.91666666666666663</v>
      </c>
      <c r="K1839">
        <v>18</v>
      </c>
      <c r="L1839">
        <v>0.66666666666666663</v>
      </c>
      <c r="M1839">
        <v>6</v>
      </c>
      <c r="O1839">
        <v>1</v>
      </c>
      <c r="P1839">
        <v>2</v>
      </c>
      <c r="Q1839">
        <v>0.5</v>
      </c>
      <c r="R1839">
        <v>5</v>
      </c>
    </row>
    <row r="1840" spans="1:19" x14ac:dyDescent="0.25">
      <c r="A1840" t="s">
        <v>6581</v>
      </c>
      <c r="B1840" t="s">
        <v>6582</v>
      </c>
      <c r="C1840" t="s">
        <v>235</v>
      </c>
      <c r="D1840">
        <v>41974</v>
      </c>
      <c r="E1840">
        <v>2</v>
      </c>
      <c r="F1840">
        <v>3</v>
      </c>
      <c r="G1840">
        <v>0.66666666666666663</v>
      </c>
      <c r="H1840">
        <v>11</v>
      </c>
      <c r="I1840">
        <v>12</v>
      </c>
      <c r="J1840">
        <v>0.91666666666666663</v>
      </c>
      <c r="K1840">
        <v>18</v>
      </c>
      <c r="L1840">
        <v>0.66666666666666663</v>
      </c>
      <c r="M1840">
        <v>6</v>
      </c>
      <c r="O1840">
        <v>1</v>
      </c>
      <c r="P1840">
        <v>2</v>
      </c>
      <c r="Q1840">
        <v>0.5</v>
      </c>
      <c r="R1840">
        <v>5</v>
      </c>
    </row>
    <row r="1841" spans="1:19" x14ac:dyDescent="0.25">
      <c r="A1841" t="s">
        <v>6583</v>
      </c>
      <c r="B1841" t="s">
        <v>6584</v>
      </c>
      <c r="C1841" t="s">
        <v>239</v>
      </c>
      <c r="D1841">
        <v>41974</v>
      </c>
      <c r="E1841">
        <v>7</v>
      </c>
      <c r="F1841">
        <v>7</v>
      </c>
      <c r="G1841">
        <v>1</v>
      </c>
      <c r="H1841">
        <v>15</v>
      </c>
      <c r="I1841">
        <v>70</v>
      </c>
      <c r="J1841">
        <v>0.21428571428571427</v>
      </c>
      <c r="K1841">
        <v>70</v>
      </c>
      <c r="L1841">
        <v>1</v>
      </c>
      <c r="M1841">
        <v>7</v>
      </c>
      <c r="O1841">
        <v>0</v>
      </c>
      <c r="P1841">
        <v>5</v>
      </c>
      <c r="Q1841">
        <v>0</v>
      </c>
      <c r="R1841">
        <v>8</v>
      </c>
      <c r="S1841">
        <v>0.41666666666666669</v>
      </c>
    </row>
    <row r="1842" spans="1:19" x14ac:dyDescent="0.25">
      <c r="A1842" t="s">
        <v>6585</v>
      </c>
      <c r="B1842" t="s">
        <v>6586</v>
      </c>
      <c r="C1842" t="s">
        <v>238</v>
      </c>
      <c r="D1842">
        <v>41974</v>
      </c>
      <c r="E1842">
        <v>7</v>
      </c>
      <c r="F1842">
        <v>7</v>
      </c>
      <c r="G1842">
        <v>1</v>
      </c>
      <c r="H1842">
        <v>15</v>
      </c>
      <c r="I1842">
        <v>70</v>
      </c>
      <c r="J1842">
        <v>0.21428571428571427</v>
      </c>
      <c r="K1842">
        <v>70</v>
      </c>
      <c r="L1842">
        <v>1</v>
      </c>
      <c r="M1842">
        <v>7</v>
      </c>
      <c r="O1842">
        <v>0</v>
      </c>
      <c r="P1842">
        <v>5</v>
      </c>
      <c r="Q1842">
        <v>0</v>
      </c>
      <c r="R1842">
        <v>8</v>
      </c>
      <c r="S1842">
        <v>1.1416666666666668</v>
      </c>
    </row>
    <row r="1843" spans="1:19" x14ac:dyDescent="0.25">
      <c r="A1843" t="s">
        <v>6587</v>
      </c>
      <c r="B1843" t="s">
        <v>6588</v>
      </c>
      <c r="C1843" t="s">
        <v>222</v>
      </c>
      <c r="D1843">
        <v>41974</v>
      </c>
      <c r="E1843">
        <v>7</v>
      </c>
      <c r="F1843">
        <v>7</v>
      </c>
      <c r="G1843">
        <v>1</v>
      </c>
      <c r="H1843">
        <v>20</v>
      </c>
      <c r="I1843">
        <v>50</v>
      </c>
      <c r="J1843">
        <v>0.4</v>
      </c>
      <c r="K1843">
        <v>50</v>
      </c>
      <c r="L1843">
        <v>1</v>
      </c>
      <c r="M1843">
        <v>18</v>
      </c>
      <c r="O1843">
        <v>0</v>
      </c>
      <c r="P1843">
        <v>4</v>
      </c>
      <c r="Q1843">
        <v>0</v>
      </c>
      <c r="R1843">
        <v>2</v>
      </c>
      <c r="S1843">
        <v>0.83299999999999996</v>
      </c>
    </row>
    <row r="1844" spans="1:19" x14ac:dyDescent="0.25">
      <c r="A1844" t="s">
        <v>6589</v>
      </c>
      <c r="B1844" t="s">
        <v>6590</v>
      </c>
      <c r="C1844" t="s">
        <v>3567</v>
      </c>
      <c r="D1844">
        <v>41974</v>
      </c>
      <c r="G1844" t="e">
        <v>#DIV/0!</v>
      </c>
      <c r="J1844" t="e">
        <v>#DIV/0!</v>
      </c>
      <c r="L1844" t="e">
        <v>#DIV/0!</v>
      </c>
      <c r="Q1844" t="e">
        <v>#DIV/0!</v>
      </c>
      <c r="S1844">
        <v>0.74</v>
      </c>
    </row>
    <row r="1845" spans="1:19" x14ac:dyDescent="0.25">
      <c r="A1845" t="s">
        <v>6591</v>
      </c>
      <c r="B1845" t="s">
        <v>6592</v>
      </c>
      <c r="C1845" t="s">
        <v>223</v>
      </c>
      <c r="D1845">
        <v>41974</v>
      </c>
      <c r="E1845">
        <v>4</v>
      </c>
      <c r="F1845">
        <v>4</v>
      </c>
      <c r="G1845">
        <v>1</v>
      </c>
      <c r="H1845">
        <v>2</v>
      </c>
      <c r="I1845">
        <v>20</v>
      </c>
      <c r="J1845">
        <v>0.1</v>
      </c>
      <c r="K1845">
        <v>20</v>
      </c>
      <c r="L1845">
        <v>1</v>
      </c>
      <c r="M1845">
        <v>2</v>
      </c>
      <c r="O1845">
        <v>0</v>
      </c>
      <c r="P1845">
        <v>0</v>
      </c>
      <c r="Q1845" t="e">
        <v>#DIV/0!</v>
      </c>
      <c r="R1845">
        <v>0</v>
      </c>
      <c r="S1845">
        <v>0.98</v>
      </c>
    </row>
    <row r="1846" spans="1:19" x14ac:dyDescent="0.25">
      <c r="A1846" t="s">
        <v>6593</v>
      </c>
      <c r="B1846" t="s">
        <v>6594</v>
      </c>
      <c r="C1846" t="s">
        <v>224</v>
      </c>
      <c r="D1846">
        <v>41974</v>
      </c>
      <c r="E1846">
        <v>3</v>
      </c>
      <c r="F1846">
        <v>3</v>
      </c>
      <c r="G1846">
        <v>1</v>
      </c>
      <c r="H1846">
        <v>18</v>
      </c>
      <c r="I1846">
        <v>30</v>
      </c>
      <c r="J1846">
        <v>0.6</v>
      </c>
      <c r="K1846">
        <v>30</v>
      </c>
      <c r="L1846">
        <v>1</v>
      </c>
      <c r="M1846">
        <v>16</v>
      </c>
      <c r="O1846">
        <v>0</v>
      </c>
      <c r="P1846">
        <v>4</v>
      </c>
      <c r="Q1846">
        <v>0</v>
      </c>
      <c r="R1846">
        <v>2</v>
      </c>
      <c r="S1846">
        <v>0.91217948717948727</v>
      </c>
    </row>
    <row r="1847" spans="1:19" x14ac:dyDescent="0.25">
      <c r="A1847" t="s">
        <v>6595</v>
      </c>
      <c r="B1847" t="s">
        <v>6596</v>
      </c>
      <c r="C1847" t="s">
        <v>225</v>
      </c>
      <c r="D1847">
        <v>41974</v>
      </c>
      <c r="E1847">
        <v>16</v>
      </c>
      <c r="F1847">
        <v>16</v>
      </c>
      <c r="G1847">
        <v>1</v>
      </c>
      <c r="H1847">
        <v>40</v>
      </c>
      <c r="I1847">
        <v>48</v>
      </c>
      <c r="J1847">
        <v>0.83333333333333337</v>
      </c>
      <c r="K1847">
        <v>48</v>
      </c>
      <c r="L1847">
        <v>1</v>
      </c>
      <c r="M1847">
        <v>25</v>
      </c>
      <c r="O1847">
        <v>8</v>
      </c>
      <c r="P1847">
        <v>13</v>
      </c>
      <c r="Q1847">
        <v>0.61538461538461542</v>
      </c>
      <c r="R1847">
        <v>15</v>
      </c>
    </row>
    <row r="1848" spans="1:19" x14ac:dyDescent="0.25">
      <c r="A1848" t="s">
        <v>6597</v>
      </c>
      <c r="B1848" t="s">
        <v>6598</v>
      </c>
      <c r="C1848" t="s">
        <v>226</v>
      </c>
      <c r="D1848">
        <v>41974</v>
      </c>
      <c r="E1848">
        <v>12</v>
      </c>
      <c r="F1848">
        <v>12</v>
      </c>
      <c r="G1848">
        <v>1</v>
      </c>
      <c r="H1848">
        <v>33</v>
      </c>
      <c r="I1848">
        <v>40</v>
      </c>
      <c r="J1848">
        <v>0.82499999999999996</v>
      </c>
      <c r="K1848">
        <v>40</v>
      </c>
      <c r="L1848">
        <v>1</v>
      </c>
      <c r="M1848">
        <v>19</v>
      </c>
      <c r="N1848">
        <v>0.83299999999999996</v>
      </c>
      <c r="O1848">
        <v>8</v>
      </c>
      <c r="P1848">
        <v>13</v>
      </c>
      <c r="Q1848">
        <v>0.61538461538461542</v>
      </c>
      <c r="R1848">
        <v>14</v>
      </c>
    </row>
    <row r="1849" spans="1:19" x14ac:dyDescent="0.25">
      <c r="A1849" t="s">
        <v>6599</v>
      </c>
      <c r="B1849" t="s">
        <v>6600</v>
      </c>
      <c r="C1849" t="s">
        <v>227</v>
      </c>
      <c r="D1849">
        <v>41974</v>
      </c>
      <c r="E1849">
        <v>4</v>
      </c>
      <c r="F1849">
        <v>4</v>
      </c>
      <c r="G1849">
        <v>1</v>
      </c>
      <c r="H1849">
        <v>7</v>
      </c>
      <c r="I1849">
        <v>8</v>
      </c>
      <c r="J1849">
        <v>0.875</v>
      </c>
      <c r="K1849">
        <v>8</v>
      </c>
      <c r="L1849">
        <v>1</v>
      </c>
      <c r="M1849">
        <v>6</v>
      </c>
      <c r="N1849">
        <v>0.71699999999999997</v>
      </c>
      <c r="O1849">
        <v>0</v>
      </c>
      <c r="P1849">
        <v>0</v>
      </c>
      <c r="Q1849" t="e">
        <v>#DIV/0!</v>
      </c>
      <c r="R1849">
        <v>1</v>
      </c>
      <c r="S1849">
        <v>0.84</v>
      </c>
    </row>
    <row r="1850" spans="1:19" x14ac:dyDescent="0.25">
      <c r="A1850" t="s">
        <v>6601</v>
      </c>
      <c r="B1850" t="s">
        <v>324</v>
      </c>
      <c r="C1850" t="s">
        <v>202</v>
      </c>
      <c r="D1850">
        <v>42005</v>
      </c>
      <c r="E1850">
        <v>2</v>
      </c>
      <c r="F1850">
        <v>3</v>
      </c>
      <c r="G1850">
        <v>0.66666666666666663</v>
      </c>
      <c r="H1850">
        <v>3</v>
      </c>
      <c r="I1850">
        <v>10</v>
      </c>
      <c r="J1850">
        <v>0.3</v>
      </c>
      <c r="K1850">
        <v>15</v>
      </c>
      <c r="L1850">
        <v>0.66666666666666663</v>
      </c>
      <c r="M1850">
        <v>3</v>
      </c>
      <c r="O1850">
        <v>0</v>
      </c>
      <c r="P1850">
        <v>0</v>
      </c>
      <c r="Q1850" t="e">
        <v>#DIV/0!</v>
      </c>
      <c r="R1850">
        <v>0</v>
      </c>
      <c r="S1850">
        <v>0.76923076923076927</v>
      </c>
    </row>
    <row r="1851" spans="1:19" x14ac:dyDescent="0.25">
      <c r="A1851" t="s">
        <v>8743</v>
      </c>
      <c r="B1851" t="s">
        <v>2639</v>
      </c>
      <c r="C1851" t="s">
        <v>2636</v>
      </c>
      <c r="D1851">
        <v>42005</v>
      </c>
      <c r="E1851">
        <v>2</v>
      </c>
      <c r="F1851">
        <v>3</v>
      </c>
      <c r="G1851">
        <v>0.66666666666666663</v>
      </c>
      <c r="H1851">
        <v>3</v>
      </c>
      <c r="I1851">
        <v>10</v>
      </c>
      <c r="J1851">
        <v>0.3</v>
      </c>
      <c r="K1851">
        <v>15</v>
      </c>
      <c r="L1851">
        <v>0.66666666666666663</v>
      </c>
      <c r="M1851">
        <v>3</v>
      </c>
      <c r="O1851">
        <v>0</v>
      </c>
      <c r="P1851">
        <v>0</v>
      </c>
      <c r="Q1851" t="e">
        <v>#DIV/0!</v>
      </c>
      <c r="R1851">
        <v>0</v>
      </c>
      <c r="S1851">
        <v>0.76923076923076927</v>
      </c>
    </row>
    <row r="1852" spans="1:19" x14ac:dyDescent="0.25">
      <c r="A1852" t="s">
        <v>6602</v>
      </c>
      <c r="B1852" t="s">
        <v>334</v>
      </c>
      <c r="C1852" t="s">
        <v>247</v>
      </c>
      <c r="D1852">
        <v>42005</v>
      </c>
      <c r="E1852">
        <v>8</v>
      </c>
      <c r="F1852">
        <v>11</v>
      </c>
      <c r="G1852">
        <v>0.72727272727272729</v>
      </c>
      <c r="H1852">
        <v>49</v>
      </c>
      <c r="I1852">
        <v>54</v>
      </c>
      <c r="J1852">
        <v>0.90740740740740744</v>
      </c>
      <c r="K1852">
        <v>90</v>
      </c>
      <c r="L1852">
        <v>0.6</v>
      </c>
      <c r="M1852">
        <v>41</v>
      </c>
      <c r="O1852">
        <v>1</v>
      </c>
      <c r="P1852">
        <v>8</v>
      </c>
      <c r="Q1852">
        <v>0.125</v>
      </c>
      <c r="R1852">
        <v>8</v>
      </c>
    </row>
    <row r="1853" spans="1:19" x14ac:dyDescent="0.25">
      <c r="A1853" t="s">
        <v>9360</v>
      </c>
      <c r="B1853" t="s">
        <v>2640</v>
      </c>
      <c r="C1853" t="s">
        <v>2637</v>
      </c>
      <c r="D1853">
        <v>42005</v>
      </c>
      <c r="E1853">
        <v>7</v>
      </c>
      <c r="F1853">
        <v>8</v>
      </c>
      <c r="G1853">
        <v>0.875</v>
      </c>
      <c r="H1853">
        <v>19</v>
      </c>
      <c r="I1853">
        <v>35</v>
      </c>
      <c r="J1853">
        <v>0.54285714285714282</v>
      </c>
      <c r="K1853">
        <v>40</v>
      </c>
      <c r="L1853">
        <v>0.875</v>
      </c>
      <c r="M1853">
        <v>19</v>
      </c>
      <c r="O1853">
        <v>0</v>
      </c>
      <c r="P1853">
        <v>0</v>
      </c>
      <c r="Q1853">
        <v>0</v>
      </c>
      <c r="R1853">
        <v>0</v>
      </c>
    </row>
    <row r="1854" spans="1:19" x14ac:dyDescent="0.25">
      <c r="A1854" t="s">
        <v>6603</v>
      </c>
      <c r="B1854" t="s">
        <v>335</v>
      </c>
      <c r="C1854" t="s">
        <v>242</v>
      </c>
      <c r="D1854">
        <v>42005</v>
      </c>
      <c r="E1854">
        <v>17</v>
      </c>
      <c r="F1854">
        <v>17</v>
      </c>
      <c r="G1854">
        <v>1</v>
      </c>
      <c r="H1854">
        <v>108</v>
      </c>
      <c r="I1854">
        <v>135</v>
      </c>
      <c r="J1854">
        <v>0.8</v>
      </c>
      <c r="K1854">
        <v>128</v>
      </c>
      <c r="L1854">
        <v>1.0546875</v>
      </c>
      <c r="M1854">
        <v>78</v>
      </c>
      <c r="N1854">
        <v>1.1416666666666668</v>
      </c>
      <c r="O1854">
        <v>16</v>
      </c>
      <c r="P1854">
        <v>19</v>
      </c>
      <c r="Q1854">
        <v>0.84210526315789469</v>
      </c>
      <c r="R1854">
        <v>30</v>
      </c>
    </row>
    <row r="1855" spans="1:19" x14ac:dyDescent="0.25">
      <c r="A1855" t="s">
        <v>6604</v>
      </c>
      <c r="B1855" t="s">
        <v>336</v>
      </c>
      <c r="C1855" t="s">
        <v>243</v>
      </c>
      <c r="D1855">
        <v>42005</v>
      </c>
      <c r="E1855">
        <v>11</v>
      </c>
      <c r="F1855">
        <v>12</v>
      </c>
      <c r="G1855">
        <v>0.91666666666666663</v>
      </c>
      <c r="H1855">
        <v>40</v>
      </c>
      <c r="I1855">
        <v>36</v>
      </c>
      <c r="J1855">
        <v>1.1111111111111112</v>
      </c>
      <c r="K1855">
        <v>40</v>
      </c>
      <c r="L1855">
        <v>0.9</v>
      </c>
      <c r="M1855">
        <v>28</v>
      </c>
      <c r="N1855">
        <v>0.83299999999999996</v>
      </c>
      <c r="O1855">
        <v>4</v>
      </c>
      <c r="P1855">
        <v>4</v>
      </c>
      <c r="Q1855">
        <v>0</v>
      </c>
      <c r="R1855">
        <v>12</v>
      </c>
      <c r="S1855">
        <v>1.0249999999999999</v>
      </c>
    </row>
    <row r="1856" spans="1:19" x14ac:dyDescent="0.25">
      <c r="A1856" t="s">
        <v>6605</v>
      </c>
      <c r="B1856" t="s">
        <v>337</v>
      </c>
      <c r="C1856" t="s">
        <v>244</v>
      </c>
      <c r="D1856">
        <v>42005</v>
      </c>
      <c r="E1856">
        <v>4</v>
      </c>
      <c r="F1856">
        <v>4</v>
      </c>
      <c r="G1856">
        <v>1</v>
      </c>
      <c r="H1856">
        <v>4</v>
      </c>
      <c r="I1856">
        <v>8</v>
      </c>
      <c r="J1856">
        <v>0.5</v>
      </c>
      <c r="K1856">
        <v>8</v>
      </c>
      <c r="L1856">
        <v>1</v>
      </c>
      <c r="M1856">
        <v>2</v>
      </c>
      <c r="N1856">
        <v>0.74</v>
      </c>
      <c r="O1856">
        <v>2</v>
      </c>
      <c r="P1856">
        <v>3</v>
      </c>
      <c r="Q1856">
        <v>0.66666666666666663</v>
      </c>
      <c r="R1856">
        <v>2</v>
      </c>
      <c r="S1856">
        <v>1.05</v>
      </c>
    </row>
    <row r="1857" spans="1:19" x14ac:dyDescent="0.25">
      <c r="A1857" t="s">
        <v>9469</v>
      </c>
      <c r="B1857" t="s">
        <v>2812</v>
      </c>
      <c r="C1857" t="s">
        <v>2809</v>
      </c>
      <c r="D1857">
        <v>42005</v>
      </c>
      <c r="E1857">
        <v>8</v>
      </c>
      <c r="F1857">
        <v>9</v>
      </c>
      <c r="G1857">
        <v>0.88888888888888884</v>
      </c>
      <c r="H1857">
        <v>23</v>
      </c>
      <c r="I1857">
        <v>34</v>
      </c>
      <c r="J1857">
        <v>0.67647058823529416</v>
      </c>
      <c r="K1857">
        <v>39</v>
      </c>
      <c r="L1857">
        <v>0.87179487179487181</v>
      </c>
      <c r="M1857">
        <v>19</v>
      </c>
      <c r="O1857">
        <v>1</v>
      </c>
      <c r="P1857">
        <v>2</v>
      </c>
      <c r="Q1857">
        <v>0.5</v>
      </c>
      <c r="R1857">
        <v>4</v>
      </c>
      <c r="S1857">
        <v>1</v>
      </c>
    </row>
    <row r="1858" spans="1:19" x14ac:dyDescent="0.25">
      <c r="A1858" t="s">
        <v>6606</v>
      </c>
      <c r="B1858" t="s">
        <v>338</v>
      </c>
      <c r="C1858" t="s">
        <v>245</v>
      </c>
      <c r="D1858">
        <v>42005</v>
      </c>
      <c r="E1858">
        <v>31</v>
      </c>
      <c r="F1858">
        <v>32</v>
      </c>
      <c r="G1858">
        <v>0.96875</v>
      </c>
      <c r="H1858">
        <v>48</v>
      </c>
      <c r="I1858">
        <v>110</v>
      </c>
      <c r="J1858">
        <v>0.43636363636363634</v>
      </c>
      <c r="K1858">
        <v>116</v>
      </c>
      <c r="L1858">
        <v>0.94827586206896552</v>
      </c>
      <c r="M1858">
        <v>35</v>
      </c>
      <c r="O1858">
        <v>2</v>
      </c>
      <c r="P1858">
        <v>4</v>
      </c>
      <c r="Q1858">
        <v>0.5</v>
      </c>
      <c r="R1858">
        <v>13</v>
      </c>
    </row>
    <row r="1859" spans="1:19" x14ac:dyDescent="0.25">
      <c r="A1859" t="s">
        <v>6607</v>
      </c>
      <c r="B1859" t="s">
        <v>339</v>
      </c>
      <c r="C1859" t="s">
        <v>246</v>
      </c>
      <c r="D1859">
        <v>42005</v>
      </c>
      <c r="E1859">
        <v>41</v>
      </c>
      <c r="F1859">
        <v>43</v>
      </c>
      <c r="G1859">
        <v>0.95348837209302328</v>
      </c>
      <c r="H1859">
        <v>279</v>
      </c>
      <c r="I1859">
        <v>400</v>
      </c>
      <c r="J1859">
        <v>0.69750000000000001</v>
      </c>
      <c r="K1859">
        <v>415</v>
      </c>
      <c r="L1859">
        <v>0.96385542168674698</v>
      </c>
      <c r="M1859">
        <v>268</v>
      </c>
      <c r="O1859">
        <v>2</v>
      </c>
      <c r="P1859">
        <v>9</v>
      </c>
      <c r="Q1859">
        <v>0.22222222222222221</v>
      </c>
      <c r="R1859">
        <v>11</v>
      </c>
    </row>
    <row r="1860" spans="1:19" x14ac:dyDescent="0.25">
      <c r="A1860" t="s">
        <v>6608</v>
      </c>
      <c r="B1860" t="s">
        <v>340</v>
      </c>
      <c r="C1860" t="s">
        <v>365</v>
      </c>
      <c r="D1860">
        <v>42005</v>
      </c>
      <c r="E1860">
        <v>0</v>
      </c>
      <c r="F1860">
        <v>0</v>
      </c>
      <c r="H1860">
        <v>0</v>
      </c>
      <c r="I1860">
        <v>0</v>
      </c>
      <c r="K1860">
        <v>0</v>
      </c>
      <c r="M1860">
        <v>0</v>
      </c>
      <c r="O1860">
        <v>0</v>
      </c>
      <c r="P1860">
        <v>0</v>
      </c>
      <c r="Q1860" t="e">
        <v>#DIV/0!</v>
      </c>
      <c r="R1860">
        <v>0</v>
      </c>
    </row>
    <row r="1861" spans="1:19" x14ac:dyDescent="0.25">
      <c r="A1861" t="s">
        <v>6609</v>
      </c>
      <c r="B1861" t="s">
        <v>333</v>
      </c>
      <c r="C1861" t="s">
        <v>240</v>
      </c>
      <c r="D1861">
        <v>42005</v>
      </c>
      <c r="E1861">
        <v>127</v>
      </c>
      <c r="F1861">
        <v>136</v>
      </c>
      <c r="G1861">
        <v>0.93382352941176472</v>
      </c>
      <c r="H1861">
        <v>570</v>
      </c>
      <c r="I1861">
        <v>812</v>
      </c>
      <c r="J1861">
        <v>0.70197044334975367</v>
      </c>
      <c r="K1861">
        <v>876</v>
      </c>
      <c r="L1861">
        <v>0.9269406392694064</v>
      </c>
      <c r="M1861">
        <v>490</v>
      </c>
      <c r="O1861">
        <v>28</v>
      </c>
      <c r="P1861">
        <v>49</v>
      </c>
      <c r="Q1861">
        <v>0.5714285714285714</v>
      </c>
      <c r="R1861">
        <v>80</v>
      </c>
      <c r="S1861">
        <v>1.075</v>
      </c>
    </row>
    <row r="1862" spans="1:19" x14ac:dyDescent="0.25">
      <c r="A1862" t="s">
        <v>6610</v>
      </c>
      <c r="B1862" t="s">
        <v>319</v>
      </c>
      <c r="C1862" t="s">
        <v>203</v>
      </c>
      <c r="D1862">
        <v>42005</v>
      </c>
      <c r="E1862">
        <v>13</v>
      </c>
      <c r="F1862">
        <v>13</v>
      </c>
      <c r="G1862">
        <v>1</v>
      </c>
      <c r="H1862">
        <v>103</v>
      </c>
      <c r="I1862">
        <v>95</v>
      </c>
      <c r="J1862">
        <v>1.0842105263157895</v>
      </c>
      <c r="K1862">
        <v>95</v>
      </c>
      <c r="L1862">
        <v>1</v>
      </c>
      <c r="M1862">
        <v>97</v>
      </c>
      <c r="O1862">
        <v>1</v>
      </c>
      <c r="P1862">
        <v>3</v>
      </c>
      <c r="Q1862">
        <v>0.33333333333333331</v>
      </c>
      <c r="R1862">
        <v>6</v>
      </c>
      <c r="S1862">
        <v>1.1499999999999999</v>
      </c>
    </row>
    <row r="1863" spans="1:19" x14ac:dyDescent="0.25">
      <c r="A1863" t="s">
        <v>6611</v>
      </c>
      <c r="B1863" t="s">
        <v>308</v>
      </c>
      <c r="C1863" t="s">
        <v>204</v>
      </c>
      <c r="D1863">
        <v>42005</v>
      </c>
      <c r="E1863">
        <v>5</v>
      </c>
      <c r="F1863">
        <v>5</v>
      </c>
      <c r="G1863">
        <v>1</v>
      </c>
      <c r="H1863">
        <v>12</v>
      </c>
      <c r="I1863">
        <v>25</v>
      </c>
      <c r="J1863">
        <v>0.48</v>
      </c>
      <c r="K1863">
        <v>25</v>
      </c>
      <c r="L1863">
        <v>1</v>
      </c>
      <c r="M1863">
        <v>8</v>
      </c>
      <c r="O1863">
        <v>1</v>
      </c>
      <c r="P1863">
        <v>2</v>
      </c>
      <c r="Q1863">
        <v>0.5</v>
      </c>
      <c r="R1863">
        <v>4</v>
      </c>
      <c r="S1863">
        <v>1</v>
      </c>
    </row>
    <row r="1864" spans="1:19" x14ac:dyDescent="0.25">
      <c r="A1864" t="s">
        <v>6612</v>
      </c>
      <c r="B1864" t="s">
        <v>312</v>
      </c>
      <c r="C1864" t="s">
        <v>206</v>
      </c>
      <c r="D1864">
        <v>42005</v>
      </c>
      <c r="E1864">
        <v>8</v>
      </c>
      <c r="F1864">
        <v>8</v>
      </c>
      <c r="G1864">
        <v>1</v>
      </c>
      <c r="H1864">
        <v>91</v>
      </c>
      <c r="I1864">
        <v>70</v>
      </c>
      <c r="J1864">
        <v>1.3</v>
      </c>
      <c r="K1864">
        <v>70</v>
      </c>
      <c r="L1864">
        <v>1</v>
      </c>
      <c r="M1864">
        <v>89</v>
      </c>
      <c r="O1864">
        <v>0</v>
      </c>
      <c r="P1864">
        <v>1</v>
      </c>
      <c r="Q1864">
        <v>0</v>
      </c>
      <c r="R1864">
        <v>2</v>
      </c>
    </row>
    <row r="1865" spans="1:19" x14ac:dyDescent="0.25">
      <c r="A1865" t="s">
        <v>6613</v>
      </c>
      <c r="B1865" t="s">
        <v>299</v>
      </c>
      <c r="C1865" t="s">
        <v>233</v>
      </c>
      <c r="D1865">
        <v>42005</v>
      </c>
      <c r="E1865">
        <v>2</v>
      </c>
      <c r="F1865">
        <v>2</v>
      </c>
      <c r="G1865">
        <v>1</v>
      </c>
      <c r="H1865">
        <v>0</v>
      </c>
      <c r="I1865">
        <v>14</v>
      </c>
      <c r="J1865">
        <v>0</v>
      </c>
      <c r="K1865">
        <v>28</v>
      </c>
      <c r="L1865">
        <v>0.5</v>
      </c>
      <c r="O1865">
        <v>0</v>
      </c>
      <c r="P1865">
        <v>0</v>
      </c>
      <c r="Q1865" t="e">
        <v>#DIV/0!</v>
      </c>
      <c r="R1865">
        <v>0</v>
      </c>
    </row>
    <row r="1866" spans="1:19" x14ac:dyDescent="0.25">
      <c r="A1866" t="s">
        <v>6614</v>
      </c>
      <c r="B1866" t="s">
        <v>320</v>
      </c>
      <c r="C1866" t="s">
        <v>232</v>
      </c>
      <c r="D1866">
        <v>42005</v>
      </c>
      <c r="E1866">
        <v>2</v>
      </c>
      <c r="F1866">
        <v>2</v>
      </c>
      <c r="G1866">
        <v>1</v>
      </c>
      <c r="H1866">
        <v>0</v>
      </c>
      <c r="I1866">
        <v>14</v>
      </c>
      <c r="J1866">
        <v>0</v>
      </c>
      <c r="K1866">
        <v>28</v>
      </c>
      <c r="L1866">
        <v>0.5</v>
      </c>
      <c r="O1866">
        <v>0</v>
      </c>
      <c r="P1866">
        <v>0</v>
      </c>
      <c r="Q1866" t="e">
        <v>#DIV/0!</v>
      </c>
      <c r="R1866">
        <v>0</v>
      </c>
    </row>
    <row r="1867" spans="1:19" x14ac:dyDescent="0.25">
      <c r="A1867" t="s">
        <v>6615</v>
      </c>
      <c r="B1867" t="s">
        <v>325</v>
      </c>
      <c r="C1867" t="s">
        <v>207</v>
      </c>
      <c r="D1867">
        <v>42005</v>
      </c>
      <c r="E1867">
        <v>11</v>
      </c>
      <c r="F1867">
        <v>12</v>
      </c>
      <c r="G1867">
        <v>0.91666666666666663</v>
      </c>
      <c r="H1867">
        <v>42</v>
      </c>
      <c r="I1867">
        <v>75</v>
      </c>
      <c r="J1867">
        <v>0.56000000000000005</v>
      </c>
      <c r="K1867">
        <v>80</v>
      </c>
      <c r="L1867">
        <v>0.9375</v>
      </c>
      <c r="M1867">
        <v>28</v>
      </c>
      <c r="O1867">
        <v>6</v>
      </c>
      <c r="P1867">
        <v>7</v>
      </c>
      <c r="Q1867">
        <v>0.8571428571428571</v>
      </c>
      <c r="R1867">
        <v>14</v>
      </c>
    </row>
    <row r="1868" spans="1:19" x14ac:dyDescent="0.25">
      <c r="A1868" t="s">
        <v>6616</v>
      </c>
      <c r="B1868" t="s">
        <v>303</v>
      </c>
      <c r="C1868" t="s">
        <v>209</v>
      </c>
      <c r="D1868">
        <v>42005</v>
      </c>
      <c r="E1868">
        <v>5</v>
      </c>
      <c r="F1868">
        <v>5</v>
      </c>
      <c r="G1868">
        <v>1</v>
      </c>
      <c r="H1868">
        <v>38</v>
      </c>
      <c r="I1868">
        <v>45</v>
      </c>
      <c r="J1868">
        <v>0.84444444444444444</v>
      </c>
      <c r="K1868">
        <v>45</v>
      </c>
      <c r="L1868">
        <v>1</v>
      </c>
      <c r="M1868">
        <v>24</v>
      </c>
      <c r="N1868">
        <v>1.05</v>
      </c>
      <c r="O1868">
        <v>5</v>
      </c>
      <c r="P1868">
        <v>6</v>
      </c>
      <c r="Q1868">
        <v>0.83333333333333337</v>
      </c>
      <c r="R1868">
        <v>14</v>
      </c>
      <c r="S1868">
        <v>1.06</v>
      </c>
    </row>
    <row r="1869" spans="1:19" x14ac:dyDescent="0.25">
      <c r="A1869" t="s">
        <v>6617</v>
      </c>
      <c r="B1869" t="s">
        <v>309</v>
      </c>
      <c r="C1869" t="s">
        <v>208</v>
      </c>
      <c r="D1869">
        <v>42005</v>
      </c>
      <c r="E1869">
        <v>6</v>
      </c>
      <c r="F1869">
        <v>7</v>
      </c>
      <c r="G1869">
        <v>0.8571428571428571</v>
      </c>
      <c r="H1869">
        <v>4</v>
      </c>
      <c r="I1869">
        <v>30</v>
      </c>
      <c r="J1869">
        <v>0.13333333333333333</v>
      </c>
      <c r="K1869">
        <v>35</v>
      </c>
      <c r="L1869">
        <v>0.8571428571428571</v>
      </c>
      <c r="M1869">
        <v>4</v>
      </c>
      <c r="O1869">
        <v>1</v>
      </c>
      <c r="P1869">
        <v>1</v>
      </c>
      <c r="Q1869">
        <v>1</v>
      </c>
      <c r="R1869">
        <v>0</v>
      </c>
      <c r="S1869">
        <v>1.06</v>
      </c>
    </row>
    <row r="1870" spans="1:19" x14ac:dyDescent="0.25">
      <c r="A1870" t="s">
        <v>6618</v>
      </c>
      <c r="B1870" t="s">
        <v>329</v>
      </c>
      <c r="C1870" t="s">
        <v>228</v>
      </c>
      <c r="D1870">
        <v>42005</v>
      </c>
      <c r="E1870">
        <v>3</v>
      </c>
      <c r="F1870">
        <v>3</v>
      </c>
      <c r="G1870">
        <v>1</v>
      </c>
      <c r="H1870">
        <v>31</v>
      </c>
      <c r="I1870">
        <v>30</v>
      </c>
      <c r="J1870">
        <v>1.0333333333333334</v>
      </c>
      <c r="K1870">
        <v>30</v>
      </c>
      <c r="L1870">
        <v>1</v>
      </c>
      <c r="M1870">
        <v>30</v>
      </c>
      <c r="O1870">
        <v>0</v>
      </c>
      <c r="P1870">
        <v>0</v>
      </c>
      <c r="Q1870" t="e">
        <v>#DIV/0!</v>
      </c>
      <c r="R1870">
        <v>1</v>
      </c>
    </row>
    <row r="1871" spans="1:19" x14ac:dyDescent="0.25">
      <c r="A1871" t="s">
        <v>6619</v>
      </c>
      <c r="B1871" t="s">
        <v>313</v>
      </c>
      <c r="C1871" t="s">
        <v>229</v>
      </c>
      <c r="D1871">
        <v>42005</v>
      </c>
      <c r="E1871">
        <v>3</v>
      </c>
      <c r="F1871">
        <v>3</v>
      </c>
      <c r="G1871">
        <v>1</v>
      </c>
      <c r="H1871">
        <v>31</v>
      </c>
      <c r="I1871">
        <v>30</v>
      </c>
      <c r="J1871">
        <v>1.0333333333333334</v>
      </c>
      <c r="K1871">
        <v>30</v>
      </c>
      <c r="L1871">
        <v>1</v>
      </c>
      <c r="M1871">
        <v>30</v>
      </c>
      <c r="O1871">
        <v>0</v>
      </c>
      <c r="P1871">
        <v>0</v>
      </c>
      <c r="Q1871" t="e">
        <v>#DIV/0!</v>
      </c>
      <c r="R1871">
        <v>1</v>
      </c>
    </row>
    <row r="1872" spans="1:19" x14ac:dyDescent="0.25">
      <c r="A1872" t="s">
        <v>6620</v>
      </c>
      <c r="B1872" t="s">
        <v>300</v>
      </c>
      <c r="C1872" t="s">
        <v>215</v>
      </c>
      <c r="D1872">
        <v>42005</v>
      </c>
      <c r="E1872">
        <v>2</v>
      </c>
      <c r="F1872">
        <v>3</v>
      </c>
      <c r="G1872">
        <v>0.66666666666666663</v>
      </c>
      <c r="H1872">
        <v>23</v>
      </c>
      <c r="I1872">
        <v>16</v>
      </c>
      <c r="J1872">
        <v>1.4375</v>
      </c>
      <c r="K1872">
        <v>24</v>
      </c>
      <c r="L1872">
        <v>0.66666666666666663</v>
      </c>
      <c r="M1872">
        <v>21</v>
      </c>
      <c r="O1872">
        <v>1</v>
      </c>
      <c r="P1872">
        <v>6</v>
      </c>
      <c r="Q1872">
        <v>0.16666666666666666</v>
      </c>
      <c r="R1872">
        <v>2</v>
      </c>
      <c r="S1872">
        <v>0.79166666666666663</v>
      </c>
    </row>
    <row r="1873" spans="1:19" x14ac:dyDescent="0.25">
      <c r="A1873" t="s">
        <v>6621</v>
      </c>
      <c r="B1873" t="s">
        <v>321</v>
      </c>
      <c r="C1873" t="s">
        <v>211</v>
      </c>
      <c r="D1873">
        <v>42005</v>
      </c>
      <c r="E1873">
        <v>9</v>
      </c>
      <c r="F1873">
        <v>10</v>
      </c>
      <c r="G1873">
        <v>0.9</v>
      </c>
      <c r="H1873">
        <v>59</v>
      </c>
      <c r="I1873">
        <v>61</v>
      </c>
      <c r="J1873">
        <v>0.96721311475409832</v>
      </c>
      <c r="K1873">
        <v>69</v>
      </c>
      <c r="L1873">
        <v>0.88405797101449279</v>
      </c>
      <c r="M1873">
        <v>52</v>
      </c>
      <c r="O1873">
        <v>3</v>
      </c>
      <c r="P1873">
        <v>9</v>
      </c>
      <c r="Q1873">
        <v>0.33333333333333331</v>
      </c>
      <c r="R1873">
        <v>7</v>
      </c>
      <c r="S1873">
        <v>0.79166666666666663</v>
      </c>
    </row>
    <row r="1874" spans="1:19" x14ac:dyDescent="0.25">
      <c r="A1874" t="s">
        <v>6622</v>
      </c>
      <c r="B1874" t="s">
        <v>304</v>
      </c>
      <c r="C1874" t="s">
        <v>214</v>
      </c>
      <c r="D1874">
        <v>42005</v>
      </c>
      <c r="E1874">
        <v>5</v>
      </c>
      <c r="F1874">
        <v>5</v>
      </c>
      <c r="G1874">
        <v>1</v>
      </c>
      <c r="H1874">
        <v>29</v>
      </c>
      <c r="I1874">
        <v>35</v>
      </c>
      <c r="J1874">
        <v>0.82857142857142863</v>
      </c>
      <c r="K1874">
        <v>35</v>
      </c>
      <c r="L1874">
        <v>1</v>
      </c>
      <c r="M1874">
        <v>24</v>
      </c>
      <c r="N1874">
        <v>1.1499999999999999</v>
      </c>
      <c r="O1874">
        <v>2</v>
      </c>
      <c r="P1874">
        <v>3</v>
      </c>
      <c r="Q1874">
        <v>0.66666666666666663</v>
      </c>
      <c r="R1874">
        <v>5</v>
      </c>
      <c r="S1874">
        <v>1.2250000000000001</v>
      </c>
    </row>
    <row r="1875" spans="1:19" x14ac:dyDescent="0.25">
      <c r="A1875" t="s">
        <v>6623</v>
      </c>
      <c r="B1875" t="s">
        <v>310</v>
      </c>
      <c r="C1875" t="s">
        <v>212</v>
      </c>
      <c r="D1875">
        <v>42005</v>
      </c>
      <c r="E1875">
        <v>2</v>
      </c>
      <c r="F1875">
        <v>2</v>
      </c>
      <c r="G1875">
        <v>1</v>
      </c>
      <c r="H1875">
        <v>7</v>
      </c>
      <c r="I1875">
        <v>10</v>
      </c>
      <c r="J1875">
        <v>0.7</v>
      </c>
      <c r="K1875">
        <v>10</v>
      </c>
      <c r="L1875">
        <v>1</v>
      </c>
      <c r="M1875">
        <v>7</v>
      </c>
      <c r="O1875">
        <v>0</v>
      </c>
      <c r="P1875">
        <v>0</v>
      </c>
      <c r="Q1875" t="e">
        <v>#DIV/0!</v>
      </c>
      <c r="R1875">
        <v>0</v>
      </c>
      <c r="S1875">
        <v>0.91874999999999996</v>
      </c>
    </row>
    <row r="1876" spans="1:19" x14ac:dyDescent="0.25">
      <c r="A1876" t="s">
        <v>6624</v>
      </c>
      <c r="B1876" t="s">
        <v>301</v>
      </c>
      <c r="C1876" t="s">
        <v>218</v>
      </c>
      <c r="D1876">
        <v>42005</v>
      </c>
      <c r="E1876">
        <v>2</v>
      </c>
      <c r="F1876">
        <v>3</v>
      </c>
      <c r="G1876">
        <v>0.66666666666666663</v>
      </c>
      <c r="H1876">
        <v>12</v>
      </c>
      <c r="I1876">
        <v>12</v>
      </c>
      <c r="J1876">
        <v>1</v>
      </c>
      <c r="K1876">
        <v>20</v>
      </c>
      <c r="L1876">
        <v>0.6</v>
      </c>
      <c r="M1876">
        <v>12</v>
      </c>
      <c r="O1876">
        <v>0</v>
      </c>
      <c r="P1876">
        <v>2</v>
      </c>
      <c r="Q1876">
        <v>0</v>
      </c>
      <c r="R1876">
        <v>0</v>
      </c>
    </row>
    <row r="1877" spans="1:19" x14ac:dyDescent="0.25">
      <c r="A1877" t="s">
        <v>6625</v>
      </c>
      <c r="B1877" t="s">
        <v>322</v>
      </c>
      <c r="C1877" t="s">
        <v>216</v>
      </c>
      <c r="D1877">
        <v>42005</v>
      </c>
      <c r="E1877">
        <v>2</v>
      </c>
      <c r="F1877">
        <v>3</v>
      </c>
      <c r="G1877">
        <v>0.66666666666666663</v>
      </c>
      <c r="H1877">
        <v>12</v>
      </c>
      <c r="I1877">
        <v>12</v>
      </c>
      <c r="J1877">
        <v>1</v>
      </c>
      <c r="K1877">
        <v>20</v>
      </c>
      <c r="L1877">
        <v>0.6</v>
      </c>
      <c r="M1877">
        <v>12</v>
      </c>
      <c r="O1877">
        <v>0</v>
      </c>
      <c r="P1877">
        <v>2</v>
      </c>
      <c r="Q1877">
        <v>0</v>
      </c>
      <c r="R1877">
        <v>0</v>
      </c>
      <c r="S1877">
        <v>0.65833333333333333</v>
      </c>
    </row>
    <row r="1878" spans="1:19" x14ac:dyDescent="0.25">
      <c r="A1878" t="s">
        <v>6626</v>
      </c>
      <c r="B1878" t="s">
        <v>330</v>
      </c>
      <c r="C1878" t="s">
        <v>230</v>
      </c>
      <c r="D1878">
        <v>42005</v>
      </c>
      <c r="E1878">
        <v>5</v>
      </c>
      <c r="F1878">
        <v>5</v>
      </c>
      <c r="G1878">
        <v>1</v>
      </c>
      <c r="H1878">
        <v>33</v>
      </c>
      <c r="I1878">
        <v>50</v>
      </c>
      <c r="J1878">
        <v>0.66</v>
      </c>
      <c r="K1878">
        <v>50</v>
      </c>
      <c r="L1878">
        <v>1</v>
      </c>
      <c r="M1878">
        <v>33</v>
      </c>
      <c r="O1878">
        <v>0</v>
      </c>
      <c r="P1878">
        <v>0</v>
      </c>
      <c r="Q1878" t="e">
        <v>#DIV/0!</v>
      </c>
      <c r="R1878">
        <v>0</v>
      </c>
      <c r="S1878">
        <v>0.41666666666666669</v>
      </c>
    </row>
    <row r="1879" spans="1:19" x14ac:dyDescent="0.25">
      <c r="A1879" t="s">
        <v>6627</v>
      </c>
      <c r="B1879" t="s">
        <v>314</v>
      </c>
      <c r="C1879" t="s">
        <v>231</v>
      </c>
      <c r="D1879">
        <v>42005</v>
      </c>
      <c r="E1879">
        <v>5</v>
      </c>
      <c r="F1879">
        <v>5</v>
      </c>
      <c r="G1879">
        <v>1</v>
      </c>
      <c r="H1879">
        <v>33</v>
      </c>
      <c r="I1879">
        <v>50</v>
      </c>
      <c r="J1879">
        <v>0.66</v>
      </c>
      <c r="K1879">
        <v>50</v>
      </c>
      <c r="L1879">
        <v>1</v>
      </c>
      <c r="M1879">
        <v>33</v>
      </c>
      <c r="O1879">
        <v>0</v>
      </c>
      <c r="P1879">
        <v>0</v>
      </c>
      <c r="Q1879" t="e">
        <v>#DIV/0!</v>
      </c>
      <c r="R1879">
        <v>0</v>
      </c>
      <c r="S1879">
        <v>0.9</v>
      </c>
    </row>
    <row r="1880" spans="1:19" x14ac:dyDescent="0.25">
      <c r="A1880" t="s">
        <v>9590</v>
      </c>
      <c r="B1880" t="s">
        <v>9591</v>
      </c>
      <c r="C1880" t="s">
        <v>9523</v>
      </c>
      <c r="D1880">
        <v>42005</v>
      </c>
      <c r="E1880">
        <v>3</v>
      </c>
      <c r="F1880">
        <v>4</v>
      </c>
      <c r="G1880">
        <v>0.75</v>
      </c>
      <c r="H1880">
        <v>12</v>
      </c>
      <c r="I1880">
        <v>9</v>
      </c>
      <c r="J1880">
        <v>1.3333333333333333</v>
      </c>
      <c r="K1880">
        <v>14</v>
      </c>
      <c r="L1880">
        <v>0.6428571428571429</v>
      </c>
      <c r="M1880">
        <v>9</v>
      </c>
      <c r="O1880">
        <v>1</v>
      </c>
      <c r="P1880">
        <v>1</v>
      </c>
      <c r="Q1880">
        <v>1</v>
      </c>
      <c r="R1880">
        <v>3</v>
      </c>
    </row>
    <row r="1881" spans="1:19" x14ac:dyDescent="0.25">
      <c r="A1881" t="s">
        <v>8961</v>
      </c>
      <c r="B1881" t="s">
        <v>2813</v>
      </c>
      <c r="C1881" t="s">
        <v>2810</v>
      </c>
      <c r="D1881">
        <v>42005</v>
      </c>
      <c r="E1881">
        <v>3</v>
      </c>
      <c r="F1881">
        <v>4</v>
      </c>
      <c r="G1881">
        <v>0.75</v>
      </c>
      <c r="H1881">
        <v>12</v>
      </c>
      <c r="I1881">
        <v>9</v>
      </c>
      <c r="J1881">
        <v>1.3333333333333333</v>
      </c>
      <c r="K1881">
        <v>14</v>
      </c>
      <c r="L1881">
        <v>0.6428571428571429</v>
      </c>
      <c r="M1881">
        <v>9</v>
      </c>
      <c r="O1881">
        <v>1</v>
      </c>
      <c r="P1881">
        <v>1</v>
      </c>
      <c r="Q1881">
        <v>1</v>
      </c>
      <c r="R1881">
        <v>3</v>
      </c>
    </row>
    <row r="1882" spans="1:19" x14ac:dyDescent="0.25">
      <c r="A1882" t="s">
        <v>6628</v>
      </c>
      <c r="B1882" t="s">
        <v>331</v>
      </c>
      <c r="C1882" t="s">
        <v>237</v>
      </c>
      <c r="D1882">
        <v>42005</v>
      </c>
      <c r="E1882">
        <v>7</v>
      </c>
      <c r="F1882">
        <v>8</v>
      </c>
      <c r="G1882">
        <v>0.875</v>
      </c>
      <c r="H1882">
        <v>45</v>
      </c>
      <c r="I1882">
        <v>70</v>
      </c>
      <c r="J1882">
        <v>0.6428571428571429</v>
      </c>
      <c r="K1882">
        <v>75</v>
      </c>
      <c r="L1882">
        <v>0.93333333333333335</v>
      </c>
      <c r="M1882">
        <v>45</v>
      </c>
      <c r="O1882">
        <v>0</v>
      </c>
      <c r="P1882">
        <v>5</v>
      </c>
      <c r="Q1882">
        <v>0</v>
      </c>
      <c r="R1882">
        <v>0</v>
      </c>
    </row>
    <row r="1883" spans="1:19" x14ac:dyDescent="0.25">
      <c r="A1883" t="s">
        <v>6629</v>
      </c>
      <c r="B1883" t="s">
        <v>315</v>
      </c>
      <c r="C1883" t="s">
        <v>236</v>
      </c>
      <c r="D1883">
        <v>42005</v>
      </c>
      <c r="E1883">
        <v>7</v>
      </c>
      <c r="F1883">
        <v>8</v>
      </c>
      <c r="G1883">
        <v>0.875</v>
      </c>
      <c r="H1883">
        <v>45</v>
      </c>
      <c r="I1883">
        <v>70</v>
      </c>
      <c r="J1883">
        <v>0.6428571428571429</v>
      </c>
      <c r="K1883">
        <v>75</v>
      </c>
      <c r="L1883">
        <v>0.93333333333333335</v>
      </c>
      <c r="M1883">
        <v>45</v>
      </c>
      <c r="O1883">
        <v>0</v>
      </c>
      <c r="P1883">
        <v>5</v>
      </c>
      <c r="Q1883">
        <v>0</v>
      </c>
      <c r="R1883">
        <v>0</v>
      </c>
    </row>
    <row r="1884" spans="1:19" x14ac:dyDescent="0.25">
      <c r="A1884" t="s">
        <v>6630</v>
      </c>
      <c r="B1884" t="s">
        <v>497</v>
      </c>
      <c r="C1884" t="s">
        <v>363</v>
      </c>
      <c r="D1884">
        <v>42005</v>
      </c>
      <c r="E1884">
        <v>11</v>
      </c>
      <c r="F1884">
        <v>11</v>
      </c>
      <c r="G1884">
        <v>1</v>
      </c>
      <c r="H1884">
        <v>24</v>
      </c>
      <c r="I1884">
        <v>28</v>
      </c>
      <c r="J1884">
        <v>0.8571428571428571</v>
      </c>
      <c r="K1884">
        <v>26</v>
      </c>
      <c r="L1884">
        <v>1.0769230769230769</v>
      </c>
      <c r="M1884">
        <v>15</v>
      </c>
      <c r="O1884">
        <v>2</v>
      </c>
      <c r="P1884">
        <v>3</v>
      </c>
      <c r="Q1884">
        <v>0.66666666666666663</v>
      </c>
      <c r="R1884">
        <v>9</v>
      </c>
      <c r="S1884">
        <v>1</v>
      </c>
    </row>
    <row r="1885" spans="1:19" x14ac:dyDescent="0.25">
      <c r="A1885" t="s">
        <v>6631</v>
      </c>
      <c r="B1885" t="s">
        <v>498</v>
      </c>
      <c r="C1885" t="s">
        <v>364</v>
      </c>
      <c r="D1885">
        <v>42005</v>
      </c>
      <c r="E1885">
        <v>11</v>
      </c>
      <c r="F1885">
        <v>11</v>
      </c>
      <c r="G1885">
        <v>1</v>
      </c>
      <c r="H1885">
        <v>24</v>
      </c>
      <c r="I1885">
        <v>28</v>
      </c>
      <c r="J1885">
        <v>0.8571428571428571</v>
      </c>
      <c r="K1885">
        <v>26</v>
      </c>
      <c r="L1885">
        <v>1.0769230769230769</v>
      </c>
      <c r="M1885">
        <v>15</v>
      </c>
      <c r="O1885">
        <v>2</v>
      </c>
      <c r="P1885">
        <v>3</v>
      </c>
      <c r="Q1885">
        <v>0.66666666666666663</v>
      </c>
      <c r="R1885">
        <v>9</v>
      </c>
      <c r="S1885">
        <v>1</v>
      </c>
    </row>
    <row r="1886" spans="1:19" x14ac:dyDescent="0.25">
      <c r="A1886" t="s">
        <v>6632</v>
      </c>
      <c r="B1886" t="s">
        <v>326</v>
      </c>
      <c r="C1886" t="s">
        <v>219</v>
      </c>
      <c r="D1886">
        <v>42005</v>
      </c>
      <c r="E1886">
        <v>15</v>
      </c>
      <c r="F1886">
        <v>16</v>
      </c>
      <c r="G1886">
        <v>0.9375</v>
      </c>
      <c r="H1886">
        <v>85</v>
      </c>
      <c r="I1886">
        <v>135</v>
      </c>
      <c r="J1886">
        <v>0.62962962962962965</v>
      </c>
      <c r="K1886">
        <v>145</v>
      </c>
      <c r="L1886">
        <v>0.93103448275862066</v>
      </c>
      <c r="M1886">
        <v>71</v>
      </c>
      <c r="O1886">
        <v>11</v>
      </c>
      <c r="P1886">
        <v>12</v>
      </c>
      <c r="Q1886">
        <v>0.91666666666666663</v>
      </c>
      <c r="R1886">
        <v>14</v>
      </c>
    </row>
    <row r="1887" spans="1:19" x14ac:dyDescent="0.25">
      <c r="A1887" t="s">
        <v>6633</v>
      </c>
      <c r="B1887" t="s">
        <v>305</v>
      </c>
      <c r="C1887" t="s">
        <v>220</v>
      </c>
      <c r="D1887">
        <v>42005</v>
      </c>
      <c r="E1887">
        <v>7</v>
      </c>
      <c r="F1887">
        <v>7</v>
      </c>
      <c r="G1887">
        <v>1</v>
      </c>
      <c r="H1887">
        <v>41</v>
      </c>
      <c r="I1887">
        <v>48</v>
      </c>
      <c r="J1887">
        <v>0.85416666666666663</v>
      </c>
      <c r="K1887">
        <v>48</v>
      </c>
      <c r="L1887">
        <v>1</v>
      </c>
      <c r="M1887">
        <v>30</v>
      </c>
      <c r="N1887">
        <v>0.91874999999999996</v>
      </c>
      <c r="O1887">
        <v>9</v>
      </c>
      <c r="P1887">
        <v>10</v>
      </c>
      <c r="Q1887">
        <v>0.9</v>
      </c>
      <c r="R1887">
        <v>11</v>
      </c>
      <c r="S1887">
        <v>0.78649999999999998</v>
      </c>
    </row>
    <row r="1888" spans="1:19" x14ac:dyDescent="0.25">
      <c r="A1888" t="s">
        <v>6634</v>
      </c>
      <c r="B1888" t="s">
        <v>316</v>
      </c>
      <c r="C1888" t="s">
        <v>221</v>
      </c>
      <c r="D1888">
        <v>42005</v>
      </c>
      <c r="E1888">
        <v>8</v>
      </c>
      <c r="F1888">
        <v>9</v>
      </c>
      <c r="G1888">
        <v>0.88888888888888884</v>
      </c>
      <c r="H1888">
        <v>44</v>
      </c>
      <c r="I1888">
        <v>80</v>
      </c>
      <c r="J1888">
        <v>0.55000000000000004</v>
      </c>
      <c r="K1888">
        <v>90</v>
      </c>
      <c r="L1888">
        <v>0.88888888888888884</v>
      </c>
      <c r="M1888">
        <v>41</v>
      </c>
      <c r="O1888">
        <v>2</v>
      </c>
      <c r="P1888">
        <v>2</v>
      </c>
      <c r="Q1888">
        <v>1</v>
      </c>
      <c r="R1888">
        <v>3</v>
      </c>
      <c r="S1888">
        <v>0.83299999999999996</v>
      </c>
    </row>
    <row r="1889" spans="1:19" x14ac:dyDescent="0.25">
      <c r="A1889" t="s">
        <v>9215</v>
      </c>
      <c r="B1889" t="s">
        <v>9216</v>
      </c>
      <c r="C1889" t="s">
        <v>3018</v>
      </c>
      <c r="D1889">
        <v>42005</v>
      </c>
      <c r="E1889">
        <v>10</v>
      </c>
      <c r="F1889">
        <v>10</v>
      </c>
      <c r="G1889">
        <v>1</v>
      </c>
      <c r="H1889">
        <v>28</v>
      </c>
      <c r="I1889">
        <v>50</v>
      </c>
      <c r="J1889">
        <v>0.56000000000000005</v>
      </c>
      <c r="K1889">
        <v>50</v>
      </c>
      <c r="L1889">
        <v>1</v>
      </c>
      <c r="M1889">
        <v>27</v>
      </c>
      <c r="O1889">
        <v>0</v>
      </c>
      <c r="P1889">
        <v>1</v>
      </c>
      <c r="Q1889">
        <v>0</v>
      </c>
      <c r="R1889">
        <v>1</v>
      </c>
      <c r="S1889">
        <v>0.74</v>
      </c>
    </row>
    <row r="1890" spans="1:19" x14ac:dyDescent="0.25">
      <c r="A1890" t="s">
        <v>8852</v>
      </c>
      <c r="B1890" t="s">
        <v>3202</v>
      </c>
      <c r="C1890" t="s">
        <v>2638</v>
      </c>
      <c r="D1890">
        <v>42005</v>
      </c>
      <c r="E1890">
        <v>5</v>
      </c>
      <c r="F1890">
        <v>5</v>
      </c>
      <c r="G1890">
        <v>1</v>
      </c>
      <c r="H1890">
        <v>16</v>
      </c>
      <c r="I1890">
        <v>25</v>
      </c>
      <c r="J1890">
        <v>0.64</v>
      </c>
      <c r="K1890">
        <v>25</v>
      </c>
      <c r="L1890">
        <v>1</v>
      </c>
      <c r="M1890">
        <v>16</v>
      </c>
      <c r="O1890">
        <v>0</v>
      </c>
      <c r="P1890">
        <v>0</v>
      </c>
      <c r="Q1890" t="e">
        <v>#DIV/0!</v>
      </c>
      <c r="R1890">
        <v>0</v>
      </c>
    </row>
    <row r="1891" spans="1:19" x14ac:dyDescent="0.25">
      <c r="A1891" t="s">
        <v>9070</v>
      </c>
      <c r="B1891" t="s">
        <v>9071</v>
      </c>
      <c r="C1891" t="s">
        <v>2811</v>
      </c>
      <c r="D1891">
        <v>42005</v>
      </c>
      <c r="E1891">
        <v>5</v>
      </c>
      <c r="F1891">
        <v>5</v>
      </c>
      <c r="G1891">
        <v>1</v>
      </c>
      <c r="H1891">
        <v>12</v>
      </c>
      <c r="I1891">
        <v>25</v>
      </c>
      <c r="J1891">
        <v>0.48</v>
      </c>
      <c r="K1891">
        <v>25</v>
      </c>
      <c r="L1891">
        <v>1</v>
      </c>
      <c r="M1891">
        <v>11</v>
      </c>
      <c r="O1891">
        <v>0</v>
      </c>
      <c r="P1891">
        <v>1</v>
      </c>
      <c r="Q1891">
        <v>0</v>
      </c>
      <c r="R1891">
        <v>1</v>
      </c>
    </row>
    <row r="1892" spans="1:19" x14ac:dyDescent="0.25">
      <c r="A1892" t="s">
        <v>6635</v>
      </c>
      <c r="B1892" t="s">
        <v>302</v>
      </c>
      <c r="C1892" t="s">
        <v>234</v>
      </c>
      <c r="D1892">
        <v>42005</v>
      </c>
      <c r="E1892">
        <v>2</v>
      </c>
      <c r="F1892">
        <v>3</v>
      </c>
      <c r="G1892">
        <v>0.66666666666666663</v>
      </c>
      <c r="H1892">
        <v>14</v>
      </c>
      <c r="I1892">
        <v>12</v>
      </c>
      <c r="J1892">
        <v>1.1666666666666667</v>
      </c>
      <c r="K1892">
        <v>18</v>
      </c>
      <c r="L1892">
        <v>0.66666666666666663</v>
      </c>
      <c r="M1892">
        <v>8</v>
      </c>
      <c r="O1892">
        <v>0</v>
      </c>
      <c r="P1892">
        <v>0</v>
      </c>
      <c r="Q1892" t="e">
        <v>#DIV/0!</v>
      </c>
      <c r="R1892">
        <v>6</v>
      </c>
    </row>
    <row r="1893" spans="1:19" x14ac:dyDescent="0.25">
      <c r="A1893" t="s">
        <v>6636</v>
      </c>
      <c r="B1893" t="s">
        <v>323</v>
      </c>
      <c r="C1893" t="s">
        <v>235</v>
      </c>
      <c r="D1893">
        <v>42005</v>
      </c>
      <c r="E1893">
        <v>2</v>
      </c>
      <c r="F1893">
        <v>3</v>
      </c>
      <c r="G1893">
        <v>0.66666666666666663</v>
      </c>
      <c r="H1893">
        <v>14</v>
      </c>
      <c r="I1893">
        <v>12</v>
      </c>
      <c r="J1893">
        <v>1.1666666666666667</v>
      </c>
      <c r="K1893">
        <v>18</v>
      </c>
      <c r="L1893">
        <v>0.66666666666666663</v>
      </c>
      <c r="M1893">
        <v>8</v>
      </c>
      <c r="O1893">
        <v>0</v>
      </c>
      <c r="P1893">
        <v>0</v>
      </c>
      <c r="Q1893" t="e">
        <v>#DIV/0!</v>
      </c>
      <c r="R1893">
        <v>6</v>
      </c>
    </row>
    <row r="1894" spans="1:19" x14ac:dyDescent="0.25">
      <c r="A1894" t="s">
        <v>6637</v>
      </c>
      <c r="B1894" t="s">
        <v>332</v>
      </c>
      <c r="C1894" t="s">
        <v>239</v>
      </c>
      <c r="D1894">
        <v>42005</v>
      </c>
      <c r="E1894">
        <v>7</v>
      </c>
      <c r="F1894">
        <v>7</v>
      </c>
      <c r="G1894">
        <v>1</v>
      </c>
      <c r="H1894">
        <v>18</v>
      </c>
      <c r="I1894">
        <v>70</v>
      </c>
      <c r="J1894">
        <v>0.25714285714285712</v>
      </c>
      <c r="K1894">
        <v>70</v>
      </c>
      <c r="L1894">
        <v>1</v>
      </c>
      <c r="M1894">
        <v>13</v>
      </c>
      <c r="O1894">
        <v>0</v>
      </c>
      <c r="P1894">
        <v>0</v>
      </c>
      <c r="Q1894" t="e">
        <v>#DIV/0!</v>
      </c>
      <c r="R1894">
        <v>5</v>
      </c>
      <c r="S1894">
        <v>0.5</v>
      </c>
    </row>
    <row r="1895" spans="1:19" x14ac:dyDescent="0.25">
      <c r="A1895" t="s">
        <v>6638</v>
      </c>
      <c r="B1895" t="s">
        <v>317</v>
      </c>
      <c r="C1895" t="s">
        <v>238</v>
      </c>
      <c r="D1895">
        <v>42005</v>
      </c>
      <c r="E1895">
        <v>7</v>
      </c>
      <c r="F1895">
        <v>7</v>
      </c>
      <c r="G1895">
        <v>1</v>
      </c>
      <c r="H1895">
        <v>18</v>
      </c>
      <c r="I1895">
        <v>70</v>
      </c>
      <c r="J1895">
        <v>0.25714285714285712</v>
      </c>
      <c r="K1895">
        <v>70</v>
      </c>
      <c r="L1895">
        <v>1</v>
      </c>
      <c r="M1895">
        <v>13</v>
      </c>
      <c r="O1895">
        <v>0</v>
      </c>
      <c r="P1895">
        <v>0</v>
      </c>
      <c r="Q1895" t="e">
        <v>#DIV/0!</v>
      </c>
      <c r="R1895">
        <v>5</v>
      </c>
      <c r="S1895">
        <v>1</v>
      </c>
    </row>
    <row r="1896" spans="1:19" x14ac:dyDescent="0.25">
      <c r="A1896" t="s">
        <v>6639</v>
      </c>
      <c r="B1896" t="s">
        <v>328</v>
      </c>
      <c r="C1896" t="s">
        <v>222</v>
      </c>
      <c r="D1896">
        <v>42005</v>
      </c>
      <c r="E1896">
        <v>7</v>
      </c>
      <c r="F1896">
        <v>7</v>
      </c>
      <c r="G1896">
        <v>1</v>
      </c>
      <c r="H1896">
        <v>19</v>
      </c>
      <c r="I1896">
        <v>50</v>
      </c>
      <c r="J1896">
        <v>0.38</v>
      </c>
      <c r="K1896">
        <v>50</v>
      </c>
      <c r="L1896">
        <v>1</v>
      </c>
      <c r="M1896">
        <v>19</v>
      </c>
      <c r="O1896">
        <v>0</v>
      </c>
      <c r="P1896">
        <v>1</v>
      </c>
      <c r="Q1896">
        <v>0</v>
      </c>
      <c r="R1896">
        <v>0</v>
      </c>
      <c r="S1896">
        <v>1</v>
      </c>
    </row>
    <row r="1897" spans="1:19" x14ac:dyDescent="0.25">
      <c r="A1897" t="s">
        <v>6640</v>
      </c>
      <c r="B1897" t="s">
        <v>311</v>
      </c>
      <c r="C1897" t="s">
        <v>223</v>
      </c>
      <c r="D1897">
        <v>42005</v>
      </c>
      <c r="E1897">
        <v>4</v>
      </c>
      <c r="F1897">
        <v>4</v>
      </c>
      <c r="G1897">
        <v>1</v>
      </c>
      <c r="H1897">
        <v>2</v>
      </c>
      <c r="I1897">
        <v>20</v>
      </c>
      <c r="J1897">
        <v>0.1</v>
      </c>
      <c r="K1897">
        <v>20</v>
      </c>
      <c r="L1897">
        <v>1</v>
      </c>
      <c r="M1897">
        <v>2</v>
      </c>
      <c r="O1897">
        <v>0</v>
      </c>
      <c r="P1897">
        <v>0</v>
      </c>
      <c r="Q1897" t="e">
        <v>#DIV/0!</v>
      </c>
      <c r="R1897">
        <v>0</v>
      </c>
      <c r="S1897">
        <v>1.2250000000000001</v>
      </c>
    </row>
    <row r="1898" spans="1:19" x14ac:dyDescent="0.25">
      <c r="A1898" t="s">
        <v>6641</v>
      </c>
      <c r="B1898" t="s">
        <v>318</v>
      </c>
      <c r="C1898" t="s">
        <v>224</v>
      </c>
      <c r="D1898">
        <v>42005</v>
      </c>
      <c r="E1898">
        <v>3</v>
      </c>
      <c r="F1898">
        <v>3</v>
      </c>
      <c r="G1898">
        <v>1</v>
      </c>
      <c r="H1898">
        <v>17</v>
      </c>
      <c r="I1898">
        <v>30</v>
      </c>
      <c r="J1898">
        <v>0.56666666666666665</v>
      </c>
      <c r="K1898">
        <v>30</v>
      </c>
      <c r="L1898">
        <v>1</v>
      </c>
      <c r="M1898">
        <v>17</v>
      </c>
      <c r="O1898">
        <v>0</v>
      </c>
      <c r="P1898">
        <v>1</v>
      </c>
      <c r="Q1898">
        <v>0</v>
      </c>
      <c r="R1898">
        <v>0</v>
      </c>
      <c r="S1898">
        <v>0.8125</v>
      </c>
    </row>
    <row r="1899" spans="1:19" x14ac:dyDescent="0.25">
      <c r="A1899" t="s">
        <v>6642</v>
      </c>
      <c r="B1899" t="s">
        <v>327</v>
      </c>
      <c r="C1899" t="s">
        <v>225</v>
      </c>
      <c r="D1899">
        <v>42005</v>
      </c>
      <c r="E1899">
        <v>15</v>
      </c>
      <c r="F1899">
        <v>16</v>
      </c>
      <c r="G1899">
        <v>0.9375</v>
      </c>
      <c r="H1899">
        <v>44</v>
      </c>
      <c r="I1899">
        <v>44</v>
      </c>
      <c r="J1899">
        <v>1</v>
      </c>
      <c r="K1899">
        <v>48</v>
      </c>
      <c r="L1899">
        <v>0.91666666666666663</v>
      </c>
      <c r="M1899">
        <v>30</v>
      </c>
      <c r="O1899">
        <v>6</v>
      </c>
      <c r="P1899">
        <v>0</v>
      </c>
      <c r="Q1899" t="e">
        <v>#DIV/0!</v>
      </c>
      <c r="R1899">
        <v>14</v>
      </c>
      <c r="S1899">
        <v>0.77399999999999991</v>
      </c>
    </row>
    <row r="1900" spans="1:19" x14ac:dyDescent="0.25">
      <c r="A1900" t="s">
        <v>6643</v>
      </c>
      <c r="B1900" t="s">
        <v>306</v>
      </c>
      <c r="C1900" t="s">
        <v>226</v>
      </c>
      <c r="D1900">
        <v>42005</v>
      </c>
      <c r="E1900">
        <v>11</v>
      </c>
      <c r="F1900">
        <v>12</v>
      </c>
      <c r="G1900">
        <v>0.91666666666666663</v>
      </c>
      <c r="H1900">
        <v>40</v>
      </c>
      <c r="I1900">
        <v>36</v>
      </c>
      <c r="J1900">
        <v>1.1111111111111112</v>
      </c>
      <c r="K1900">
        <v>40</v>
      </c>
      <c r="L1900">
        <v>0.9</v>
      </c>
      <c r="M1900">
        <v>28</v>
      </c>
      <c r="N1900">
        <v>0.83299999999999996</v>
      </c>
      <c r="O1900">
        <v>4</v>
      </c>
      <c r="P1900">
        <v>4</v>
      </c>
      <c r="Q1900">
        <v>1</v>
      </c>
      <c r="R1900">
        <v>12</v>
      </c>
      <c r="S1900">
        <v>0.77100000000000002</v>
      </c>
    </row>
    <row r="1901" spans="1:19" x14ac:dyDescent="0.25">
      <c r="A1901" t="s">
        <v>6644</v>
      </c>
      <c r="B1901" t="s">
        <v>307</v>
      </c>
      <c r="C1901" t="s">
        <v>227</v>
      </c>
      <c r="D1901">
        <v>42005</v>
      </c>
      <c r="E1901">
        <v>4</v>
      </c>
      <c r="F1901">
        <v>4</v>
      </c>
      <c r="G1901">
        <v>1</v>
      </c>
      <c r="H1901">
        <v>4</v>
      </c>
      <c r="I1901">
        <v>8</v>
      </c>
      <c r="J1901">
        <v>0.5</v>
      </c>
      <c r="K1901">
        <v>8</v>
      </c>
      <c r="L1901">
        <v>1</v>
      </c>
      <c r="M1901">
        <v>2</v>
      </c>
      <c r="N1901">
        <v>0.74</v>
      </c>
      <c r="O1901">
        <v>2</v>
      </c>
      <c r="P1901">
        <v>2</v>
      </c>
      <c r="Q1901">
        <v>1</v>
      </c>
      <c r="R1901">
        <v>2</v>
      </c>
      <c r="S1901">
        <v>1.06</v>
      </c>
    </row>
    <row r="1902" spans="1:19" x14ac:dyDescent="0.25">
      <c r="A1902" t="s">
        <v>6645</v>
      </c>
      <c r="B1902" t="s">
        <v>6646</v>
      </c>
      <c r="C1902" t="s">
        <v>233</v>
      </c>
      <c r="D1902">
        <v>42036</v>
      </c>
      <c r="E1902">
        <v>3</v>
      </c>
      <c r="F1902">
        <v>5</v>
      </c>
      <c r="G1902">
        <v>0.6</v>
      </c>
      <c r="H1902">
        <v>0</v>
      </c>
      <c r="I1902">
        <v>14</v>
      </c>
      <c r="J1902">
        <v>0</v>
      </c>
      <c r="K1902">
        <v>28</v>
      </c>
      <c r="L1902">
        <v>0.5</v>
      </c>
      <c r="M1902">
        <v>0</v>
      </c>
      <c r="O1902">
        <v>0</v>
      </c>
      <c r="P1902">
        <v>0</v>
      </c>
      <c r="Q1902" t="e">
        <v>#DIV/0!</v>
      </c>
      <c r="R1902">
        <v>0</v>
      </c>
      <c r="S1902">
        <v>0.9</v>
      </c>
    </row>
    <row r="1903" spans="1:19" x14ac:dyDescent="0.25">
      <c r="A1903" t="s">
        <v>6647</v>
      </c>
      <c r="B1903" t="s">
        <v>6648</v>
      </c>
      <c r="C1903" t="s">
        <v>215</v>
      </c>
      <c r="D1903">
        <v>42036</v>
      </c>
      <c r="E1903">
        <v>2</v>
      </c>
      <c r="F1903">
        <v>3</v>
      </c>
      <c r="G1903">
        <v>0.66666666666666663</v>
      </c>
      <c r="H1903">
        <v>27</v>
      </c>
      <c r="I1903">
        <v>16</v>
      </c>
      <c r="J1903">
        <v>1.6875</v>
      </c>
      <c r="K1903">
        <v>24</v>
      </c>
      <c r="L1903">
        <v>0.66666666666666663</v>
      </c>
      <c r="M1903">
        <v>22</v>
      </c>
      <c r="O1903">
        <v>0</v>
      </c>
      <c r="P1903">
        <v>0</v>
      </c>
      <c r="Q1903" t="e">
        <v>#DIV/0!</v>
      </c>
      <c r="R1903">
        <v>5</v>
      </c>
      <c r="S1903">
        <v>0.84615384615384615</v>
      </c>
    </row>
    <row r="1904" spans="1:19" x14ac:dyDescent="0.25">
      <c r="A1904" t="s">
        <v>6649</v>
      </c>
      <c r="B1904" t="s">
        <v>6650</v>
      </c>
      <c r="C1904" t="s">
        <v>218</v>
      </c>
      <c r="D1904">
        <v>42036</v>
      </c>
      <c r="E1904">
        <v>2</v>
      </c>
      <c r="F1904">
        <v>3</v>
      </c>
      <c r="G1904">
        <v>0.66666666666666663</v>
      </c>
      <c r="H1904">
        <v>10</v>
      </c>
      <c r="I1904">
        <v>12</v>
      </c>
      <c r="J1904">
        <v>0.83333333333333337</v>
      </c>
      <c r="K1904">
        <v>20</v>
      </c>
      <c r="L1904">
        <v>0.6</v>
      </c>
      <c r="M1904">
        <v>9</v>
      </c>
      <c r="O1904">
        <v>0</v>
      </c>
      <c r="P1904">
        <v>3</v>
      </c>
      <c r="Q1904">
        <v>0</v>
      </c>
      <c r="R1904">
        <v>1</v>
      </c>
      <c r="S1904">
        <v>1</v>
      </c>
    </row>
    <row r="1905" spans="1:19" x14ac:dyDescent="0.25">
      <c r="A1905" t="s">
        <v>6651</v>
      </c>
      <c r="B1905" t="s">
        <v>6652</v>
      </c>
      <c r="C1905" t="s">
        <v>234</v>
      </c>
      <c r="D1905">
        <v>42036</v>
      </c>
      <c r="E1905">
        <v>2</v>
      </c>
      <c r="F1905">
        <v>3</v>
      </c>
      <c r="G1905">
        <v>0.66666666666666663</v>
      </c>
      <c r="H1905">
        <v>8</v>
      </c>
      <c r="I1905">
        <v>12</v>
      </c>
      <c r="J1905">
        <v>0.66666666666666663</v>
      </c>
      <c r="K1905">
        <v>18</v>
      </c>
      <c r="L1905">
        <v>0.66666666666666663</v>
      </c>
      <c r="M1905">
        <v>8</v>
      </c>
      <c r="O1905">
        <v>3</v>
      </c>
      <c r="P1905">
        <v>5</v>
      </c>
      <c r="Q1905">
        <v>0.6</v>
      </c>
      <c r="R1905">
        <v>0</v>
      </c>
      <c r="S1905">
        <v>0.66666666666666663</v>
      </c>
    </row>
    <row r="1906" spans="1:19" x14ac:dyDescent="0.25">
      <c r="A1906" t="s">
        <v>8853</v>
      </c>
      <c r="B1906" t="s">
        <v>8854</v>
      </c>
      <c r="C1906" t="s">
        <v>2638</v>
      </c>
      <c r="D1906">
        <v>42036</v>
      </c>
      <c r="E1906">
        <v>5</v>
      </c>
      <c r="F1906">
        <v>5</v>
      </c>
      <c r="G1906">
        <v>1</v>
      </c>
      <c r="H1906">
        <v>12</v>
      </c>
      <c r="I1906">
        <v>25</v>
      </c>
      <c r="J1906">
        <v>0.48</v>
      </c>
      <c r="K1906">
        <v>25</v>
      </c>
      <c r="L1906">
        <v>1</v>
      </c>
      <c r="M1906">
        <v>12</v>
      </c>
      <c r="O1906">
        <v>0</v>
      </c>
      <c r="P1906">
        <v>0</v>
      </c>
      <c r="Q1906" t="e">
        <v>#DIV/0!</v>
      </c>
      <c r="R1906">
        <v>0</v>
      </c>
      <c r="S1906">
        <v>0.88</v>
      </c>
    </row>
    <row r="1907" spans="1:19" x14ac:dyDescent="0.25">
      <c r="A1907" t="s">
        <v>8744</v>
      </c>
      <c r="B1907" t="s">
        <v>8745</v>
      </c>
      <c r="C1907" t="s">
        <v>2636</v>
      </c>
      <c r="D1907">
        <v>42036</v>
      </c>
      <c r="E1907">
        <v>5</v>
      </c>
      <c r="F1907">
        <v>5</v>
      </c>
      <c r="G1907">
        <v>1</v>
      </c>
      <c r="H1907">
        <v>3</v>
      </c>
      <c r="I1907">
        <v>15</v>
      </c>
      <c r="J1907">
        <v>0.2</v>
      </c>
      <c r="K1907">
        <v>15</v>
      </c>
      <c r="L1907">
        <v>1</v>
      </c>
      <c r="M1907">
        <v>3</v>
      </c>
      <c r="O1907">
        <v>0</v>
      </c>
      <c r="P1907">
        <v>0</v>
      </c>
      <c r="Q1907" t="e">
        <v>#DIV/0!</v>
      </c>
      <c r="R1907">
        <v>0</v>
      </c>
      <c r="S1907">
        <v>1</v>
      </c>
    </row>
    <row r="1908" spans="1:19" x14ac:dyDescent="0.25">
      <c r="A1908" t="s">
        <v>6653</v>
      </c>
      <c r="B1908" t="s">
        <v>6654</v>
      </c>
      <c r="C1908" t="s">
        <v>209</v>
      </c>
      <c r="D1908">
        <v>42036</v>
      </c>
      <c r="E1908">
        <v>5</v>
      </c>
      <c r="F1908">
        <v>5</v>
      </c>
      <c r="G1908">
        <v>1</v>
      </c>
      <c r="H1908">
        <v>34</v>
      </c>
      <c r="I1908">
        <v>45</v>
      </c>
      <c r="J1908">
        <v>0.75555555555555554</v>
      </c>
      <c r="K1908">
        <v>45</v>
      </c>
      <c r="L1908">
        <v>1</v>
      </c>
      <c r="M1908">
        <v>28</v>
      </c>
      <c r="N1908">
        <v>1</v>
      </c>
      <c r="O1908">
        <v>5</v>
      </c>
      <c r="P1908">
        <v>8</v>
      </c>
      <c r="Q1908">
        <v>0.625</v>
      </c>
      <c r="R1908">
        <v>6</v>
      </c>
    </row>
    <row r="1909" spans="1:19" x14ac:dyDescent="0.25">
      <c r="A1909" t="s">
        <v>6655</v>
      </c>
      <c r="B1909" t="s">
        <v>6656</v>
      </c>
      <c r="C1909" t="s">
        <v>214</v>
      </c>
      <c r="D1909">
        <v>42036</v>
      </c>
      <c r="E1909">
        <v>5</v>
      </c>
      <c r="F1909">
        <v>5</v>
      </c>
      <c r="G1909">
        <v>1</v>
      </c>
      <c r="H1909">
        <v>35</v>
      </c>
      <c r="I1909">
        <v>35</v>
      </c>
      <c r="J1909">
        <v>1</v>
      </c>
      <c r="K1909">
        <v>35</v>
      </c>
      <c r="L1909">
        <v>1</v>
      </c>
      <c r="M1909">
        <v>22</v>
      </c>
      <c r="N1909">
        <v>1.2250000000000001</v>
      </c>
      <c r="O1909">
        <v>6</v>
      </c>
      <c r="P1909">
        <v>7</v>
      </c>
      <c r="Q1909">
        <v>0.8571428571428571</v>
      </c>
      <c r="R1909">
        <v>13</v>
      </c>
    </row>
    <row r="1910" spans="1:19" x14ac:dyDescent="0.25">
      <c r="A1910" t="s">
        <v>6657</v>
      </c>
      <c r="B1910" t="s">
        <v>6658</v>
      </c>
      <c r="C1910" t="s">
        <v>220</v>
      </c>
      <c r="D1910">
        <v>42036</v>
      </c>
      <c r="E1910">
        <v>7</v>
      </c>
      <c r="F1910">
        <v>7</v>
      </c>
      <c r="G1910">
        <v>1</v>
      </c>
      <c r="H1910">
        <v>38</v>
      </c>
      <c r="I1910">
        <v>48</v>
      </c>
      <c r="J1910">
        <v>0.79166666666666663</v>
      </c>
      <c r="K1910">
        <v>48</v>
      </c>
      <c r="L1910">
        <v>1</v>
      </c>
      <c r="M1910">
        <v>32</v>
      </c>
      <c r="N1910">
        <v>0.8125</v>
      </c>
      <c r="O1910">
        <v>5</v>
      </c>
      <c r="P1910">
        <v>9</v>
      </c>
      <c r="Q1910">
        <v>0.55555555555555558</v>
      </c>
      <c r="R1910">
        <v>6</v>
      </c>
    </row>
    <row r="1911" spans="1:19" x14ac:dyDescent="0.25">
      <c r="A1911" t="s">
        <v>6659</v>
      </c>
      <c r="B1911" t="s">
        <v>6660</v>
      </c>
      <c r="C1911" t="s">
        <v>226</v>
      </c>
      <c r="D1911">
        <v>42036</v>
      </c>
      <c r="E1911">
        <v>10</v>
      </c>
      <c r="F1911">
        <v>12</v>
      </c>
      <c r="G1911">
        <v>0.83333333333333337</v>
      </c>
      <c r="H1911">
        <v>36</v>
      </c>
      <c r="I1911">
        <v>34</v>
      </c>
      <c r="J1911">
        <v>1.0588235294117647</v>
      </c>
      <c r="K1911">
        <v>40</v>
      </c>
      <c r="L1911">
        <v>0.85</v>
      </c>
      <c r="M1911">
        <v>31</v>
      </c>
      <c r="N1911">
        <v>0.77399999999999991</v>
      </c>
      <c r="O1911">
        <v>6</v>
      </c>
      <c r="P1911">
        <v>8</v>
      </c>
      <c r="Q1911">
        <v>0.75</v>
      </c>
      <c r="R1911">
        <v>5</v>
      </c>
    </row>
    <row r="1912" spans="1:19" x14ac:dyDescent="0.25">
      <c r="A1912" t="s">
        <v>6661</v>
      </c>
      <c r="B1912" t="s">
        <v>6662</v>
      </c>
      <c r="C1912" t="s">
        <v>227</v>
      </c>
      <c r="D1912">
        <v>42036</v>
      </c>
      <c r="E1912">
        <v>3</v>
      </c>
      <c r="F1912">
        <v>4</v>
      </c>
      <c r="G1912">
        <v>0.75</v>
      </c>
      <c r="H1912">
        <v>4</v>
      </c>
      <c r="I1912">
        <v>6</v>
      </c>
      <c r="J1912">
        <v>0.66666666666666663</v>
      </c>
      <c r="K1912">
        <v>8</v>
      </c>
      <c r="L1912">
        <v>0.75</v>
      </c>
      <c r="M1912">
        <v>3</v>
      </c>
      <c r="N1912">
        <v>0.77100000000000002</v>
      </c>
      <c r="O1912">
        <v>1</v>
      </c>
      <c r="P1912">
        <v>1</v>
      </c>
      <c r="Q1912">
        <v>1</v>
      </c>
      <c r="R1912">
        <v>1</v>
      </c>
    </row>
    <row r="1913" spans="1:19" x14ac:dyDescent="0.25">
      <c r="A1913" t="s">
        <v>8962</v>
      </c>
      <c r="B1913" t="s">
        <v>8963</v>
      </c>
      <c r="C1913" t="s">
        <v>2810</v>
      </c>
      <c r="D1913">
        <v>42036</v>
      </c>
      <c r="E1913">
        <v>3</v>
      </c>
      <c r="F1913">
        <v>4</v>
      </c>
      <c r="G1913">
        <v>0.75</v>
      </c>
      <c r="H1913">
        <v>11</v>
      </c>
      <c r="I1913">
        <v>9</v>
      </c>
      <c r="J1913">
        <v>1.2222222222222223</v>
      </c>
      <c r="K1913">
        <v>14</v>
      </c>
      <c r="L1913">
        <v>0.6428571428571429</v>
      </c>
      <c r="M1913">
        <v>9</v>
      </c>
      <c r="O1913">
        <v>1</v>
      </c>
      <c r="P1913">
        <v>1</v>
      </c>
      <c r="Q1913">
        <v>1</v>
      </c>
      <c r="R1913">
        <v>2</v>
      </c>
    </row>
    <row r="1914" spans="1:19" x14ac:dyDescent="0.25">
      <c r="A1914" t="s">
        <v>9072</v>
      </c>
      <c r="B1914" t="s">
        <v>9073</v>
      </c>
      <c r="C1914" t="s">
        <v>2811</v>
      </c>
      <c r="D1914">
        <v>42036</v>
      </c>
      <c r="E1914">
        <v>5</v>
      </c>
      <c r="F1914">
        <v>5</v>
      </c>
      <c r="G1914">
        <v>1</v>
      </c>
      <c r="H1914">
        <v>12</v>
      </c>
      <c r="I1914">
        <v>25</v>
      </c>
      <c r="J1914">
        <v>0.48</v>
      </c>
      <c r="K1914">
        <v>25</v>
      </c>
      <c r="L1914">
        <v>1</v>
      </c>
      <c r="M1914">
        <v>11</v>
      </c>
      <c r="O1914">
        <v>0</v>
      </c>
      <c r="P1914">
        <v>0</v>
      </c>
      <c r="Q1914" t="e">
        <v>#DIV/0!</v>
      </c>
      <c r="R1914">
        <v>1</v>
      </c>
    </row>
    <row r="1915" spans="1:19" x14ac:dyDescent="0.25">
      <c r="A1915" t="s">
        <v>6663</v>
      </c>
      <c r="B1915" t="s">
        <v>6664</v>
      </c>
      <c r="C1915" t="s">
        <v>204</v>
      </c>
      <c r="D1915">
        <v>42036</v>
      </c>
      <c r="E1915">
        <v>5</v>
      </c>
      <c r="F1915">
        <v>5</v>
      </c>
      <c r="G1915">
        <v>1</v>
      </c>
      <c r="H1915">
        <v>12</v>
      </c>
      <c r="I1915">
        <v>25</v>
      </c>
      <c r="J1915">
        <v>0.48</v>
      </c>
      <c r="K1915">
        <v>25</v>
      </c>
      <c r="L1915">
        <v>1</v>
      </c>
      <c r="M1915">
        <v>10</v>
      </c>
      <c r="O1915">
        <v>1</v>
      </c>
      <c r="P1915">
        <v>1</v>
      </c>
      <c r="Q1915">
        <v>1</v>
      </c>
      <c r="R1915">
        <v>2</v>
      </c>
      <c r="S1915">
        <v>1.06</v>
      </c>
    </row>
    <row r="1916" spans="1:19" x14ac:dyDescent="0.25">
      <c r="A1916" t="s">
        <v>6665</v>
      </c>
      <c r="B1916" t="s">
        <v>6666</v>
      </c>
      <c r="C1916" t="s">
        <v>208</v>
      </c>
      <c r="D1916">
        <v>42036</v>
      </c>
      <c r="E1916">
        <v>6</v>
      </c>
      <c r="F1916">
        <v>7</v>
      </c>
      <c r="G1916">
        <v>0.8571428571428571</v>
      </c>
      <c r="H1916">
        <v>3</v>
      </c>
      <c r="I1916">
        <v>27</v>
      </c>
      <c r="J1916">
        <v>0.1111111111111111</v>
      </c>
      <c r="K1916">
        <v>35</v>
      </c>
      <c r="L1916">
        <v>0.77142857142857146</v>
      </c>
      <c r="M1916">
        <v>3</v>
      </c>
      <c r="O1916">
        <v>1</v>
      </c>
      <c r="P1916">
        <v>1</v>
      </c>
      <c r="Q1916">
        <v>1</v>
      </c>
      <c r="R1916">
        <v>0</v>
      </c>
      <c r="S1916">
        <v>0.7</v>
      </c>
    </row>
    <row r="1917" spans="1:19" x14ac:dyDescent="0.25">
      <c r="A1917" t="s">
        <v>6667</v>
      </c>
      <c r="B1917" t="s">
        <v>6668</v>
      </c>
      <c r="C1917" t="s">
        <v>212</v>
      </c>
      <c r="D1917">
        <v>42036</v>
      </c>
      <c r="E1917">
        <v>2</v>
      </c>
      <c r="F1917">
        <v>2</v>
      </c>
      <c r="G1917">
        <v>1</v>
      </c>
      <c r="H1917">
        <v>7</v>
      </c>
      <c r="I1917">
        <v>10</v>
      </c>
      <c r="J1917">
        <v>0.7</v>
      </c>
      <c r="K1917">
        <v>10</v>
      </c>
      <c r="L1917">
        <v>1</v>
      </c>
      <c r="M1917">
        <v>6</v>
      </c>
      <c r="O1917">
        <v>0</v>
      </c>
      <c r="P1917">
        <v>0</v>
      </c>
      <c r="Q1917" t="e">
        <v>#DIV/0!</v>
      </c>
      <c r="R1917">
        <v>1</v>
      </c>
      <c r="S1917">
        <v>0.84615384615384615</v>
      </c>
    </row>
    <row r="1918" spans="1:19" x14ac:dyDescent="0.25">
      <c r="A1918" t="s">
        <v>6669</v>
      </c>
      <c r="B1918" t="s">
        <v>6670</v>
      </c>
      <c r="C1918" t="s">
        <v>363</v>
      </c>
      <c r="D1918">
        <v>42036</v>
      </c>
      <c r="E1918">
        <v>11</v>
      </c>
      <c r="F1918">
        <v>11</v>
      </c>
      <c r="G1918">
        <v>1</v>
      </c>
      <c r="H1918">
        <v>21</v>
      </c>
      <c r="I1918">
        <v>26</v>
      </c>
      <c r="J1918">
        <v>0.80769230769230771</v>
      </c>
      <c r="K1918">
        <v>26</v>
      </c>
      <c r="L1918">
        <v>1</v>
      </c>
      <c r="M1918">
        <v>20</v>
      </c>
      <c r="O1918">
        <v>2</v>
      </c>
      <c r="P1918">
        <v>2</v>
      </c>
      <c r="Q1918">
        <v>1</v>
      </c>
      <c r="R1918">
        <v>1</v>
      </c>
    </row>
    <row r="1919" spans="1:19" x14ac:dyDescent="0.25">
      <c r="A1919" t="s">
        <v>6671</v>
      </c>
      <c r="B1919" t="s">
        <v>6672</v>
      </c>
      <c r="C1919" t="s">
        <v>223</v>
      </c>
      <c r="D1919">
        <v>42036</v>
      </c>
      <c r="E1919">
        <v>4</v>
      </c>
      <c r="F1919">
        <v>4</v>
      </c>
      <c r="G1919">
        <v>1</v>
      </c>
      <c r="H1919">
        <v>3</v>
      </c>
      <c r="I1919">
        <v>20</v>
      </c>
      <c r="J1919">
        <v>0.15</v>
      </c>
      <c r="K1919">
        <v>20</v>
      </c>
      <c r="L1919">
        <v>1</v>
      </c>
      <c r="M1919">
        <v>2</v>
      </c>
      <c r="O1919">
        <v>0</v>
      </c>
      <c r="P1919">
        <v>0</v>
      </c>
      <c r="Q1919" t="e">
        <v>#DIV/0!</v>
      </c>
      <c r="R1919">
        <v>1</v>
      </c>
      <c r="S1919">
        <v>0.9458333333333333</v>
      </c>
    </row>
    <row r="1920" spans="1:19" x14ac:dyDescent="0.25">
      <c r="A1920" t="s">
        <v>6673</v>
      </c>
      <c r="B1920" t="s">
        <v>6674</v>
      </c>
      <c r="C1920" t="s">
        <v>206</v>
      </c>
      <c r="D1920">
        <v>42036</v>
      </c>
      <c r="E1920">
        <v>8</v>
      </c>
      <c r="F1920">
        <v>8</v>
      </c>
      <c r="G1920">
        <v>1</v>
      </c>
      <c r="H1920">
        <v>95</v>
      </c>
      <c r="I1920">
        <v>70</v>
      </c>
      <c r="J1920">
        <v>1.3571428571428572</v>
      </c>
      <c r="K1920">
        <v>70</v>
      </c>
      <c r="L1920">
        <v>1</v>
      </c>
      <c r="M1920">
        <v>95</v>
      </c>
      <c r="O1920">
        <v>0</v>
      </c>
      <c r="P1920">
        <v>0</v>
      </c>
      <c r="Q1920" t="e">
        <v>#DIV/0!</v>
      </c>
      <c r="R1920">
        <v>0</v>
      </c>
    </row>
    <row r="1921" spans="1:19" x14ac:dyDescent="0.25">
      <c r="A1921" t="s">
        <v>6675</v>
      </c>
      <c r="B1921" t="s">
        <v>6676</v>
      </c>
      <c r="C1921" t="s">
        <v>229</v>
      </c>
      <c r="D1921">
        <v>42036</v>
      </c>
      <c r="E1921">
        <v>3</v>
      </c>
      <c r="F1921">
        <v>3</v>
      </c>
      <c r="G1921">
        <v>1</v>
      </c>
      <c r="H1921">
        <v>31</v>
      </c>
      <c r="I1921">
        <v>30</v>
      </c>
      <c r="J1921">
        <v>1.0333333333333334</v>
      </c>
      <c r="K1921">
        <v>30</v>
      </c>
      <c r="L1921">
        <v>1</v>
      </c>
      <c r="M1921">
        <v>31</v>
      </c>
      <c r="O1921">
        <v>0</v>
      </c>
      <c r="P1921">
        <v>0</v>
      </c>
      <c r="Q1921" t="e">
        <v>#DIV/0!</v>
      </c>
      <c r="R1921">
        <v>0</v>
      </c>
    </row>
    <row r="1922" spans="1:19" x14ac:dyDescent="0.25">
      <c r="A1922" t="s">
        <v>6677</v>
      </c>
      <c r="B1922" t="s">
        <v>6678</v>
      </c>
      <c r="C1922" t="s">
        <v>231</v>
      </c>
      <c r="D1922">
        <v>42036</v>
      </c>
      <c r="E1922">
        <v>5</v>
      </c>
      <c r="F1922">
        <v>5</v>
      </c>
      <c r="G1922">
        <v>1</v>
      </c>
      <c r="H1922">
        <v>32</v>
      </c>
      <c r="I1922">
        <v>50</v>
      </c>
      <c r="J1922">
        <v>0.64</v>
      </c>
      <c r="K1922">
        <v>50</v>
      </c>
      <c r="L1922">
        <v>1</v>
      </c>
      <c r="M1922">
        <v>32</v>
      </c>
      <c r="O1922">
        <v>0</v>
      </c>
      <c r="P1922">
        <v>1</v>
      </c>
      <c r="Q1922">
        <v>0</v>
      </c>
      <c r="R1922">
        <v>0</v>
      </c>
      <c r="S1922">
        <v>1</v>
      </c>
    </row>
    <row r="1923" spans="1:19" x14ac:dyDescent="0.25">
      <c r="A1923" t="s">
        <v>6679</v>
      </c>
      <c r="B1923" t="s">
        <v>6680</v>
      </c>
      <c r="C1923" t="s">
        <v>236</v>
      </c>
      <c r="D1923">
        <v>42036</v>
      </c>
      <c r="E1923">
        <v>7</v>
      </c>
      <c r="F1923">
        <v>8</v>
      </c>
      <c r="G1923">
        <v>0.875</v>
      </c>
      <c r="H1923">
        <v>45</v>
      </c>
      <c r="I1923">
        <v>70</v>
      </c>
      <c r="J1923">
        <v>0.6428571428571429</v>
      </c>
      <c r="K1923">
        <v>75</v>
      </c>
      <c r="L1923">
        <v>0.93333333333333335</v>
      </c>
      <c r="M1923">
        <v>45</v>
      </c>
      <c r="O1923">
        <v>0</v>
      </c>
      <c r="P1923">
        <v>0</v>
      </c>
      <c r="Q1923" t="e">
        <v>#DIV/0!</v>
      </c>
      <c r="R1923">
        <v>0</v>
      </c>
      <c r="S1923">
        <v>1</v>
      </c>
    </row>
    <row r="1924" spans="1:19" x14ac:dyDescent="0.25">
      <c r="A1924" t="s">
        <v>6681</v>
      </c>
      <c r="B1924" t="s">
        <v>6682</v>
      </c>
      <c r="C1924" t="s">
        <v>221</v>
      </c>
      <c r="D1924">
        <v>42036</v>
      </c>
      <c r="E1924">
        <v>8</v>
      </c>
      <c r="F1924">
        <v>9</v>
      </c>
      <c r="G1924">
        <v>0.88888888888888884</v>
      </c>
      <c r="H1924">
        <v>37</v>
      </c>
      <c r="I1924">
        <v>80</v>
      </c>
      <c r="J1924">
        <v>0.46250000000000002</v>
      </c>
      <c r="K1924">
        <v>90</v>
      </c>
      <c r="L1924">
        <v>0.88888888888888884</v>
      </c>
      <c r="M1924">
        <v>35</v>
      </c>
      <c r="O1924">
        <v>0</v>
      </c>
      <c r="P1924">
        <v>0</v>
      </c>
      <c r="Q1924" t="e">
        <v>#DIV/0!</v>
      </c>
      <c r="R1924">
        <v>2</v>
      </c>
      <c r="S1924">
        <v>0.8125</v>
      </c>
    </row>
    <row r="1925" spans="1:19" x14ac:dyDescent="0.25">
      <c r="A1925" t="s">
        <v>6683</v>
      </c>
      <c r="B1925" t="s">
        <v>6684</v>
      </c>
      <c r="C1925" t="s">
        <v>238</v>
      </c>
      <c r="D1925">
        <v>42036</v>
      </c>
      <c r="E1925">
        <v>7</v>
      </c>
      <c r="F1925">
        <v>7</v>
      </c>
      <c r="G1925">
        <v>1</v>
      </c>
      <c r="H1925">
        <v>14</v>
      </c>
      <c r="I1925">
        <v>70</v>
      </c>
      <c r="J1925">
        <v>0.2</v>
      </c>
      <c r="K1925">
        <v>70</v>
      </c>
      <c r="L1925">
        <v>1</v>
      </c>
      <c r="M1925">
        <v>11</v>
      </c>
      <c r="O1925">
        <v>6</v>
      </c>
      <c r="P1925">
        <v>7</v>
      </c>
      <c r="Q1925">
        <v>0.8571428571428571</v>
      </c>
      <c r="R1925">
        <v>3</v>
      </c>
      <c r="S1925">
        <v>0.77100000000000002</v>
      </c>
    </row>
    <row r="1926" spans="1:19" x14ac:dyDescent="0.25">
      <c r="A1926" t="s">
        <v>6685</v>
      </c>
      <c r="B1926" t="s">
        <v>6686</v>
      </c>
      <c r="C1926" t="s">
        <v>224</v>
      </c>
      <c r="D1926">
        <v>42036</v>
      </c>
      <c r="E1926">
        <v>3</v>
      </c>
      <c r="F1926">
        <v>3</v>
      </c>
      <c r="G1926">
        <v>1</v>
      </c>
      <c r="H1926">
        <v>17</v>
      </c>
      <c r="I1926">
        <v>30</v>
      </c>
      <c r="J1926">
        <v>0.56666666666666665</v>
      </c>
      <c r="K1926">
        <v>30</v>
      </c>
      <c r="L1926">
        <v>1</v>
      </c>
      <c r="M1926">
        <v>17</v>
      </c>
      <c r="O1926">
        <v>0</v>
      </c>
      <c r="P1926">
        <v>0</v>
      </c>
      <c r="Q1926" t="e">
        <v>#DIV/0!</v>
      </c>
      <c r="R1926">
        <v>0</v>
      </c>
      <c r="S1926">
        <v>0.88</v>
      </c>
    </row>
    <row r="1927" spans="1:19" x14ac:dyDescent="0.25">
      <c r="A1927" t="s">
        <v>9592</v>
      </c>
      <c r="B1927" t="s">
        <v>9593</v>
      </c>
      <c r="C1927" t="s">
        <v>9523</v>
      </c>
      <c r="D1927">
        <v>42036</v>
      </c>
      <c r="E1927">
        <v>3</v>
      </c>
      <c r="F1927">
        <v>4</v>
      </c>
      <c r="G1927">
        <v>0.75</v>
      </c>
      <c r="H1927">
        <v>11</v>
      </c>
      <c r="I1927">
        <v>9</v>
      </c>
      <c r="J1927">
        <v>1.2222222222222223</v>
      </c>
      <c r="K1927">
        <v>14</v>
      </c>
      <c r="L1927">
        <v>0.6428571428571429</v>
      </c>
      <c r="M1927">
        <v>9</v>
      </c>
      <c r="O1927">
        <v>1</v>
      </c>
      <c r="P1927">
        <v>1</v>
      </c>
      <c r="Q1927">
        <v>1</v>
      </c>
      <c r="R1927">
        <v>2</v>
      </c>
      <c r="S1927">
        <v>1</v>
      </c>
    </row>
    <row r="1928" spans="1:19" x14ac:dyDescent="0.25">
      <c r="A1928" t="s">
        <v>9217</v>
      </c>
      <c r="B1928" t="s">
        <v>9218</v>
      </c>
      <c r="C1928" t="s">
        <v>3018</v>
      </c>
      <c r="D1928">
        <v>42036</v>
      </c>
      <c r="E1928">
        <v>10</v>
      </c>
      <c r="F1928">
        <v>10</v>
      </c>
      <c r="G1928">
        <v>1</v>
      </c>
      <c r="H1928">
        <v>24</v>
      </c>
      <c r="I1928">
        <v>50</v>
      </c>
      <c r="J1928">
        <v>0.48</v>
      </c>
      <c r="K1928">
        <v>50</v>
      </c>
      <c r="L1928">
        <v>1</v>
      </c>
      <c r="M1928">
        <v>23</v>
      </c>
      <c r="O1928">
        <v>0</v>
      </c>
      <c r="P1928">
        <v>0</v>
      </c>
      <c r="Q1928" t="e">
        <v>#DIV/0!</v>
      </c>
      <c r="R1928">
        <v>1</v>
      </c>
    </row>
    <row r="1929" spans="1:19" x14ac:dyDescent="0.25">
      <c r="A1929" t="s">
        <v>6687</v>
      </c>
      <c r="B1929" t="s">
        <v>6688</v>
      </c>
      <c r="C1929" t="s">
        <v>203</v>
      </c>
      <c r="D1929">
        <v>42036</v>
      </c>
      <c r="E1929">
        <v>13</v>
      </c>
      <c r="F1929">
        <v>13</v>
      </c>
      <c r="G1929">
        <v>1</v>
      </c>
      <c r="H1929">
        <v>107</v>
      </c>
      <c r="I1929">
        <v>95</v>
      </c>
      <c r="J1929">
        <v>1.1263157894736842</v>
      </c>
      <c r="K1929">
        <v>95</v>
      </c>
      <c r="L1929">
        <v>1</v>
      </c>
      <c r="M1929">
        <v>105</v>
      </c>
      <c r="O1929">
        <v>1</v>
      </c>
      <c r="P1929">
        <v>1</v>
      </c>
      <c r="Q1929">
        <v>1</v>
      </c>
      <c r="R1929">
        <v>2</v>
      </c>
    </row>
    <row r="1930" spans="1:19" x14ac:dyDescent="0.25">
      <c r="A1930" t="s">
        <v>6689</v>
      </c>
      <c r="B1930" t="s">
        <v>6690</v>
      </c>
      <c r="C1930" t="s">
        <v>232</v>
      </c>
      <c r="D1930">
        <v>42036</v>
      </c>
      <c r="E1930">
        <v>3</v>
      </c>
      <c r="F1930">
        <v>5</v>
      </c>
      <c r="G1930">
        <v>0.6</v>
      </c>
      <c r="H1930">
        <v>0</v>
      </c>
      <c r="I1930">
        <v>14</v>
      </c>
      <c r="J1930">
        <v>0</v>
      </c>
      <c r="K1930">
        <v>28</v>
      </c>
      <c r="L1930">
        <v>0.5</v>
      </c>
      <c r="M1930">
        <v>0</v>
      </c>
      <c r="O1930">
        <v>0</v>
      </c>
      <c r="P1930">
        <v>0</v>
      </c>
      <c r="Q1930" t="e">
        <v>#DIV/0!</v>
      </c>
      <c r="R1930">
        <v>0</v>
      </c>
    </row>
    <row r="1931" spans="1:19" x14ac:dyDescent="0.25">
      <c r="A1931" t="s">
        <v>6691</v>
      </c>
      <c r="B1931" t="s">
        <v>6692</v>
      </c>
      <c r="C1931" t="s">
        <v>211</v>
      </c>
      <c r="D1931">
        <v>42036</v>
      </c>
      <c r="E1931">
        <v>9</v>
      </c>
      <c r="F1931">
        <v>10</v>
      </c>
      <c r="G1931">
        <v>0.9</v>
      </c>
      <c r="H1931">
        <v>69</v>
      </c>
      <c r="I1931">
        <v>61</v>
      </c>
      <c r="J1931">
        <v>1.1311475409836065</v>
      </c>
      <c r="K1931">
        <v>69</v>
      </c>
      <c r="L1931">
        <v>0.88405797101449279</v>
      </c>
      <c r="M1931">
        <v>50</v>
      </c>
      <c r="O1931">
        <v>6</v>
      </c>
      <c r="P1931">
        <v>7</v>
      </c>
      <c r="Q1931">
        <v>0.8571428571428571</v>
      </c>
      <c r="R1931">
        <v>19</v>
      </c>
    </row>
    <row r="1932" spans="1:19" x14ac:dyDescent="0.25">
      <c r="A1932" t="s">
        <v>6693</v>
      </c>
      <c r="B1932" t="s">
        <v>6694</v>
      </c>
      <c r="C1932" t="s">
        <v>216</v>
      </c>
      <c r="D1932">
        <v>42036</v>
      </c>
      <c r="E1932">
        <v>2</v>
      </c>
      <c r="F1932">
        <v>3</v>
      </c>
      <c r="G1932">
        <v>0.66666666666666663</v>
      </c>
      <c r="H1932">
        <v>10</v>
      </c>
      <c r="I1932">
        <v>12</v>
      </c>
      <c r="J1932">
        <v>0.83333333333333337</v>
      </c>
      <c r="K1932">
        <v>20</v>
      </c>
      <c r="L1932">
        <v>0.6</v>
      </c>
      <c r="M1932">
        <v>9</v>
      </c>
      <c r="O1932">
        <v>0</v>
      </c>
      <c r="P1932">
        <v>3</v>
      </c>
      <c r="Q1932">
        <v>0</v>
      </c>
      <c r="R1932">
        <v>1</v>
      </c>
    </row>
    <row r="1933" spans="1:19" x14ac:dyDescent="0.25">
      <c r="A1933" t="s">
        <v>6695</v>
      </c>
      <c r="B1933" t="s">
        <v>6696</v>
      </c>
      <c r="C1933" t="s">
        <v>235</v>
      </c>
      <c r="D1933">
        <v>42036</v>
      </c>
      <c r="E1933">
        <v>2</v>
      </c>
      <c r="F1933">
        <v>3</v>
      </c>
      <c r="G1933">
        <v>0.66666666666666663</v>
      </c>
      <c r="H1933">
        <v>8</v>
      </c>
      <c r="I1933">
        <v>12</v>
      </c>
      <c r="J1933">
        <v>0.66666666666666663</v>
      </c>
      <c r="K1933">
        <v>18</v>
      </c>
      <c r="L1933">
        <v>0.66666666666666663</v>
      </c>
      <c r="M1933">
        <v>8</v>
      </c>
      <c r="O1933">
        <v>3</v>
      </c>
      <c r="P1933">
        <v>5</v>
      </c>
      <c r="Q1933">
        <v>0.6</v>
      </c>
      <c r="R1933">
        <v>0</v>
      </c>
      <c r="S1933">
        <v>0.75</v>
      </c>
    </row>
    <row r="1934" spans="1:19" x14ac:dyDescent="0.25">
      <c r="A1934" t="s">
        <v>6697</v>
      </c>
      <c r="B1934" t="s">
        <v>6698</v>
      </c>
      <c r="C1934" t="s">
        <v>202</v>
      </c>
      <c r="D1934">
        <v>42036</v>
      </c>
      <c r="E1934">
        <v>5</v>
      </c>
      <c r="F1934">
        <v>5</v>
      </c>
      <c r="G1934">
        <v>1</v>
      </c>
      <c r="H1934">
        <v>3</v>
      </c>
      <c r="I1934">
        <v>15</v>
      </c>
      <c r="J1934">
        <v>0.2</v>
      </c>
      <c r="K1934">
        <v>15</v>
      </c>
      <c r="L1934">
        <v>1</v>
      </c>
      <c r="M1934">
        <v>3</v>
      </c>
      <c r="O1934">
        <v>0</v>
      </c>
      <c r="P1934">
        <v>0</v>
      </c>
      <c r="Q1934" t="e">
        <v>#DIV/0!</v>
      </c>
      <c r="R1934">
        <v>0</v>
      </c>
      <c r="S1934">
        <v>1.0125</v>
      </c>
    </row>
    <row r="1935" spans="1:19" x14ac:dyDescent="0.25">
      <c r="A1935" t="s">
        <v>6699</v>
      </c>
      <c r="B1935" t="s">
        <v>6700</v>
      </c>
      <c r="C1935" t="s">
        <v>207</v>
      </c>
      <c r="D1935">
        <v>42036</v>
      </c>
      <c r="E1935">
        <v>11</v>
      </c>
      <c r="F1935">
        <v>12</v>
      </c>
      <c r="G1935">
        <v>0.91666666666666663</v>
      </c>
      <c r="H1935">
        <v>37</v>
      </c>
      <c r="I1935">
        <v>72</v>
      </c>
      <c r="J1935">
        <v>0.51388888888888884</v>
      </c>
      <c r="K1935">
        <v>77</v>
      </c>
      <c r="L1935">
        <v>0.93506493506493504</v>
      </c>
      <c r="M1935">
        <v>31</v>
      </c>
      <c r="O1935">
        <v>6</v>
      </c>
      <c r="P1935">
        <v>9</v>
      </c>
      <c r="Q1935">
        <v>0.66666666666666663</v>
      </c>
      <c r="R1935">
        <v>6</v>
      </c>
      <c r="S1935">
        <v>0.77399999999999991</v>
      </c>
    </row>
    <row r="1936" spans="1:19" x14ac:dyDescent="0.25">
      <c r="A1936" t="s">
        <v>6701</v>
      </c>
      <c r="B1936" t="s">
        <v>6702</v>
      </c>
      <c r="C1936" t="s">
        <v>219</v>
      </c>
      <c r="D1936">
        <v>42036</v>
      </c>
      <c r="E1936">
        <v>15</v>
      </c>
      <c r="F1936">
        <v>16</v>
      </c>
      <c r="G1936">
        <v>0.9375</v>
      </c>
      <c r="H1936">
        <v>75</v>
      </c>
      <c r="I1936">
        <v>128</v>
      </c>
      <c r="J1936">
        <v>0.5859375</v>
      </c>
      <c r="K1936">
        <v>138</v>
      </c>
      <c r="L1936">
        <v>0.92753623188405798</v>
      </c>
      <c r="M1936">
        <v>67</v>
      </c>
      <c r="O1936">
        <v>5</v>
      </c>
      <c r="P1936">
        <v>9</v>
      </c>
      <c r="Q1936">
        <v>0.55555555555555558</v>
      </c>
      <c r="R1936">
        <v>8</v>
      </c>
      <c r="S1936">
        <v>0.77100000000000002</v>
      </c>
    </row>
    <row r="1937" spans="1:19" x14ac:dyDescent="0.25">
      <c r="A1937" t="s">
        <v>6703</v>
      </c>
      <c r="B1937" t="s">
        <v>6704</v>
      </c>
      <c r="C1937" t="s">
        <v>225</v>
      </c>
      <c r="D1937">
        <v>42036</v>
      </c>
      <c r="E1937">
        <v>13</v>
      </c>
      <c r="F1937">
        <v>16</v>
      </c>
      <c r="G1937">
        <v>0.8125</v>
      </c>
      <c r="H1937">
        <v>40</v>
      </c>
      <c r="I1937">
        <v>40</v>
      </c>
      <c r="J1937">
        <v>1</v>
      </c>
      <c r="K1937">
        <v>48</v>
      </c>
      <c r="L1937">
        <v>0.83333333333333337</v>
      </c>
      <c r="M1937">
        <v>34</v>
      </c>
      <c r="O1937">
        <v>7</v>
      </c>
      <c r="P1937">
        <v>9</v>
      </c>
      <c r="Q1937">
        <v>0.77777777777777779</v>
      </c>
      <c r="R1937">
        <v>6</v>
      </c>
      <c r="S1937">
        <v>0.98</v>
      </c>
    </row>
    <row r="1938" spans="1:19" x14ac:dyDescent="0.25">
      <c r="A1938" t="s">
        <v>6705</v>
      </c>
      <c r="B1938" t="s">
        <v>6706</v>
      </c>
      <c r="C1938" t="s">
        <v>364</v>
      </c>
      <c r="D1938">
        <v>42036</v>
      </c>
      <c r="E1938">
        <v>11</v>
      </c>
      <c r="F1938">
        <v>11</v>
      </c>
      <c r="G1938">
        <v>1</v>
      </c>
      <c r="H1938">
        <v>21</v>
      </c>
      <c r="I1938">
        <v>26</v>
      </c>
      <c r="J1938">
        <v>0.80769230769230771</v>
      </c>
      <c r="K1938">
        <v>26</v>
      </c>
      <c r="L1938">
        <v>1</v>
      </c>
      <c r="M1938">
        <v>20</v>
      </c>
      <c r="O1938">
        <v>2</v>
      </c>
      <c r="P1938">
        <v>2</v>
      </c>
      <c r="Q1938">
        <v>1</v>
      </c>
      <c r="R1938">
        <v>1</v>
      </c>
      <c r="S1938">
        <v>0.87856410256410256</v>
      </c>
    </row>
    <row r="1939" spans="1:19" x14ac:dyDescent="0.25">
      <c r="A1939" t="s">
        <v>6707</v>
      </c>
      <c r="B1939" t="s">
        <v>6708</v>
      </c>
      <c r="C1939" t="s">
        <v>222</v>
      </c>
      <c r="D1939">
        <v>42036</v>
      </c>
      <c r="E1939">
        <v>7</v>
      </c>
      <c r="F1939">
        <v>7</v>
      </c>
      <c r="G1939">
        <v>1</v>
      </c>
      <c r="H1939">
        <v>20</v>
      </c>
      <c r="I1939">
        <v>50</v>
      </c>
      <c r="J1939">
        <v>0.4</v>
      </c>
      <c r="K1939">
        <v>50</v>
      </c>
      <c r="L1939">
        <v>1</v>
      </c>
      <c r="M1939">
        <v>19</v>
      </c>
      <c r="O1939">
        <v>0</v>
      </c>
      <c r="P1939">
        <v>0</v>
      </c>
      <c r="Q1939" t="e">
        <v>#DIV/0!</v>
      </c>
      <c r="R1939">
        <v>1</v>
      </c>
    </row>
    <row r="1940" spans="1:19" x14ac:dyDescent="0.25">
      <c r="A1940" t="s">
        <v>6709</v>
      </c>
      <c r="B1940" t="s">
        <v>6710</v>
      </c>
      <c r="C1940" t="s">
        <v>228</v>
      </c>
      <c r="D1940">
        <v>42036</v>
      </c>
      <c r="E1940">
        <v>3</v>
      </c>
      <c r="F1940">
        <v>3</v>
      </c>
      <c r="G1940">
        <v>1</v>
      </c>
      <c r="H1940">
        <v>31</v>
      </c>
      <c r="I1940">
        <v>30</v>
      </c>
      <c r="J1940">
        <v>1.0333333333333334</v>
      </c>
      <c r="K1940">
        <v>30</v>
      </c>
      <c r="L1940">
        <v>1</v>
      </c>
      <c r="M1940">
        <v>31</v>
      </c>
      <c r="O1940">
        <v>0</v>
      </c>
      <c r="P1940">
        <v>0</v>
      </c>
      <c r="Q1940" t="e">
        <v>#DIV/0!</v>
      </c>
      <c r="R1940">
        <v>0</v>
      </c>
    </row>
    <row r="1941" spans="1:19" x14ac:dyDescent="0.25">
      <c r="A1941" t="s">
        <v>6711</v>
      </c>
      <c r="B1941" t="s">
        <v>6712</v>
      </c>
      <c r="C1941" t="s">
        <v>230</v>
      </c>
      <c r="D1941">
        <v>42036</v>
      </c>
      <c r="E1941">
        <v>5</v>
      </c>
      <c r="F1941">
        <v>5</v>
      </c>
      <c r="G1941">
        <v>1</v>
      </c>
      <c r="H1941">
        <v>32</v>
      </c>
      <c r="I1941">
        <v>50</v>
      </c>
      <c r="J1941">
        <v>0.64</v>
      </c>
      <c r="K1941">
        <v>50</v>
      </c>
      <c r="L1941">
        <v>1</v>
      </c>
      <c r="M1941">
        <v>32</v>
      </c>
      <c r="O1941">
        <v>0</v>
      </c>
      <c r="P1941">
        <v>1</v>
      </c>
      <c r="Q1941">
        <v>0</v>
      </c>
      <c r="R1941">
        <v>0</v>
      </c>
      <c r="S1941">
        <v>0.88</v>
      </c>
    </row>
    <row r="1942" spans="1:19" x14ac:dyDescent="0.25">
      <c r="A1942" t="s">
        <v>6713</v>
      </c>
      <c r="B1942" t="s">
        <v>6714</v>
      </c>
      <c r="C1942" t="s">
        <v>237</v>
      </c>
      <c r="D1942">
        <v>42036</v>
      </c>
      <c r="E1942">
        <v>7</v>
      </c>
      <c r="F1942">
        <v>8</v>
      </c>
      <c r="G1942">
        <v>0.875</v>
      </c>
      <c r="H1942">
        <v>45</v>
      </c>
      <c r="I1942">
        <v>70</v>
      </c>
      <c r="J1942">
        <v>0.6428571428571429</v>
      </c>
      <c r="K1942">
        <v>75</v>
      </c>
      <c r="L1942">
        <v>0.93333333333333335</v>
      </c>
      <c r="M1942">
        <v>45</v>
      </c>
      <c r="O1942">
        <v>0</v>
      </c>
      <c r="P1942">
        <v>0</v>
      </c>
      <c r="Q1942" t="e">
        <v>#DIV/0!</v>
      </c>
      <c r="R1942">
        <v>0</v>
      </c>
    </row>
    <row r="1943" spans="1:19" x14ac:dyDescent="0.25">
      <c r="A1943" t="s">
        <v>6715</v>
      </c>
      <c r="B1943" t="s">
        <v>6716</v>
      </c>
      <c r="C1943" t="s">
        <v>239</v>
      </c>
      <c r="D1943">
        <v>42036</v>
      </c>
      <c r="E1943">
        <v>7</v>
      </c>
      <c r="F1943">
        <v>7</v>
      </c>
      <c r="G1943">
        <v>1</v>
      </c>
      <c r="H1943">
        <v>14</v>
      </c>
      <c r="I1943">
        <v>70</v>
      </c>
      <c r="J1943">
        <v>0.2</v>
      </c>
      <c r="K1943">
        <v>70</v>
      </c>
      <c r="L1943">
        <v>1</v>
      </c>
      <c r="M1943">
        <v>11</v>
      </c>
      <c r="O1943">
        <v>6</v>
      </c>
      <c r="P1943">
        <v>7</v>
      </c>
      <c r="Q1943">
        <v>0.8571428571428571</v>
      </c>
      <c r="R1943">
        <v>3</v>
      </c>
    </row>
    <row r="1944" spans="1:19" x14ac:dyDescent="0.25">
      <c r="A1944" t="s">
        <v>6717</v>
      </c>
      <c r="B1944" t="s">
        <v>6718</v>
      </c>
      <c r="C1944" t="s">
        <v>247</v>
      </c>
      <c r="D1944">
        <v>42036</v>
      </c>
      <c r="E1944">
        <v>9</v>
      </c>
      <c r="F1944">
        <v>14</v>
      </c>
      <c r="G1944">
        <v>0.6428571428571429</v>
      </c>
      <c r="H1944">
        <v>45</v>
      </c>
      <c r="I1944">
        <v>54</v>
      </c>
      <c r="J1944">
        <v>0.83333333333333337</v>
      </c>
      <c r="K1944">
        <v>90</v>
      </c>
      <c r="L1944">
        <v>0.6</v>
      </c>
      <c r="M1944">
        <v>39</v>
      </c>
      <c r="O1944">
        <v>3</v>
      </c>
      <c r="P1944">
        <v>8</v>
      </c>
      <c r="Q1944">
        <v>0.375</v>
      </c>
      <c r="R1944">
        <v>6</v>
      </c>
    </row>
    <row r="1945" spans="1:19" x14ac:dyDescent="0.25">
      <c r="A1945" t="s">
        <v>9361</v>
      </c>
      <c r="B1945" t="s">
        <v>9362</v>
      </c>
      <c r="C1945" t="s">
        <v>2637</v>
      </c>
      <c r="D1945">
        <v>42036</v>
      </c>
      <c r="E1945">
        <v>10</v>
      </c>
      <c r="F1945">
        <v>10</v>
      </c>
      <c r="G1945">
        <v>1</v>
      </c>
      <c r="H1945">
        <v>15</v>
      </c>
      <c r="I1945">
        <v>40</v>
      </c>
      <c r="J1945">
        <v>0.375</v>
      </c>
      <c r="K1945">
        <v>40</v>
      </c>
      <c r="L1945">
        <v>1</v>
      </c>
      <c r="M1945">
        <v>15</v>
      </c>
      <c r="O1945">
        <v>0</v>
      </c>
      <c r="P1945">
        <v>0</v>
      </c>
      <c r="Q1945" t="e">
        <v>#DIV/0!</v>
      </c>
      <c r="R1945">
        <v>0</v>
      </c>
    </row>
    <row r="1946" spans="1:19" x14ac:dyDescent="0.25">
      <c r="A1946" t="s">
        <v>6719</v>
      </c>
      <c r="B1946" t="s">
        <v>6720</v>
      </c>
      <c r="C1946" t="s">
        <v>242</v>
      </c>
      <c r="D1946">
        <v>42036</v>
      </c>
      <c r="E1946">
        <v>17</v>
      </c>
      <c r="F1946">
        <v>17</v>
      </c>
      <c r="G1946">
        <v>1</v>
      </c>
      <c r="H1946">
        <v>107</v>
      </c>
      <c r="I1946">
        <v>128</v>
      </c>
      <c r="J1946">
        <v>0.8359375</v>
      </c>
      <c r="K1946">
        <v>128</v>
      </c>
      <c r="L1946">
        <v>1</v>
      </c>
      <c r="M1946">
        <v>82</v>
      </c>
      <c r="N1946">
        <v>1.0125</v>
      </c>
      <c r="O1946">
        <v>16</v>
      </c>
      <c r="P1946">
        <v>24</v>
      </c>
      <c r="Q1946">
        <v>0.66666666666666663</v>
      </c>
      <c r="R1946">
        <v>25</v>
      </c>
      <c r="S1946">
        <v>0.46153846153846156</v>
      </c>
    </row>
    <row r="1947" spans="1:19" x14ac:dyDescent="0.25">
      <c r="A1947" t="s">
        <v>6721</v>
      </c>
      <c r="B1947" t="s">
        <v>6722</v>
      </c>
      <c r="C1947" t="s">
        <v>243</v>
      </c>
      <c r="D1947">
        <v>42036</v>
      </c>
      <c r="E1947">
        <v>10</v>
      </c>
      <c r="F1947">
        <v>12</v>
      </c>
      <c r="G1947">
        <v>0.83333333333333337</v>
      </c>
      <c r="H1947">
        <v>36</v>
      </c>
      <c r="I1947">
        <v>34</v>
      </c>
      <c r="J1947">
        <v>1.0588235294117647</v>
      </c>
      <c r="K1947">
        <v>40</v>
      </c>
      <c r="L1947">
        <v>0.85</v>
      </c>
      <c r="M1947">
        <v>31</v>
      </c>
      <c r="N1947">
        <v>0.77399999999999991</v>
      </c>
      <c r="O1947">
        <v>6</v>
      </c>
      <c r="P1947">
        <v>8</v>
      </c>
      <c r="Q1947">
        <v>0.75</v>
      </c>
      <c r="R1947">
        <v>5</v>
      </c>
      <c r="S1947">
        <v>1</v>
      </c>
    </row>
    <row r="1948" spans="1:19" x14ac:dyDescent="0.25">
      <c r="A1948" t="s">
        <v>6723</v>
      </c>
      <c r="B1948" t="s">
        <v>6724</v>
      </c>
      <c r="C1948" t="s">
        <v>244</v>
      </c>
      <c r="D1948">
        <v>42036</v>
      </c>
      <c r="E1948">
        <v>3</v>
      </c>
      <c r="F1948">
        <v>4</v>
      </c>
      <c r="G1948">
        <v>0.75</v>
      </c>
      <c r="H1948">
        <v>4</v>
      </c>
      <c r="I1948">
        <v>6</v>
      </c>
      <c r="J1948">
        <v>0.66666666666666663</v>
      </c>
      <c r="K1948">
        <v>8</v>
      </c>
      <c r="L1948">
        <v>0.75</v>
      </c>
      <c r="M1948">
        <v>3</v>
      </c>
      <c r="N1948">
        <v>0.77100000000000002</v>
      </c>
      <c r="O1948">
        <v>1</v>
      </c>
      <c r="P1948">
        <v>1</v>
      </c>
      <c r="Q1948">
        <v>1</v>
      </c>
      <c r="R1948">
        <v>1</v>
      </c>
      <c r="S1948">
        <v>1.075</v>
      </c>
    </row>
    <row r="1949" spans="1:19" x14ac:dyDescent="0.25">
      <c r="A1949" t="s">
        <v>9470</v>
      </c>
      <c r="B1949" t="s">
        <v>9471</v>
      </c>
      <c r="C1949" t="s">
        <v>2809</v>
      </c>
      <c r="D1949">
        <v>42036</v>
      </c>
      <c r="E1949">
        <v>8</v>
      </c>
      <c r="F1949">
        <v>9</v>
      </c>
      <c r="G1949">
        <v>0.88888888888888884</v>
      </c>
      <c r="H1949">
        <v>23</v>
      </c>
      <c r="I1949">
        <v>34</v>
      </c>
      <c r="J1949">
        <v>0.67647058823529416</v>
      </c>
      <c r="K1949">
        <v>39</v>
      </c>
      <c r="L1949">
        <v>0.87179487179487181</v>
      </c>
      <c r="M1949">
        <v>20</v>
      </c>
      <c r="O1949">
        <v>1</v>
      </c>
      <c r="P1949">
        <v>1</v>
      </c>
      <c r="Q1949">
        <v>1</v>
      </c>
      <c r="R1949">
        <v>3</v>
      </c>
      <c r="S1949">
        <v>1.1875</v>
      </c>
    </row>
    <row r="1950" spans="1:19" x14ac:dyDescent="0.25">
      <c r="A1950" t="s">
        <v>6725</v>
      </c>
      <c r="B1950" t="s">
        <v>6726</v>
      </c>
      <c r="C1950" t="s">
        <v>245</v>
      </c>
      <c r="D1950">
        <v>42036</v>
      </c>
      <c r="E1950">
        <v>28</v>
      </c>
      <c r="F1950">
        <v>29</v>
      </c>
      <c r="G1950">
        <v>0.96551724137931039</v>
      </c>
      <c r="H1950">
        <v>46</v>
      </c>
      <c r="I1950">
        <v>108</v>
      </c>
      <c r="J1950">
        <v>0.42592592592592593</v>
      </c>
      <c r="K1950">
        <v>116</v>
      </c>
      <c r="L1950">
        <v>0.93103448275862066</v>
      </c>
      <c r="M1950">
        <v>41</v>
      </c>
      <c r="O1950">
        <v>4</v>
      </c>
      <c r="P1950">
        <v>4</v>
      </c>
      <c r="Q1950">
        <v>1</v>
      </c>
      <c r="R1950">
        <v>5</v>
      </c>
      <c r="S1950">
        <v>0.92500000000000004</v>
      </c>
    </row>
    <row r="1951" spans="1:19" x14ac:dyDescent="0.25">
      <c r="A1951" t="s">
        <v>6727</v>
      </c>
      <c r="B1951" t="s">
        <v>6728</v>
      </c>
      <c r="C1951" t="s">
        <v>246</v>
      </c>
      <c r="D1951">
        <v>42036</v>
      </c>
      <c r="E1951">
        <v>41</v>
      </c>
      <c r="F1951">
        <v>43</v>
      </c>
      <c r="G1951">
        <v>0.95348837209302328</v>
      </c>
      <c r="H1951">
        <v>271</v>
      </c>
      <c r="I1951">
        <v>400</v>
      </c>
      <c r="J1951">
        <v>0.67749999999999999</v>
      </c>
      <c r="K1951">
        <v>415</v>
      </c>
      <c r="L1951">
        <v>0.96385542168674698</v>
      </c>
      <c r="M1951">
        <v>266</v>
      </c>
      <c r="O1951">
        <v>6</v>
      </c>
      <c r="P1951">
        <v>8</v>
      </c>
      <c r="Q1951">
        <v>0.75</v>
      </c>
      <c r="R1951">
        <v>5</v>
      </c>
      <c r="S1951">
        <v>0.69943478260869563</v>
      </c>
    </row>
    <row r="1952" spans="1:19" x14ac:dyDescent="0.25">
      <c r="A1952" t="s">
        <v>6729</v>
      </c>
      <c r="B1952" t="s">
        <v>6730</v>
      </c>
      <c r="C1952" t="s">
        <v>365</v>
      </c>
      <c r="D1952">
        <v>42036</v>
      </c>
      <c r="E1952">
        <v>0</v>
      </c>
      <c r="F1952">
        <v>0</v>
      </c>
      <c r="G1952" t="e">
        <v>#DIV/0!</v>
      </c>
      <c r="H1952">
        <v>0</v>
      </c>
      <c r="I1952">
        <v>0</v>
      </c>
      <c r="J1952" t="e">
        <v>#DIV/0!</v>
      </c>
      <c r="K1952">
        <v>0</v>
      </c>
      <c r="L1952" t="e">
        <v>#DIV/0!</v>
      </c>
      <c r="M1952">
        <v>0</v>
      </c>
      <c r="O1952">
        <v>0</v>
      </c>
      <c r="P1952">
        <v>0</v>
      </c>
      <c r="Q1952" t="e">
        <v>#DIV/0!</v>
      </c>
      <c r="R1952">
        <v>0</v>
      </c>
      <c r="S1952">
        <v>0.68899999999999995</v>
      </c>
    </row>
    <row r="1953" spans="1:19" x14ac:dyDescent="0.25">
      <c r="A1953" t="s">
        <v>6731</v>
      </c>
      <c r="B1953" t="s">
        <v>6732</v>
      </c>
      <c r="C1953" t="s">
        <v>240</v>
      </c>
      <c r="D1953">
        <v>42036</v>
      </c>
      <c r="E1953">
        <v>126</v>
      </c>
      <c r="F1953">
        <v>138</v>
      </c>
      <c r="G1953">
        <v>0.91304347826086951</v>
      </c>
      <c r="H1953">
        <v>547</v>
      </c>
      <c r="I1953">
        <v>804</v>
      </c>
      <c r="J1953">
        <v>0.68034825870646765</v>
      </c>
      <c r="K1953">
        <v>876</v>
      </c>
      <c r="L1953">
        <v>0.9178082191780822</v>
      </c>
      <c r="M1953">
        <v>497</v>
      </c>
      <c r="O1953">
        <v>37</v>
      </c>
      <c r="P1953">
        <v>54</v>
      </c>
      <c r="Q1953">
        <v>0.68518518518518523</v>
      </c>
      <c r="R1953">
        <v>50</v>
      </c>
      <c r="S1953">
        <v>1.06</v>
      </c>
    </row>
    <row r="1954" spans="1:19" x14ac:dyDescent="0.25">
      <c r="A1954" t="s">
        <v>6733</v>
      </c>
      <c r="B1954" t="s">
        <v>366</v>
      </c>
      <c r="C1954" t="s">
        <v>233</v>
      </c>
      <c r="D1954">
        <v>42064</v>
      </c>
      <c r="E1954">
        <v>2</v>
      </c>
      <c r="F1954">
        <v>2</v>
      </c>
      <c r="G1954">
        <v>1</v>
      </c>
      <c r="H1954">
        <v>0</v>
      </c>
      <c r="I1954">
        <v>14</v>
      </c>
      <c r="J1954">
        <v>0</v>
      </c>
      <c r="K1954">
        <v>14</v>
      </c>
      <c r="L1954">
        <v>1</v>
      </c>
      <c r="M1954">
        <v>0</v>
      </c>
      <c r="O1954">
        <v>0</v>
      </c>
      <c r="P1954">
        <v>0</v>
      </c>
      <c r="Q1954" t="e">
        <v>#DIV/0!</v>
      </c>
      <c r="R1954">
        <v>0</v>
      </c>
      <c r="S1954">
        <v>0.9</v>
      </c>
    </row>
    <row r="1955" spans="1:19" x14ac:dyDescent="0.25">
      <c r="A1955" t="s">
        <v>6734</v>
      </c>
      <c r="B1955" t="s">
        <v>367</v>
      </c>
      <c r="C1955" t="s">
        <v>215</v>
      </c>
      <c r="D1955">
        <v>42064</v>
      </c>
      <c r="E1955">
        <v>2</v>
      </c>
      <c r="F1955">
        <v>3</v>
      </c>
      <c r="G1955">
        <v>0.66666666666666663</v>
      </c>
      <c r="H1955">
        <v>25</v>
      </c>
      <c r="I1955">
        <v>16</v>
      </c>
      <c r="J1955">
        <v>1.5625</v>
      </c>
      <c r="K1955">
        <v>24</v>
      </c>
      <c r="L1955">
        <v>0.66666666666666663</v>
      </c>
      <c r="M1955">
        <v>18</v>
      </c>
      <c r="O1955">
        <v>3</v>
      </c>
      <c r="P1955">
        <v>8</v>
      </c>
      <c r="Q1955">
        <v>0.375</v>
      </c>
      <c r="R1955">
        <v>7</v>
      </c>
      <c r="S1955">
        <v>0.58333333333333337</v>
      </c>
    </row>
    <row r="1956" spans="1:19" x14ac:dyDescent="0.25">
      <c r="A1956" t="s">
        <v>6735</v>
      </c>
      <c r="B1956" t="s">
        <v>368</v>
      </c>
      <c r="C1956" t="s">
        <v>218</v>
      </c>
      <c r="D1956">
        <v>42064</v>
      </c>
      <c r="E1956">
        <v>2</v>
      </c>
      <c r="F1956">
        <v>3</v>
      </c>
      <c r="G1956">
        <v>0.66666666666666663</v>
      </c>
      <c r="H1956">
        <v>11</v>
      </c>
      <c r="I1956">
        <v>12</v>
      </c>
      <c r="J1956">
        <v>0.91666666666666663</v>
      </c>
      <c r="K1956">
        <v>20</v>
      </c>
      <c r="L1956">
        <v>0.6</v>
      </c>
      <c r="M1956">
        <v>9</v>
      </c>
      <c r="O1956">
        <v>0</v>
      </c>
      <c r="P1956">
        <v>1</v>
      </c>
      <c r="Q1956">
        <v>0</v>
      </c>
      <c r="R1956">
        <v>2</v>
      </c>
      <c r="S1956">
        <v>1</v>
      </c>
    </row>
    <row r="1957" spans="1:19" x14ac:dyDescent="0.25">
      <c r="A1957" t="s">
        <v>6736</v>
      </c>
      <c r="B1957" t="s">
        <v>369</v>
      </c>
      <c r="C1957" t="s">
        <v>234</v>
      </c>
      <c r="D1957">
        <v>42064</v>
      </c>
      <c r="E1957">
        <v>2</v>
      </c>
      <c r="F1957">
        <v>3</v>
      </c>
      <c r="G1957">
        <v>0.66666666666666663</v>
      </c>
      <c r="H1957">
        <v>0</v>
      </c>
      <c r="I1957">
        <v>12</v>
      </c>
      <c r="J1957">
        <v>0</v>
      </c>
      <c r="K1957">
        <v>18</v>
      </c>
      <c r="L1957">
        <v>0.66666666666666663</v>
      </c>
      <c r="M1957">
        <v>0</v>
      </c>
      <c r="O1957">
        <v>0</v>
      </c>
      <c r="P1957">
        <v>0</v>
      </c>
      <c r="Q1957" t="e">
        <v>#DIV/0!</v>
      </c>
      <c r="R1957">
        <v>0</v>
      </c>
      <c r="S1957">
        <v>0.75</v>
      </c>
    </row>
    <row r="1958" spans="1:19" x14ac:dyDescent="0.25">
      <c r="A1958" t="s">
        <v>8855</v>
      </c>
      <c r="B1958" t="s">
        <v>3203</v>
      </c>
      <c r="C1958" t="s">
        <v>2638</v>
      </c>
      <c r="D1958">
        <v>42064</v>
      </c>
      <c r="E1958">
        <v>5</v>
      </c>
      <c r="F1958">
        <v>5</v>
      </c>
      <c r="G1958">
        <v>1</v>
      </c>
      <c r="H1958">
        <v>12</v>
      </c>
      <c r="I1958">
        <v>25</v>
      </c>
      <c r="J1958">
        <v>0.48</v>
      </c>
      <c r="K1958">
        <v>25</v>
      </c>
      <c r="L1958">
        <v>1</v>
      </c>
      <c r="M1958">
        <v>12</v>
      </c>
      <c r="O1958">
        <v>0</v>
      </c>
      <c r="P1958">
        <v>0</v>
      </c>
      <c r="Q1958" t="e">
        <v>#DIV/0!</v>
      </c>
      <c r="R1958">
        <v>0</v>
      </c>
      <c r="S1958">
        <v>0.78260869565217395</v>
      </c>
    </row>
    <row r="1959" spans="1:19" x14ac:dyDescent="0.25">
      <c r="A1959" t="s">
        <v>8746</v>
      </c>
      <c r="B1959" t="s">
        <v>2641</v>
      </c>
      <c r="C1959" t="s">
        <v>2636</v>
      </c>
      <c r="D1959">
        <v>42064</v>
      </c>
      <c r="E1959">
        <v>5</v>
      </c>
      <c r="F1959">
        <v>5</v>
      </c>
      <c r="G1959">
        <v>1</v>
      </c>
      <c r="H1959">
        <v>3</v>
      </c>
      <c r="I1959">
        <v>15</v>
      </c>
      <c r="J1959">
        <v>0.2</v>
      </c>
      <c r="K1959">
        <v>15</v>
      </c>
      <c r="L1959">
        <v>1</v>
      </c>
      <c r="M1959">
        <v>3</v>
      </c>
      <c r="O1959">
        <v>0</v>
      </c>
      <c r="P1959">
        <v>0</v>
      </c>
      <c r="Q1959" t="e">
        <v>#DIV/0!</v>
      </c>
      <c r="R1959">
        <v>0</v>
      </c>
    </row>
    <row r="1960" spans="1:19" x14ac:dyDescent="0.25">
      <c r="A1960" t="s">
        <v>6737</v>
      </c>
      <c r="B1960" t="s">
        <v>370</v>
      </c>
      <c r="C1960" t="s">
        <v>209</v>
      </c>
      <c r="D1960">
        <v>42064</v>
      </c>
      <c r="E1960">
        <v>5</v>
      </c>
      <c r="F1960">
        <v>5</v>
      </c>
      <c r="G1960">
        <v>1</v>
      </c>
      <c r="H1960">
        <v>34</v>
      </c>
      <c r="I1960">
        <v>45</v>
      </c>
      <c r="J1960">
        <v>0.75555555555555554</v>
      </c>
      <c r="K1960">
        <v>45</v>
      </c>
      <c r="L1960">
        <v>1</v>
      </c>
      <c r="M1960">
        <v>23</v>
      </c>
      <c r="N1960">
        <v>1.075</v>
      </c>
      <c r="O1960">
        <v>7</v>
      </c>
      <c r="P1960">
        <v>11</v>
      </c>
      <c r="Q1960">
        <v>0.63636363636363635</v>
      </c>
      <c r="R1960">
        <v>11</v>
      </c>
    </row>
    <row r="1961" spans="1:19" x14ac:dyDescent="0.25">
      <c r="A1961" t="s">
        <v>6738</v>
      </c>
      <c r="B1961" t="s">
        <v>371</v>
      </c>
      <c r="C1961" t="s">
        <v>214</v>
      </c>
      <c r="D1961">
        <v>42064</v>
      </c>
      <c r="E1961">
        <v>5</v>
      </c>
      <c r="F1961">
        <v>5</v>
      </c>
      <c r="G1961">
        <v>1</v>
      </c>
      <c r="H1961">
        <v>29</v>
      </c>
      <c r="I1961">
        <v>35</v>
      </c>
      <c r="J1961">
        <v>0.82857142857142863</v>
      </c>
      <c r="K1961">
        <v>35</v>
      </c>
      <c r="L1961">
        <v>1</v>
      </c>
      <c r="M1961">
        <v>27</v>
      </c>
      <c r="N1961">
        <v>1.1875</v>
      </c>
      <c r="O1961">
        <v>4</v>
      </c>
      <c r="P1961">
        <v>6</v>
      </c>
      <c r="Q1961">
        <v>0.66666666666666663</v>
      </c>
      <c r="R1961">
        <v>2</v>
      </c>
    </row>
    <row r="1962" spans="1:19" x14ac:dyDescent="0.25">
      <c r="A1962" t="s">
        <v>6739</v>
      </c>
      <c r="B1962" t="s">
        <v>372</v>
      </c>
      <c r="C1962" t="s">
        <v>220</v>
      </c>
      <c r="D1962">
        <v>42064</v>
      </c>
      <c r="E1962">
        <v>7</v>
      </c>
      <c r="F1962">
        <v>7</v>
      </c>
      <c r="G1962">
        <v>1</v>
      </c>
      <c r="H1962">
        <v>38</v>
      </c>
      <c r="I1962">
        <v>48</v>
      </c>
      <c r="J1962">
        <v>0.79166666666666663</v>
      </c>
      <c r="K1962">
        <v>48</v>
      </c>
      <c r="L1962">
        <v>1</v>
      </c>
      <c r="M1962">
        <v>27</v>
      </c>
      <c r="N1962">
        <v>0.92500000000000004</v>
      </c>
      <c r="O1962">
        <v>10</v>
      </c>
      <c r="P1962">
        <v>11</v>
      </c>
      <c r="Q1962">
        <v>0.90909090909090906</v>
      </c>
      <c r="R1962">
        <v>11</v>
      </c>
    </row>
    <row r="1963" spans="1:19" x14ac:dyDescent="0.25">
      <c r="A1963" t="s">
        <v>6740</v>
      </c>
      <c r="B1963" t="s">
        <v>373</v>
      </c>
      <c r="C1963" t="s">
        <v>226</v>
      </c>
      <c r="D1963">
        <v>42064</v>
      </c>
      <c r="E1963">
        <v>11</v>
      </c>
      <c r="F1963">
        <v>12</v>
      </c>
      <c r="G1963">
        <v>0.91666666666666663</v>
      </c>
      <c r="H1963">
        <v>29</v>
      </c>
      <c r="I1963">
        <v>36</v>
      </c>
      <c r="J1963">
        <v>0.80555555555555558</v>
      </c>
      <c r="K1963">
        <v>40</v>
      </c>
      <c r="L1963">
        <v>0.9</v>
      </c>
      <c r="M1963">
        <v>19</v>
      </c>
      <c r="N1963">
        <v>0.69943478260869563</v>
      </c>
      <c r="O1963">
        <v>9</v>
      </c>
      <c r="P1963">
        <v>20</v>
      </c>
      <c r="Q1963">
        <v>0.45</v>
      </c>
      <c r="R1963">
        <v>10</v>
      </c>
    </row>
    <row r="1964" spans="1:19" x14ac:dyDescent="0.25">
      <c r="A1964" t="s">
        <v>6741</v>
      </c>
      <c r="B1964" t="s">
        <v>374</v>
      </c>
      <c r="C1964" t="s">
        <v>227</v>
      </c>
      <c r="D1964">
        <v>42064</v>
      </c>
      <c r="E1964">
        <v>4</v>
      </c>
      <c r="F1964">
        <v>4</v>
      </c>
      <c r="G1964">
        <v>1</v>
      </c>
      <c r="H1964">
        <v>5</v>
      </c>
      <c r="I1964">
        <v>8</v>
      </c>
      <c r="J1964">
        <v>0.625</v>
      </c>
      <c r="K1964">
        <v>8</v>
      </c>
      <c r="L1964">
        <v>1</v>
      </c>
      <c r="M1964">
        <v>3</v>
      </c>
      <c r="N1964">
        <v>0.68899999999999995</v>
      </c>
      <c r="O1964">
        <v>0</v>
      </c>
      <c r="P1964">
        <v>1</v>
      </c>
      <c r="Q1964">
        <v>0</v>
      </c>
      <c r="R1964">
        <v>2</v>
      </c>
    </row>
    <row r="1965" spans="1:19" x14ac:dyDescent="0.25">
      <c r="A1965" t="s">
        <v>8964</v>
      </c>
      <c r="B1965" t="s">
        <v>2814</v>
      </c>
      <c r="C1965" t="s">
        <v>2810</v>
      </c>
      <c r="D1965">
        <v>42064</v>
      </c>
      <c r="E1965">
        <v>3</v>
      </c>
      <c r="F1965">
        <v>4</v>
      </c>
      <c r="G1965">
        <v>0.75</v>
      </c>
      <c r="H1965">
        <v>12</v>
      </c>
      <c r="I1965">
        <v>9</v>
      </c>
      <c r="J1965">
        <v>1.3333333333333333</v>
      </c>
      <c r="K1965">
        <v>14</v>
      </c>
      <c r="L1965">
        <v>0.6428571428571429</v>
      </c>
      <c r="M1965">
        <v>10</v>
      </c>
      <c r="O1965">
        <v>1</v>
      </c>
      <c r="P1965">
        <v>1</v>
      </c>
      <c r="Q1965">
        <v>1</v>
      </c>
      <c r="R1965">
        <v>2</v>
      </c>
    </row>
    <row r="1966" spans="1:19" x14ac:dyDescent="0.25">
      <c r="A1966" t="s">
        <v>9074</v>
      </c>
      <c r="B1966" t="s">
        <v>9075</v>
      </c>
      <c r="C1966" t="s">
        <v>2811</v>
      </c>
      <c r="D1966">
        <v>42064</v>
      </c>
      <c r="E1966">
        <v>5</v>
      </c>
      <c r="F1966">
        <v>5</v>
      </c>
      <c r="G1966">
        <v>1</v>
      </c>
      <c r="H1966">
        <v>11</v>
      </c>
      <c r="I1966">
        <v>25</v>
      </c>
      <c r="J1966">
        <v>0.44</v>
      </c>
      <c r="K1966">
        <v>25</v>
      </c>
      <c r="L1966">
        <v>1</v>
      </c>
      <c r="M1966">
        <v>9</v>
      </c>
      <c r="O1966">
        <v>0</v>
      </c>
      <c r="P1966">
        <v>0</v>
      </c>
      <c r="Q1966" t="e">
        <v>#DIV/0!</v>
      </c>
      <c r="R1966">
        <v>2</v>
      </c>
    </row>
    <row r="1967" spans="1:19" x14ac:dyDescent="0.25">
      <c r="A1967" t="s">
        <v>6742</v>
      </c>
      <c r="B1967" t="s">
        <v>375</v>
      </c>
      <c r="C1967" t="s">
        <v>204</v>
      </c>
      <c r="D1967">
        <v>42064</v>
      </c>
      <c r="E1967">
        <v>5</v>
      </c>
      <c r="F1967">
        <v>5</v>
      </c>
      <c r="G1967">
        <v>1</v>
      </c>
      <c r="H1967">
        <v>15</v>
      </c>
      <c r="I1967">
        <v>25</v>
      </c>
      <c r="J1967">
        <v>0.6</v>
      </c>
      <c r="K1967">
        <v>25</v>
      </c>
      <c r="L1967">
        <v>1</v>
      </c>
      <c r="M1967">
        <v>12</v>
      </c>
      <c r="O1967">
        <v>0</v>
      </c>
      <c r="P1967">
        <v>0</v>
      </c>
      <c r="Q1967" t="e">
        <v>#DIV/0!</v>
      </c>
      <c r="R1967">
        <v>3</v>
      </c>
      <c r="S1967">
        <v>1.06</v>
      </c>
    </row>
    <row r="1968" spans="1:19" x14ac:dyDescent="0.25">
      <c r="A1968" t="s">
        <v>6743</v>
      </c>
      <c r="B1968" t="s">
        <v>376</v>
      </c>
      <c r="C1968" t="s">
        <v>208</v>
      </c>
      <c r="D1968">
        <v>42064</v>
      </c>
      <c r="E1968">
        <v>6</v>
      </c>
      <c r="F1968">
        <v>7</v>
      </c>
      <c r="G1968">
        <v>0.8571428571428571</v>
      </c>
      <c r="H1968">
        <v>3</v>
      </c>
      <c r="I1968">
        <v>27</v>
      </c>
      <c r="J1968">
        <v>0.1111111111111111</v>
      </c>
      <c r="K1968">
        <v>32</v>
      </c>
      <c r="L1968">
        <v>0.84375</v>
      </c>
      <c r="M1968">
        <v>3</v>
      </c>
      <c r="O1968">
        <v>0</v>
      </c>
      <c r="P1968">
        <v>0</v>
      </c>
      <c r="Q1968" t="e">
        <v>#DIV/0!</v>
      </c>
      <c r="R1968">
        <v>0</v>
      </c>
      <c r="S1968">
        <v>0.68076923076923079</v>
      </c>
    </row>
    <row r="1969" spans="1:19" x14ac:dyDescent="0.25">
      <c r="A1969" t="s">
        <v>6744</v>
      </c>
      <c r="B1969" t="s">
        <v>377</v>
      </c>
      <c r="C1969" t="s">
        <v>212</v>
      </c>
      <c r="D1969">
        <v>42064</v>
      </c>
      <c r="E1969">
        <v>2</v>
      </c>
      <c r="F1969">
        <v>2</v>
      </c>
      <c r="G1969">
        <v>1</v>
      </c>
      <c r="H1969">
        <v>11</v>
      </c>
      <c r="I1969">
        <v>10</v>
      </c>
      <c r="J1969">
        <v>1.1000000000000001</v>
      </c>
      <c r="K1969">
        <v>10</v>
      </c>
      <c r="L1969">
        <v>1</v>
      </c>
      <c r="M1969">
        <v>7</v>
      </c>
      <c r="O1969">
        <v>0</v>
      </c>
      <c r="P1969">
        <v>0</v>
      </c>
      <c r="Q1969" t="e">
        <v>#DIV/0!</v>
      </c>
      <c r="R1969">
        <v>4</v>
      </c>
      <c r="S1969">
        <v>0.58333333333333337</v>
      </c>
    </row>
    <row r="1970" spans="1:19" x14ac:dyDescent="0.25">
      <c r="A1970" t="s">
        <v>6745</v>
      </c>
      <c r="B1970" t="s">
        <v>378</v>
      </c>
      <c r="C1970" t="s">
        <v>363</v>
      </c>
      <c r="D1970">
        <v>42064</v>
      </c>
      <c r="E1970">
        <v>11</v>
      </c>
      <c r="F1970">
        <v>11</v>
      </c>
      <c r="G1970">
        <v>1</v>
      </c>
      <c r="H1970">
        <v>19</v>
      </c>
      <c r="I1970">
        <v>26</v>
      </c>
      <c r="J1970">
        <v>0.73076923076923073</v>
      </c>
      <c r="K1970">
        <v>26</v>
      </c>
      <c r="L1970">
        <v>1</v>
      </c>
      <c r="M1970">
        <v>17</v>
      </c>
      <c r="O1970">
        <v>0</v>
      </c>
      <c r="P1970">
        <v>4</v>
      </c>
      <c r="Q1970">
        <v>0</v>
      </c>
      <c r="R1970">
        <v>2</v>
      </c>
      <c r="S1970" t="e">
        <v>#DIV/0!</v>
      </c>
    </row>
    <row r="1971" spans="1:19" x14ac:dyDescent="0.25">
      <c r="A1971" t="s">
        <v>6746</v>
      </c>
      <c r="B1971" t="s">
        <v>379</v>
      </c>
      <c r="C1971" t="s">
        <v>223</v>
      </c>
      <c r="D1971">
        <v>42064</v>
      </c>
      <c r="E1971">
        <v>4</v>
      </c>
      <c r="F1971">
        <v>4</v>
      </c>
      <c r="G1971">
        <v>1</v>
      </c>
      <c r="H1971">
        <v>2</v>
      </c>
      <c r="I1971">
        <v>20</v>
      </c>
      <c r="J1971">
        <v>0.1</v>
      </c>
      <c r="K1971">
        <v>20</v>
      </c>
      <c r="L1971">
        <v>1</v>
      </c>
      <c r="M1971">
        <v>2</v>
      </c>
      <c r="O1971">
        <v>0</v>
      </c>
      <c r="P1971">
        <v>0</v>
      </c>
      <c r="Q1971" t="e">
        <v>#DIV/0!</v>
      </c>
      <c r="R1971">
        <v>0</v>
      </c>
      <c r="S1971">
        <v>0.96875</v>
      </c>
    </row>
    <row r="1972" spans="1:19" x14ac:dyDescent="0.25">
      <c r="A1972" t="s">
        <v>6747</v>
      </c>
      <c r="B1972" t="s">
        <v>380</v>
      </c>
      <c r="C1972" t="s">
        <v>206</v>
      </c>
      <c r="D1972">
        <v>42064</v>
      </c>
      <c r="E1972">
        <v>8</v>
      </c>
      <c r="F1972">
        <v>8</v>
      </c>
      <c r="G1972">
        <v>1</v>
      </c>
      <c r="H1972">
        <v>96</v>
      </c>
      <c r="I1972">
        <v>70</v>
      </c>
      <c r="J1972">
        <v>1.3714285714285714</v>
      </c>
      <c r="K1972">
        <v>70</v>
      </c>
      <c r="L1972">
        <v>1</v>
      </c>
      <c r="M1972">
        <v>96</v>
      </c>
      <c r="O1972">
        <v>0</v>
      </c>
      <c r="P1972">
        <v>0</v>
      </c>
      <c r="Q1972" t="e">
        <v>#DIV/0!</v>
      </c>
      <c r="R1972">
        <v>0</v>
      </c>
      <c r="S1972" t="e">
        <v>#DIV/0!</v>
      </c>
    </row>
    <row r="1973" spans="1:19" x14ac:dyDescent="0.25">
      <c r="A1973" t="s">
        <v>6748</v>
      </c>
      <c r="B1973" t="s">
        <v>381</v>
      </c>
      <c r="C1973" t="s">
        <v>229</v>
      </c>
      <c r="D1973">
        <v>42064</v>
      </c>
      <c r="E1973">
        <v>3</v>
      </c>
      <c r="F1973">
        <v>3</v>
      </c>
      <c r="G1973">
        <v>1</v>
      </c>
      <c r="H1973">
        <v>34</v>
      </c>
      <c r="I1973">
        <v>30</v>
      </c>
      <c r="J1973">
        <v>1.1333333333333333</v>
      </c>
      <c r="K1973">
        <v>30</v>
      </c>
      <c r="L1973">
        <v>1</v>
      </c>
      <c r="M1973">
        <v>31</v>
      </c>
      <c r="O1973">
        <v>0</v>
      </c>
      <c r="P1973">
        <v>0</v>
      </c>
      <c r="Q1973" t="e">
        <v>#DIV/0!</v>
      </c>
      <c r="R1973">
        <v>3</v>
      </c>
      <c r="S1973" t="e">
        <v>#DIV/0!</v>
      </c>
    </row>
    <row r="1974" spans="1:19" x14ac:dyDescent="0.25">
      <c r="A1974" t="s">
        <v>6749</v>
      </c>
      <c r="B1974" t="s">
        <v>382</v>
      </c>
      <c r="C1974" t="s">
        <v>231</v>
      </c>
      <c r="D1974">
        <v>42064</v>
      </c>
      <c r="E1974">
        <v>5</v>
      </c>
      <c r="F1974">
        <v>5</v>
      </c>
      <c r="G1974">
        <v>1</v>
      </c>
      <c r="H1974">
        <v>0</v>
      </c>
      <c r="I1974">
        <v>50</v>
      </c>
      <c r="J1974">
        <v>0</v>
      </c>
      <c r="K1974">
        <v>50</v>
      </c>
      <c r="L1974">
        <v>1</v>
      </c>
      <c r="M1974">
        <v>0</v>
      </c>
      <c r="O1974">
        <v>0</v>
      </c>
      <c r="P1974">
        <v>0</v>
      </c>
      <c r="Q1974" t="e">
        <v>#DIV/0!</v>
      </c>
      <c r="R1974">
        <v>0</v>
      </c>
      <c r="S1974">
        <v>1</v>
      </c>
    </row>
    <row r="1975" spans="1:19" x14ac:dyDescent="0.25">
      <c r="A1975" t="s">
        <v>6750</v>
      </c>
      <c r="B1975" t="s">
        <v>383</v>
      </c>
      <c r="C1975" t="s">
        <v>236</v>
      </c>
      <c r="D1975">
        <v>42064</v>
      </c>
      <c r="E1975">
        <v>7</v>
      </c>
      <c r="F1975">
        <v>8</v>
      </c>
      <c r="G1975">
        <v>0.875</v>
      </c>
      <c r="H1975">
        <v>53</v>
      </c>
      <c r="I1975">
        <v>70</v>
      </c>
      <c r="J1975">
        <v>0.75714285714285712</v>
      </c>
      <c r="K1975">
        <v>75</v>
      </c>
      <c r="L1975">
        <v>0.93333333333333335</v>
      </c>
      <c r="M1975">
        <v>53</v>
      </c>
      <c r="O1975">
        <v>0</v>
      </c>
      <c r="P1975">
        <v>0</v>
      </c>
      <c r="Q1975" t="e">
        <v>#DIV/0!</v>
      </c>
      <c r="R1975">
        <v>0</v>
      </c>
      <c r="S1975">
        <v>1.0375000000000001</v>
      </c>
    </row>
    <row r="1976" spans="1:19" x14ac:dyDescent="0.25">
      <c r="A1976" t="s">
        <v>6751</v>
      </c>
      <c r="B1976" t="s">
        <v>384</v>
      </c>
      <c r="C1976" t="s">
        <v>221</v>
      </c>
      <c r="D1976">
        <v>42064</v>
      </c>
      <c r="E1976">
        <v>8</v>
      </c>
      <c r="F1976">
        <v>9</v>
      </c>
      <c r="G1976">
        <v>0.88888888888888884</v>
      </c>
      <c r="H1976">
        <v>31</v>
      </c>
      <c r="I1976">
        <v>80</v>
      </c>
      <c r="J1976">
        <v>0.38750000000000001</v>
      </c>
      <c r="K1976">
        <v>90</v>
      </c>
      <c r="L1976">
        <v>0.88888888888888884</v>
      </c>
      <c r="M1976">
        <v>27</v>
      </c>
      <c r="O1976">
        <v>9</v>
      </c>
      <c r="P1976">
        <v>9</v>
      </c>
      <c r="Q1976">
        <v>1</v>
      </c>
      <c r="R1976">
        <v>4</v>
      </c>
      <c r="S1976">
        <v>0.92500000000000004</v>
      </c>
    </row>
    <row r="1977" spans="1:19" x14ac:dyDescent="0.25">
      <c r="A1977" t="s">
        <v>6752</v>
      </c>
      <c r="B1977" t="s">
        <v>385</v>
      </c>
      <c r="C1977" t="s">
        <v>238</v>
      </c>
      <c r="D1977">
        <v>42064</v>
      </c>
      <c r="E1977">
        <v>7</v>
      </c>
      <c r="F1977">
        <v>7</v>
      </c>
      <c r="G1977">
        <v>1</v>
      </c>
      <c r="H1977">
        <v>13</v>
      </c>
      <c r="I1977">
        <v>70</v>
      </c>
      <c r="J1977">
        <v>0.18571428571428572</v>
      </c>
      <c r="K1977">
        <v>70</v>
      </c>
      <c r="L1977">
        <v>1</v>
      </c>
      <c r="M1977">
        <v>13</v>
      </c>
      <c r="O1977">
        <v>0</v>
      </c>
      <c r="P1977">
        <v>0</v>
      </c>
      <c r="Q1977" t="e">
        <v>#DIV/0!</v>
      </c>
      <c r="R1977">
        <v>0</v>
      </c>
      <c r="S1977">
        <v>0.69421739130434779</v>
      </c>
    </row>
    <row r="1978" spans="1:19" x14ac:dyDescent="0.25">
      <c r="A1978" t="s">
        <v>6753</v>
      </c>
      <c r="B1978" t="s">
        <v>386</v>
      </c>
      <c r="C1978" t="s">
        <v>224</v>
      </c>
      <c r="D1978">
        <v>42064</v>
      </c>
      <c r="E1978">
        <v>3</v>
      </c>
      <c r="F1978">
        <v>3</v>
      </c>
      <c r="G1978">
        <v>1</v>
      </c>
      <c r="H1978">
        <v>17</v>
      </c>
      <c r="I1978">
        <v>30</v>
      </c>
      <c r="J1978">
        <v>0.56666666666666665</v>
      </c>
      <c r="K1978">
        <v>30</v>
      </c>
      <c r="L1978">
        <v>1</v>
      </c>
      <c r="M1978">
        <v>17</v>
      </c>
      <c r="O1978">
        <v>0</v>
      </c>
      <c r="P1978">
        <v>0</v>
      </c>
      <c r="Q1978" t="e">
        <v>#DIV/0!</v>
      </c>
      <c r="R1978">
        <v>0</v>
      </c>
      <c r="S1978">
        <v>0.78260869565217395</v>
      </c>
    </row>
    <row r="1979" spans="1:19" x14ac:dyDescent="0.25">
      <c r="A1979" t="s">
        <v>9594</v>
      </c>
      <c r="B1979" t="s">
        <v>9595</v>
      </c>
      <c r="C1979" t="s">
        <v>9523</v>
      </c>
      <c r="D1979">
        <v>42064</v>
      </c>
      <c r="E1979">
        <v>3</v>
      </c>
      <c r="F1979">
        <v>4</v>
      </c>
      <c r="G1979">
        <v>0.75</v>
      </c>
      <c r="H1979">
        <v>12</v>
      </c>
      <c r="I1979">
        <v>9</v>
      </c>
      <c r="J1979">
        <v>1.3333333333333333</v>
      </c>
      <c r="K1979">
        <v>14</v>
      </c>
      <c r="L1979">
        <v>0.6428571428571429</v>
      </c>
      <c r="M1979">
        <v>10</v>
      </c>
      <c r="O1979">
        <v>1</v>
      </c>
      <c r="P1979">
        <v>1</v>
      </c>
      <c r="Q1979">
        <v>1</v>
      </c>
      <c r="R1979">
        <v>2</v>
      </c>
      <c r="S1979" t="e">
        <v>#DIV/0!</v>
      </c>
    </row>
    <row r="1980" spans="1:19" x14ac:dyDescent="0.25">
      <c r="A1980" t="s">
        <v>9219</v>
      </c>
      <c r="B1980" t="s">
        <v>9220</v>
      </c>
      <c r="C1980" t="s">
        <v>3018</v>
      </c>
      <c r="D1980">
        <v>42064</v>
      </c>
      <c r="E1980">
        <v>10</v>
      </c>
      <c r="F1980">
        <v>10</v>
      </c>
      <c r="G1980">
        <v>1</v>
      </c>
      <c r="H1980">
        <v>23</v>
      </c>
      <c r="I1980">
        <v>50</v>
      </c>
      <c r="J1980">
        <v>0.46</v>
      </c>
      <c r="K1980">
        <v>50</v>
      </c>
      <c r="L1980">
        <v>1</v>
      </c>
      <c r="M1980">
        <v>21</v>
      </c>
      <c r="O1980">
        <v>0</v>
      </c>
      <c r="P1980">
        <v>0</v>
      </c>
      <c r="Q1980" t="e">
        <v>#DIV/0!</v>
      </c>
      <c r="R1980">
        <v>2</v>
      </c>
      <c r="S1980" t="e">
        <v>#DIV/0!</v>
      </c>
    </row>
    <row r="1981" spans="1:19" x14ac:dyDescent="0.25">
      <c r="A1981" t="s">
        <v>6754</v>
      </c>
      <c r="B1981" t="s">
        <v>387</v>
      </c>
      <c r="C1981" t="s">
        <v>203</v>
      </c>
      <c r="D1981">
        <v>42064</v>
      </c>
      <c r="E1981">
        <v>13</v>
      </c>
      <c r="F1981">
        <v>13</v>
      </c>
      <c r="G1981">
        <v>1</v>
      </c>
      <c r="H1981">
        <v>111</v>
      </c>
      <c r="I1981">
        <v>95</v>
      </c>
      <c r="J1981">
        <v>1.168421052631579</v>
      </c>
      <c r="K1981">
        <v>95</v>
      </c>
      <c r="L1981">
        <v>1</v>
      </c>
      <c r="M1981">
        <v>108</v>
      </c>
      <c r="O1981">
        <v>0</v>
      </c>
      <c r="P1981">
        <v>0</v>
      </c>
      <c r="Q1981" t="e">
        <v>#DIV/0!</v>
      </c>
      <c r="R1981">
        <v>3</v>
      </c>
      <c r="S1981" t="e">
        <v>#DIV/0!</v>
      </c>
    </row>
    <row r="1982" spans="1:19" x14ac:dyDescent="0.25">
      <c r="A1982" t="s">
        <v>6755</v>
      </c>
      <c r="B1982" t="s">
        <v>388</v>
      </c>
      <c r="C1982" t="s">
        <v>232</v>
      </c>
      <c r="D1982">
        <v>42064</v>
      </c>
      <c r="E1982">
        <v>2</v>
      </c>
      <c r="F1982">
        <v>2</v>
      </c>
      <c r="G1982">
        <v>1</v>
      </c>
      <c r="H1982">
        <v>0</v>
      </c>
      <c r="I1982">
        <v>14</v>
      </c>
      <c r="J1982">
        <v>0</v>
      </c>
      <c r="K1982">
        <v>14</v>
      </c>
      <c r="L1982">
        <v>1</v>
      </c>
      <c r="M1982">
        <v>0</v>
      </c>
      <c r="O1982">
        <v>0</v>
      </c>
      <c r="P1982">
        <v>0</v>
      </c>
      <c r="Q1982" t="e">
        <v>#DIV/0!</v>
      </c>
      <c r="R1982">
        <v>0</v>
      </c>
      <c r="S1982" t="e">
        <v>#DIV/0!</v>
      </c>
    </row>
    <row r="1983" spans="1:19" x14ac:dyDescent="0.25">
      <c r="A1983" t="s">
        <v>6756</v>
      </c>
      <c r="B1983" t="s">
        <v>389</v>
      </c>
      <c r="C1983" t="s">
        <v>211</v>
      </c>
      <c r="D1983">
        <v>42064</v>
      </c>
      <c r="E1983">
        <v>9</v>
      </c>
      <c r="F1983">
        <v>10</v>
      </c>
      <c r="G1983">
        <v>0.9</v>
      </c>
      <c r="H1983">
        <v>65</v>
      </c>
      <c r="I1983">
        <v>61</v>
      </c>
      <c r="J1983">
        <v>1.0655737704918034</v>
      </c>
      <c r="K1983">
        <v>69</v>
      </c>
      <c r="L1983">
        <v>0.88405797101449279</v>
      </c>
      <c r="M1983">
        <v>52</v>
      </c>
      <c r="O1983">
        <v>7</v>
      </c>
      <c r="P1983">
        <v>14</v>
      </c>
      <c r="Q1983">
        <v>0.5</v>
      </c>
      <c r="R1983">
        <v>13</v>
      </c>
      <c r="S1983" t="e">
        <v>#DIV/0!</v>
      </c>
    </row>
    <row r="1984" spans="1:19" x14ac:dyDescent="0.25">
      <c r="A1984" t="s">
        <v>6757</v>
      </c>
      <c r="B1984" t="s">
        <v>390</v>
      </c>
      <c r="C1984" t="s">
        <v>216</v>
      </c>
      <c r="D1984">
        <v>42064</v>
      </c>
      <c r="E1984">
        <v>2</v>
      </c>
      <c r="F1984">
        <v>3</v>
      </c>
      <c r="G1984">
        <v>0.66666666666666663</v>
      </c>
      <c r="H1984">
        <v>11</v>
      </c>
      <c r="I1984">
        <v>12</v>
      </c>
      <c r="J1984">
        <v>0.91666666666666663</v>
      </c>
      <c r="K1984">
        <v>20</v>
      </c>
      <c r="L1984">
        <v>0.6</v>
      </c>
      <c r="M1984">
        <v>9</v>
      </c>
      <c r="O1984">
        <v>0</v>
      </c>
      <c r="P1984">
        <v>1</v>
      </c>
      <c r="Q1984">
        <v>0</v>
      </c>
      <c r="R1984">
        <v>2</v>
      </c>
    </row>
    <row r="1985" spans="1:19" x14ac:dyDescent="0.25">
      <c r="A1985" t="s">
        <v>6758</v>
      </c>
      <c r="B1985" t="s">
        <v>391</v>
      </c>
      <c r="C1985" t="s">
        <v>235</v>
      </c>
      <c r="D1985">
        <v>42064</v>
      </c>
      <c r="E1985">
        <v>2</v>
      </c>
      <c r="F1985">
        <v>3</v>
      </c>
      <c r="G1985">
        <v>0.66666666666666663</v>
      </c>
      <c r="H1985">
        <v>0</v>
      </c>
      <c r="I1985">
        <v>12</v>
      </c>
      <c r="J1985">
        <v>0</v>
      </c>
      <c r="K1985">
        <v>18</v>
      </c>
      <c r="L1985">
        <v>0.66666666666666663</v>
      </c>
      <c r="M1985">
        <v>0</v>
      </c>
      <c r="O1985">
        <v>0</v>
      </c>
      <c r="P1985">
        <v>0</v>
      </c>
      <c r="Q1985" t="e">
        <v>#DIV/0!</v>
      </c>
      <c r="R1985">
        <v>0</v>
      </c>
      <c r="S1985">
        <v>0.73076923076923084</v>
      </c>
    </row>
    <row r="1986" spans="1:19" x14ac:dyDescent="0.25">
      <c r="A1986" t="s">
        <v>6759</v>
      </c>
      <c r="B1986" t="s">
        <v>392</v>
      </c>
      <c r="C1986" t="s">
        <v>202</v>
      </c>
      <c r="D1986">
        <v>42064</v>
      </c>
      <c r="E1986">
        <v>5</v>
      </c>
      <c r="F1986">
        <v>5</v>
      </c>
      <c r="G1986">
        <v>1</v>
      </c>
      <c r="H1986">
        <v>3</v>
      </c>
      <c r="I1986">
        <v>15</v>
      </c>
      <c r="J1986">
        <v>0.2</v>
      </c>
      <c r="K1986">
        <v>15</v>
      </c>
      <c r="L1986">
        <v>1</v>
      </c>
      <c r="M1986">
        <v>3</v>
      </c>
      <c r="O1986">
        <v>0</v>
      </c>
      <c r="P1986">
        <v>0</v>
      </c>
      <c r="Q1986" t="e">
        <v>#DIV/0!</v>
      </c>
      <c r="R1986">
        <v>0</v>
      </c>
      <c r="S1986">
        <v>1.0625</v>
      </c>
    </row>
    <row r="1987" spans="1:19" x14ac:dyDescent="0.25">
      <c r="A1987" t="s">
        <v>6760</v>
      </c>
      <c r="B1987" t="s">
        <v>393</v>
      </c>
      <c r="C1987" t="s">
        <v>207</v>
      </c>
      <c r="D1987">
        <v>42064</v>
      </c>
      <c r="E1987">
        <v>11</v>
      </c>
      <c r="F1987">
        <v>12</v>
      </c>
      <c r="G1987">
        <v>0.91666666666666663</v>
      </c>
      <c r="H1987">
        <v>37</v>
      </c>
      <c r="I1987">
        <v>72</v>
      </c>
      <c r="J1987">
        <v>0.51388888888888884</v>
      </c>
      <c r="K1987">
        <v>77</v>
      </c>
      <c r="L1987">
        <v>0.93506493506493504</v>
      </c>
      <c r="M1987">
        <v>26</v>
      </c>
      <c r="O1987">
        <v>7</v>
      </c>
      <c r="P1987">
        <v>11</v>
      </c>
      <c r="Q1987">
        <v>0.63636363636363635</v>
      </c>
      <c r="R1987">
        <v>11</v>
      </c>
      <c r="S1987">
        <v>0.69943478260869563</v>
      </c>
    </row>
    <row r="1988" spans="1:19" x14ac:dyDescent="0.25">
      <c r="A1988" t="s">
        <v>6761</v>
      </c>
      <c r="B1988" t="s">
        <v>394</v>
      </c>
      <c r="C1988" t="s">
        <v>219</v>
      </c>
      <c r="D1988">
        <v>42064</v>
      </c>
      <c r="E1988">
        <v>15</v>
      </c>
      <c r="F1988">
        <v>16</v>
      </c>
      <c r="G1988">
        <v>0.9375</v>
      </c>
      <c r="H1988">
        <v>69</v>
      </c>
      <c r="I1988">
        <v>128</v>
      </c>
      <c r="J1988">
        <v>0.5390625</v>
      </c>
      <c r="K1988">
        <v>138</v>
      </c>
      <c r="L1988">
        <v>0.92753623188405798</v>
      </c>
      <c r="M1988">
        <v>54</v>
      </c>
      <c r="O1988">
        <v>19</v>
      </c>
      <c r="P1988">
        <v>20</v>
      </c>
      <c r="Q1988">
        <v>0.95</v>
      </c>
      <c r="R1988">
        <v>15</v>
      </c>
      <c r="S1988">
        <v>0.68899999999999995</v>
      </c>
    </row>
    <row r="1989" spans="1:19" x14ac:dyDescent="0.25">
      <c r="A1989" t="s">
        <v>6762</v>
      </c>
      <c r="B1989" t="s">
        <v>395</v>
      </c>
      <c r="C1989" t="s">
        <v>225</v>
      </c>
      <c r="D1989">
        <v>42064</v>
      </c>
      <c r="E1989">
        <v>15</v>
      </c>
      <c r="F1989">
        <v>16</v>
      </c>
      <c r="G1989">
        <v>0.9375</v>
      </c>
      <c r="H1989">
        <v>34</v>
      </c>
      <c r="I1989">
        <v>44</v>
      </c>
      <c r="J1989">
        <v>0.77272727272727271</v>
      </c>
      <c r="K1989">
        <v>48</v>
      </c>
      <c r="L1989">
        <v>0.91666666666666663</v>
      </c>
      <c r="M1989">
        <v>22</v>
      </c>
      <c r="O1989">
        <v>9</v>
      </c>
      <c r="P1989">
        <v>21</v>
      </c>
      <c r="Q1989">
        <v>0.42857142857142855</v>
      </c>
      <c r="R1989">
        <v>12</v>
      </c>
      <c r="S1989">
        <v>0.98</v>
      </c>
    </row>
    <row r="1990" spans="1:19" x14ac:dyDescent="0.25">
      <c r="A1990" t="s">
        <v>6763</v>
      </c>
      <c r="B1990" t="s">
        <v>396</v>
      </c>
      <c r="C1990" t="s">
        <v>364</v>
      </c>
      <c r="D1990">
        <v>42064</v>
      </c>
      <c r="E1990">
        <v>11</v>
      </c>
      <c r="F1990">
        <v>11</v>
      </c>
      <c r="G1990">
        <v>1</v>
      </c>
      <c r="H1990">
        <v>19</v>
      </c>
      <c r="I1990">
        <v>26</v>
      </c>
      <c r="J1990">
        <v>0.73076923076923073</v>
      </c>
      <c r="K1990">
        <v>26</v>
      </c>
      <c r="L1990">
        <v>1</v>
      </c>
      <c r="M1990">
        <v>17</v>
      </c>
      <c r="O1990">
        <v>0</v>
      </c>
      <c r="P1990">
        <v>4</v>
      </c>
      <c r="Q1990">
        <v>0</v>
      </c>
      <c r="R1990">
        <v>2</v>
      </c>
      <c r="S1990">
        <v>0.77898550724637683</v>
      </c>
    </row>
    <row r="1991" spans="1:19" x14ac:dyDescent="0.25">
      <c r="A1991" t="s">
        <v>6764</v>
      </c>
      <c r="B1991" t="s">
        <v>397</v>
      </c>
      <c r="C1991" t="s">
        <v>222</v>
      </c>
      <c r="D1991">
        <v>42064</v>
      </c>
      <c r="E1991">
        <v>7</v>
      </c>
      <c r="F1991">
        <v>7</v>
      </c>
      <c r="G1991">
        <v>1</v>
      </c>
      <c r="H1991">
        <v>19</v>
      </c>
      <c r="I1991">
        <v>50</v>
      </c>
      <c r="J1991">
        <v>0.38</v>
      </c>
      <c r="K1991">
        <v>50</v>
      </c>
      <c r="L1991">
        <v>1</v>
      </c>
      <c r="M1991">
        <v>19</v>
      </c>
      <c r="O1991">
        <v>0</v>
      </c>
      <c r="P1991">
        <v>0</v>
      </c>
      <c r="Q1991" t="e">
        <v>#DIV/0!</v>
      </c>
      <c r="R1991">
        <v>0</v>
      </c>
    </row>
    <row r="1992" spans="1:19" x14ac:dyDescent="0.25">
      <c r="A1992" t="s">
        <v>6765</v>
      </c>
      <c r="B1992" t="s">
        <v>398</v>
      </c>
      <c r="C1992" t="s">
        <v>228</v>
      </c>
      <c r="D1992">
        <v>42064</v>
      </c>
      <c r="E1992">
        <v>3</v>
      </c>
      <c r="F1992">
        <v>3</v>
      </c>
      <c r="G1992">
        <v>1</v>
      </c>
      <c r="H1992">
        <v>34</v>
      </c>
      <c r="I1992">
        <v>30</v>
      </c>
      <c r="J1992">
        <v>1.1333333333333333</v>
      </c>
      <c r="K1992">
        <v>30</v>
      </c>
      <c r="L1992">
        <v>1</v>
      </c>
      <c r="M1992">
        <v>31</v>
      </c>
      <c r="O1992">
        <v>0</v>
      </c>
      <c r="P1992">
        <v>0</v>
      </c>
      <c r="Q1992" t="e">
        <v>#DIV/0!</v>
      </c>
      <c r="R1992">
        <v>3</v>
      </c>
    </row>
    <row r="1993" spans="1:19" x14ac:dyDescent="0.25">
      <c r="A1993" t="s">
        <v>6766</v>
      </c>
      <c r="B1993" t="s">
        <v>399</v>
      </c>
      <c r="C1993" t="s">
        <v>230</v>
      </c>
      <c r="D1993">
        <v>42064</v>
      </c>
      <c r="E1993">
        <v>5</v>
      </c>
      <c r="F1993">
        <v>5</v>
      </c>
      <c r="G1993">
        <v>1</v>
      </c>
      <c r="H1993">
        <v>0</v>
      </c>
      <c r="I1993">
        <v>50</v>
      </c>
      <c r="J1993">
        <v>0</v>
      </c>
      <c r="K1993">
        <v>50</v>
      </c>
      <c r="L1993">
        <v>1</v>
      </c>
      <c r="M1993">
        <v>0</v>
      </c>
      <c r="O1993">
        <v>0</v>
      </c>
      <c r="P1993">
        <v>0</v>
      </c>
      <c r="Q1993" t="e">
        <v>#DIV/0!</v>
      </c>
      <c r="R1993">
        <v>0</v>
      </c>
      <c r="S1993">
        <v>0.82344825343738393</v>
      </c>
    </row>
    <row r="1994" spans="1:19" x14ac:dyDescent="0.25">
      <c r="A1994" t="s">
        <v>6767</v>
      </c>
      <c r="B1994" t="s">
        <v>400</v>
      </c>
      <c r="C1994" t="s">
        <v>237</v>
      </c>
      <c r="D1994">
        <v>42064</v>
      </c>
      <c r="E1994">
        <v>7</v>
      </c>
      <c r="F1994">
        <v>8</v>
      </c>
      <c r="G1994">
        <v>0.875</v>
      </c>
      <c r="H1994">
        <v>53</v>
      </c>
      <c r="I1994">
        <v>70</v>
      </c>
      <c r="J1994">
        <v>0.75714285714285712</v>
      </c>
      <c r="K1994">
        <v>75</v>
      </c>
      <c r="L1994">
        <v>0.93333333333333335</v>
      </c>
      <c r="M1994">
        <v>53</v>
      </c>
      <c r="O1994">
        <v>0</v>
      </c>
      <c r="P1994">
        <v>0</v>
      </c>
      <c r="Q1994" t="e">
        <v>#DIV/0!</v>
      </c>
      <c r="R1994">
        <v>0</v>
      </c>
    </row>
    <row r="1995" spans="1:19" x14ac:dyDescent="0.25">
      <c r="A1995" t="s">
        <v>6768</v>
      </c>
      <c r="B1995" t="s">
        <v>401</v>
      </c>
      <c r="C1995" t="s">
        <v>239</v>
      </c>
      <c r="D1995">
        <v>42064</v>
      </c>
      <c r="E1995">
        <v>7</v>
      </c>
      <c r="F1995">
        <v>7</v>
      </c>
      <c r="G1995">
        <v>1</v>
      </c>
      <c r="H1995">
        <v>13</v>
      </c>
      <c r="I1995">
        <v>70</v>
      </c>
      <c r="J1995">
        <v>0.18571428571428572</v>
      </c>
      <c r="K1995">
        <v>70</v>
      </c>
      <c r="L1995">
        <v>1</v>
      </c>
      <c r="M1995">
        <v>13</v>
      </c>
      <c r="O1995">
        <v>0</v>
      </c>
      <c r="P1995">
        <v>0</v>
      </c>
      <c r="Q1995" t="e">
        <v>#DIV/0!</v>
      </c>
      <c r="R1995">
        <v>0</v>
      </c>
    </row>
    <row r="1996" spans="1:19" x14ac:dyDescent="0.25">
      <c r="A1996" t="s">
        <v>6769</v>
      </c>
      <c r="B1996" t="s">
        <v>402</v>
      </c>
      <c r="C1996" t="s">
        <v>247</v>
      </c>
      <c r="D1996">
        <v>42064</v>
      </c>
      <c r="E1996">
        <v>8</v>
      </c>
      <c r="F1996">
        <v>11</v>
      </c>
      <c r="G1996">
        <v>0.72727272727272729</v>
      </c>
      <c r="H1996">
        <v>36</v>
      </c>
      <c r="I1996">
        <v>54</v>
      </c>
      <c r="J1996">
        <v>0.66666666666666663</v>
      </c>
      <c r="K1996">
        <v>76</v>
      </c>
      <c r="L1996">
        <v>0.71052631578947367</v>
      </c>
      <c r="M1996">
        <v>27</v>
      </c>
      <c r="O1996">
        <v>3</v>
      </c>
      <c r="P1996">
        <v>9</v>
      </c>
      <c r="Q1996">
        <v>0.33333333333333331</v>
      </c>
      <c r="R1996">
        <v>9</v>
      </c>
    </row>
    <row r="1997" spans="1:19" x14ac:dyDescent="0.25">
      <c r="A1997" t="s">
        <v>9363</v>
      </c>
      <c r="B1997" t="s">
        <v>2642</v>
      </c>
      <c r="C1997" t="s">
        <v>2637</v>
      </c>
      <c r="D1997">
        <v>42064</v>
      </c>
      <c r="E1997">
        <v>10</v>
      </c>
      <c r="F1997">
        <v>10</v>
      </c>
      <c r="G1997">
        <v>1</v>
      </c>
      <c r="H1997">
        <v>15</v>
      </c>
      <c r="I1997">
        <v>40</v>
      </c>
      <c r="J1997">
        <v>0.375</v>
      </c>
      <c r="K1997">
        <v>40</v>
      </c>
      <c r="L1997">
        <v>1</v>
      </c>
      <c r="M1997">
        <v>15</v>
      </c>
      <c r="O1997">
        <v>0</v>
      </c>
      <c r="P1997">
        <v>0</v>
      </c>
      <c r="Q1997" t="e">
        <v>#DIV/0!</v>
      </c>
      <c r="R1997">
        <v>0</v>
      </c>
    </row>
    <row r="1998" spans="1:19" x14ac:dyDescent="0.25">
      <c r="A1998" t="s">
        <v>6770</v>
      </c>
      <c r="B1998" t="s">
        <v>403</v>
      </c>
      <c r="C1998" t="s">
        <v>242</v>
      </c>
      <c r="D1998">
        <v>42064</v>
      </c>
      <c r="E1998">
        <v>17</v>
      </c>
      <c r="F1998">
        <v>17</v>
      </c>
      <c r="G1998">
        <v>1</v>
      </c>
      <c r="H1998">
        <v>101</v>
      </c>
      <c r="I1998">
        <v>128</v>
      </c>
      <c r="J1998">
        <v>0.7890625</v>
      </c>
      <c r="K1998">
        <v>128</v>
      </c>
      <c r="L1998">
        <v>1</v>
      </c>
      <c r="M1998">
        <v>77</v>
      </c>
      <c r="N1998">
        <v>1.0625</v>
      </c>
      <c r="O1998">
        <v>21</v>
      </c>
      <c r="P1998">
        <v>28</v>
      </c>
      <c r="Q1998">
        <v>0.75</v>
      </c>
      <c r="R1998">
        <v>24</v>
      </c>
      <c r="S1998">
        <v>0.46153846153846156</v>
      </c>
    </row>
    <row r="1999" spans="1:19" x14ac:dyDescent="0.25">
      <c r="A1999" t="s">
        <v>6771</v>
      </c>
      <c r="B1999" t="s">
        <v>404</v>
      </c>
      <c r="C1999" t="s">
        <v>243</v>
      </c>
      <c r="D1999">
        <v>42064</v>
      </c>
      <c r="E1999">
        <v>11</v>
      </c>
      <c r="F1999">
        <v>12</v>
      </c>
      <c r="G1999">
        <v>0.91666666666666663</v>
      </c>
      <c r="H1999">
        <v>29</v>
      </c>
      <c r="I1999">
        <v>36</v>
      </c>
      <c r="J1999">
        <v>0.80555555555555558</v>
      </c>
      <c r="K1999">
        <v>40</v>
      </c>
      <c r="L1999">
        <v>0.9</v>
      </c>
      <c r="M1999">
        <v>19</v>
      </c>
      <c r="N1999">
        <v>0.69943478260869563</v>
      </c>
      <c r="O1999">
        <v>9</v>
      </c>
      <c r="P1999">
        <v>20</v>
      </c>
      <c r="Q1999">
        <v>0.45</v>
      </c>
      <c r="R1999">
        <v>10</v>
      </c>
      <c r="S1999">
        <v>1</v>
      </c>
    </row>
    <row r="2000" spans="1:19" x14ac:dyDescent="0.25">
      <c r="A2000" t="s">
        <v>6772</v>
      </c>
      <c r="B2000" t="s">
        <v>405</v>
      </c>
      <c r="C2000" t="s">
        <v>244</v>
      </c>
      <c r="D2000">
        <v>42064</v>
      </c>
      <c r="E2000">
        <v>4</v>
      </c>
      <c r="F2000">
        <v>4</v>
      </c>
      <c r="G2000">
        <v>1</v>
      </c>
      <c r="H2000">
        <v>5</v>
      </c>
      <c r="I2000">
        <v>8</v>
      </c>
      <c r="J2000">
        <v>0.625</v>
      </c>
      <c r="K2000">
        <v>8</v>
      </c>
      <c r="L2000">
        <v>1</v>
      </c>
      <c r="M2000">
        <v>3</v>
      </c>
      <c r="N2000">
        <v>0.68899999999999995</v>
      </c>
      <c r="O2000">
        <v>0</v>
      </c>
      <c r="P2000">
        <v>1</v>
      </c>
      <c r="Q2000">
        <v>0</v>
      </c>
      <c r="R2000">
        <v>2</v>
      </c>
      <c r="S2000">
        <v>1.125</v>
      </c>
    </row>
    <row r="2001" spans="1:19" x14ac:dyDescent="0.25">
      <c r="A2001" t="s">
        <v>9472</v>
      </c>
      <c r="B2001" t="s">
        <v>2815</v>
      </c>
      <c r="C2001" t="s">
        <v>2809</v>
      </c>
      <c r="D2001">
        <v>42064</v>
      </c>
      <c r="E2001">
        <v>8</v>
      </c>
      <c r="F2001">
        <v>9</v>
      </c>
      <c r="G2001">
        <v>0.88888888888888884</v>
      </c>
      <c r="H2001">
        <v>23</v>
      </c>
      <c r="I2001">
        <v>34</v>
      </c>
      <c r="J2001">
        <v>0.67647058823529416</v>
      </c>
      <c r="K2001">
        <v>39</v>
      </c>
      <c r="L2001">
        <v>0.87179487179487181</v>
      </c>
      <c r="M2001">
        <v>19</v>
      </c>
      <c r="O2001">
        <v>1</v>
      </c>
      <c r="P2001">
        <v>1</v>
      </c>
      <c r="Q2001">
        <v>1</v>
      </c>
      <c r="R2001">
        <v>4</v>
      </c>
      <c r="S2001">
        <v>1.1325000000000001</v>
      </c>
    </row>
    <row r="2002" spans="1:19" x14ac:dyDescent="0.25">
      <c r="A2002" t="s">
        <v>6773</v>
      </c>
      <c r="B2002" t="s">
        <v>406</v>
      </c>
      <c r="C2002" t="s">
        <v>245</v>
      </c>
      <c r="D2002">
        <v>42064</v>
      </c>
      <c r="E2002">
        <v>28</v>
      </c>
      <c r="F2002">
        <v>29</v>
      </c>
      <c r="G2002">
        <v>0.96551724137931039</v>
      </c>
      <c r="H2002">
        <v>50</v>
      </c>
      <c r="I2002">
        <v>108</v>
      </c>
      <c r="J2002">
        <v>0.46296296296296297</v>
      </c>
      <c r="K2002">
        <v>113</v>
      </c>
      <c r="L2002">
        <v>0.95575221238938057</v>
      </c>
      <c r="M2002">
        <v>41</v>
      </c>
      <c r="O2002">
        <v>0</v>
      </c>
      <c r="P2002">
        <v>4</v>
      </c>
      <c r="Q2002">
        <v>0</v>
      </c>
      <c r="R2002">
        <v>9</v>
      </c>
      <c r="S2002">
        <v>0.83250000000000002</v>
      </c>
    </row>
    <row r="2003" spans="1:19" x14ac:dyDescent="0.25">
      <c r="A2003" t="s">
        <v>6774</v>
      </c>
      <c r="B2003" t="s">
        <v>407</v>
      </c>
      <c r="C2003" t="s">
        <v>246</v>
      </c>
      <c r="D2003">
        <v>42064</v>
      </c>
      <c r="E2003">
        <v>41</v>
      </c>
      <c r="F2003">
        <v>43</v>
      </c>
      <c r="G2003">
        <v>0.95348837209302328</v>
      </c>
      <c r="H2003">
        <v>244</v>
      </c>
      <c r="I2003">
        <v>400</v>
      </c>
      <c r="J2003">
        <v>0.61</v>
      </c>
      <c r="K2003">
        <v>415</v>
      </c>
      <c r="L2003">
        <v>0.96385542168674698</v>
      </c>
      <c r="M2003">
        <v>237</v>
      </c>
      <c r="O2003">
        <v>9</v>
      </c>
      <c r="P2003">
        <v>9</v>
      </c>
      <c r="Q2003">
        <v>1</v>
      </c>
      <c r="R2003">
        <v>7</v>
      </c>
      <c r="S2003">
        <v>0.83652173913043482</v>
      </c>
    </row>
    <row r="2004" spans="1:19" x14ac:dyDescent="0.25">
      <c r="A2004" t="s">
        <v>6775</v>
      </c>
      <c r="B2004" t="s">
        <v>408</v>
      </c>
      <c r="C2004" t="s">
        <v>365</v>
      </c>
      <c r="D2004">
        <v>42064</v>
      </c>
      <c r="E2004">
        <v>0</v>
      </c>
      <c r="F2004">
        <v>0</v>
      </c>
      <c r="G2004" t="e">
        <v>#DIV/0!</v>
      </c>
      <c r="H2004">
        <v>0</v>
      </c>
      <c r="I2004">
        <v>0</v>
      </c>
      <c r="J2004" t="e">
        <v>#DIV/0!</v>
      </c>
      <c r="K2004">
        <v>0</v>
      </c>
      <c r="L2004" t="e">
        <v>#DIV/0!</v>
      </c>
      <c r="M2004">
        <v>0</v>
      </c>
      <c r="O2004">
        <v>0</v>
      </c>
      <c r="P2004">
        <v>0</v>
      </c>
      <c r="Q2004" t="e">
        <v>#DIV/0!</v>
      </c>
      <c r="R2004">
        <v>0</v>
      </c>
      <c r="S2004">
        <v>0.66100000000000003</v>
      </c>
    </row>
    <row r="2005" spans="1:19" x14ac:dyDescent="0.25">
      <c r="A2005" t="s">
        <v>6776</v>
      </c>
      <c r="B2005" t="s">
        <v>409</v>
      </c>
      <c r="C2005" t="s">
        <v>240</v>
      </c>
      <c r="D2005">
        <v>42064</v>
      </c>
      <c r="E2005">
        <v>127</v>
      </c>
      <c r="F2005">
        <v>135</v>
      </c>
      <c r="G2005">
        <v>0.94074074074074077</v>
      </c>
      <c r="H2005">
        <v>503</v>
      </c>
      <c r="I2005">
        <v>808</v>
      </c>
      <c r="J2005">
        <v>0.62252475247524752</v>
      </c>
      <c r="K2005">
        <v>859</v>
      </c>
      <c r="L2005">
        <v>0.94062863795110596</v>
      </c>
      <c r="M2005">
        <v>438</v>
      </c>
      <c r="O2005">
        <v>43</v>
      </c>
      <c r="P2005">
        <v>72</v>
      </c>
      <c r="Q2005">
        <v>0.59722222222222221</v>
      </c>
      <c r="R2005">
        <v>65</v>
      </c>
      <c r="S2005">
        <v>1.06</v>
      </c>
    </row>
    <row r="2006" spans="1:19" x14ac:dyDescent="0.25">
      <c r="A2006" t="s">
        <v>6777</v>
      </c>
      <c r="B2006" t="s">
        <v>6778</v>
      </c>
      <c r="C2006" t="s">
        <v>233</v>
      </c>
      <c r="D2006">
        <v>42095</v>
      </c>
      <c r="E2006">
        <v>1</v>
      </c>
      <c r="F2006">
        <v>3</v>
      </c>
      <c r="G2006">
        <v>0.33333333333333331</v>
      </c>
      <c r="H2006">
        <v>0</v>
      </c>
      <c r="I2006">
        <v>0</v>
      </c>
      <c r="J2006" t="e">
        <v>#DIV/0!</v>
      </c>
      <c r="K2006">
        <v>14</v>
      </c>
      <c r="L2006">
        <v>0</v>
      </c>
      <c r="M2006">
        <v>0</v>
      </c>
      <c r="O2006">
        <v>0</v>
      </c>
      <c r="P2006">
        <v>0</v>
      </c>
      <c r="Q2006" t="e">
        <v>#DIV/0!</v>
      </c>
      <c r="R2006">
        <v>0</v>
      </c>
      <c r="S2006">
        <v>0.9</v>
      </c>
    </row>
    <row r="2007" spans="1:19" x14ac:dyDescent="0.25">
      <c r="A2007" t="s">
        <v>6779</v>
      </c>
      <c r="B2007" t="s">
        <v>6780</v>
      </c>
      <c r="C2007" t="s">
        <v>215</v>
      </c>
      <c r="D2007">
        <v>42095</v>
      </c>
      <c r="E2007">
        <v>2</v>
      </c>
      <c r="F2007">
        <v>3</v>
      </c>
      <c r="G2007">
        <v>0.66666666666666663</v>
      </c>
      <c r="H2007">
        <v>24</v>
      </c>
      <c r="I2007">
        <v>24</v>
      </c>
      <c r="J2007">
        <v>1</v>
      </c>
      <c r="K2007">
        <v>24</v>
      </c>
      <c r="L2007">
        <v>1</v>
      </c>
      <c r="M2007">
        <v>15</v>
      </c>
      <c r="O2007">
        <v>2</v>
      </c>
      <c r="P2007">
        <v>8</v>
      </c>
      <c r="Q2007">
        <v>0.25</v>
      </c>
      <c r="R2007">
        <v>9</v>
      </c>
      <c r="S2007">
        <v>0.84615384615384615</v>
      </c>
    </row>
    <row r="2008" spans="1:19" x14ac:dyDescent="0.25">
      <c r="A2008" t="s">
        <v>6781</v>
      </c>
      <c r="B2008" t="s">
        <v>6782</v>
      </c>
      <c r="C2008" t="s">
        <v>218</v>
      </c>
      <c r="D2008">
        <v>42095</v>
      </c>
      <c r="E2008">
        <v>2</v>
      </c>
      <c r="F2008">
        <v>3</v>
      </c>
      <c r="G2008">
        <v>0.66666666666666663</v>
      </c>
      <c r="H2008">
        <v>13</v>
      </c>
      <c r="I2008">
        <v>11</v>
      </c>
      <c r="J2008">
        <v>1.1818181818181819</v>
      </c>
      <c r="K2008">
        <v>20</v>
      </c>
      <c r="L2008">
        <v>0.55000000000000004</v>
      </c>
      <c r="M2008">
        <v>11</v>
      </c>
      <c r="O2008">
        <v>0</v>
      </c>
      <c r="P2008">
        <v>0</v>
      </c>
      <c r="Q2008" t="e">
        <v>#DIV/0!</v>
      </c>
      <c r="R2008">
        <v>2</v>
      </c>
      <c r="S2008">
        <v>1</v>
      </c>
    </row>
    <row r="2009" spans="1:19" x14ac:dyDescent="0.25">
      <c r="A2009" t="s">
        <v>6783</v>
      </c>
      <c r="B2009" t="s">
        <v>6784</v>
      </c>
      <c r="C2009" t="s">
        <v>234</v>
      </c>
      <c r="D2009">
        <v>42095</v>
      </c>
      <c r="E2009">
        <v>1</v>
      </c>
      <c r="F2009">
        <v>2</v>
      </c>
      <c r="G2009">
        <v>0.5</v>
      </c>
      <c r="H2009">
        <v>12</v>
      </c>
      <c r="I2009">
        <v>6</v>
      </c>
      <c r="J2009">
        <v>2</v>
      </c>
      <c r="K2009">
        <v>12</v>
      </c>
      <c r="L2009">
        <v>0.5</v>
      </c>
      <c r="M2009">
        <v>9</v>
      </c>
      <c r="O2009">
        <v>1</v>
      </c>
      <c r="P2009">
        <v>2</v>
      </c>
      <c r="Q2009">
        <v>0.5</v>
      </c>
      <c r="R2009">
        <v>3</v>
      </c>
      <c r="S2009">
        <v>1</v>
      </c>
    </row>
    <row r="2010" spans="1:19" x14ac:dyDescent="0.25">
      <c r="A2010" t="s">
        <v>8856</v>
      </c>
      <c r="B2010" t="s">
        <v>8857</v>
      </c>
      <c r="C2010" t="s">
        <v>2638</v>
      </c>
      <c r="D2010">
        <v>42095</v>
      </c>
      <c r="E2010">
        <v>5</v>
      </c>
      <c r="F2010">
        <v>5</v>
      </c>
      <c r="G2010">
        <v>1</v>
      </c>
      <c r="H2010">
        <v>13</v>
      </c>
      <c r="I2010">
        <v>25</v>
      </c>
      <c r="J2010">
        <v>0.52</v>
      </c>
      <c r="K2010">
        <v>25</v>
      </c>
      <c r="L2010">
        <v>1</v>
      </c>
      <c r="M2010">
        <v>12</v>
      </c>
      <c r="O2010">
        <v>0</v>
      </c>
      <c r="P2010">
        <v>0</v>
      </c>
      <c r="Q2010" t="e">
        <v>#DIV/0!</v>
      </c>
      <c r="R2010">
        <v>1</v>
      </c>
      <c r="S2010">
        <v>0.72727272727272729</v>
      </c>
    </row>
    <row r="2011" spans="1:19" x14ac:dyDescent="0.25">
      <c r="A2011" t="s">
        <v>8747</v>
      </c>
      <c r="B2011" t="s">
        <v>8748</v>
      </c>
      <c r="C2011" t="s">
        <v>2636</v>
      </c>
      <c r="D2011">
        <v>42095</v>
      </c>
      <c r="E2011">
        <v>5</v>
      </c>
      <c r="F2011">
        <v>5</v>
      </c>
      <c r="G2011">
        <v>1</v>
      </c>
      <c r="H2011">
        <v>3</v>
      </c>
      <c r="I2011">
        <v>15</v>
      </c>
      <c r="J2011">
        <v>0.2</v>
      </c>
      <c r="K2011">
        <v>15</v>
      </c>
      <c r="L2011">
        <v>1</v>
      </c>
      <c r="M2011">
        <v>3</v>
      </c>
      <c r="O2011">
        <v>0</v>
      </c>
      <c r="P2011">
        <v>0</v>
      </c>
      <c r="Q2011" t="e">
        <v>#DIV/0!</v>
      </c>
      <c r="R2011">
        <v>0</v>
      </c>
      <c r="S2011">
        <v>0.66666666666666663</v>
      </c>
    </row>
    <row r="2012" spans="1:19" x14ac:dyDescent="0.25">
      <c r="A2012" t="s">
        <v>6785</v>
      </c>
      <c r="B2012" t="s">
        <v>6786</v>
      </c>
      <c r="C2012" t="s">
        <v>209</v>
      </c>
      <c r="D2012">
        <v>42095</v>
      </c>
      <c r="E2012">
        <v>5</v>
      </c>
      <c r="F2012">
        <v>5</v>
      </c>
      <c r="G2012">
        <v>1</v>
      </c>
      <c r="H2012">
        <v>30</v>
      </c>
      <c r="I2012">
        <v>27</v>
      </c>
      <c r="J2012">
        <v>1.1111111111111112</v>
      </c>
      <c r="K2012">
        <v>33</v>
      </c>
      <c r="L2012">
        <v>0.81818181818181823</v>
      </c>
      <c r="M2012">
        <v>25</v>
      </c>
      <c r="N2012">
        <v>1.125</v>
      </c>
      <c r="O2012">
        <v>6</v>
      </c>
      <c r="P2012">
        <v>6</v>
      </c>
      <c r="Q2012">
        <v>1</v>
      </c>
      <c r="R2012">
        <v>5</v>
      </c>
    </row>
    <row r="2013" spans="1:19" x14ac:dyDescent="0.25">
      <c r="A2013" t="s">
        <v>6787</v>
      </c>
      <c r="B2013" t="s">
        <v>6788</v>
      </c>
      <c r="C2013" t="s">
        <v>214</v>
      </c>
      <c r="D2013">
        <v>42095</v>
      </c>
      <c r="E2013">
        <v>3</v>
      </c>
      <c r="F2013">
        <v>3</v>
      </c>
      <c r="G2013">
        <v>1</v>
      </c>
      <c r="H2013">
        <v>32</v>
      </c>
      <c r="I2013">
        <v>32</v>
      </c>
      <c r="J2013">
        <v>1</v>
      </c>
      <c r="K2013">
        <v>35</v>
      </c>
      <c r="L2013">
        <v>0.91428571428571426</v>
      </c>
      <c r="M2013">
        <v>21</v>
      </c>
      <c r="N2013">
        <v>1.1325000000000001</v>
      </c>
      <c r="O2013">
        <v>7</v>
      </c>
      <c r="P2013">
        <v>8</v>
      </c>
      <c r="Q2013">
        <v>0.875</v>
      </c>
      <c r="R2013">
        <v>11</v>
      </c>
    </row>
    <row r="2014" spans="1:19" x14ac:dyDescent="0.25">
      <c r="A2014" t="s">
        <v>6789</v>
      </c>
      <c r="B2014" t="s">
        <v>6790</v>
      </c>
      <c r="C2014" t="s">
        <v>220</v>
      </c>
      <c r="D2014">
        <v>42095</v>
      </c>
      <c r="E2014">
        <v>6</v>
      </c>
      <c r="F2014">
        <v>6</v>
      </c>
      <c r="G2014">
        <v>1</v>
      </c>
      <c r="H2014">
        <v>35</v>
      </c>
      <c r="I2014">
        <v>35</v>
      </c>
      <c r="J2014">
        <v>1</v>
      </c>
      <c r="K2014">
        <v>40</v>
      </c>
      <c r="L2014">
        <v>0.875</v>
      </c>
      <c r="M2014">
        <v>25</v>
      </c>
      <c r="N2014">
        <v>0.83250000000000002</v>
      </c>
      <c r="O2014">
        <v>6</v>
      </c>
      <c r="P2014">
        <v>11</v>
      </c>
      <c r="Q2014">
        <v>0.54545454545454541</v>
      </c>
      <c r="R2014">
        <v>10</v>
      </c>
    </row>
    <row r="2015" spans="1:19" x14ac:dyDescent="0.25">
      <c r="A2015" t="s">
        <v>6791</v>
      </c>
      <c r="B2015" t="s">
        <v>6792</v>
      </c>
      <c r="C2015" t="s">
        <v>226</v>
      </c>
      <c r="D2015">
        <v>42095</v>
      </c>
      <c r="E2015">
        <v>9</v>
      </c>
      <c r="F2015">
        <v>12</v>
      </c>
      <c r="G2015">
        <v>0.75</v>
      </c>
      <c r="H2015">
        <v>28</v>
      </c>
      <c r="I2015">
        <v>30</v>
      </c>
      <c r="J2015">
        <v>0.93333333333333335</v>
      </c>
      <c r="K2015">
        <v>40</v>
      </c>
      <c r="L2015">
        <v>0.75</v>
      </c>
      <c r="M2015">
        <v>17</v>
      </c>
      <c r="N2015">
        <v>0.83652173913043482</v>
      </c>
      <c r="O2015">
        <v>4</v>
      </c>
      <c r="P2015">
        <v>4</v>
      </c>
      <c r="Q2015">
        <v>1</v>
      </c>
      <c r="R2015">
        <v>11</v>
      </c>
    </row>
    <row r="2016" spans="1:19" x14ac:dyDescent="0.25">
      <c r="A2016" t="s">
        <v>6793</v>
      </c>
      <c r="B2016" t="s">
        <v>6794</v>
      </c>
      <c r="C2016" t="s">
        <v>227</v>
      </c>
      <c r="D2016">
        <v>42095</v>
      </c>
      <c r="E2016">
        <v>3</v>
      </c>
      <c r="F2016">
        <v>4</v>
      </c>
      <c r="G2016">
        <v>0.75</v>
      </c>
      <c r="H2016">
        <v>5</v>
      </c>
      <c r="I2016">
        <v>6</v>
      </c>
      <c r="J2016">
        <v>0.83333333333333337</v>
      </c>
      <c r="K2016">
        <v>8</v>
      </c>
      <c r="L2016">
        <v>0.75</v>
      </c>
      <c r="M2016">
        <v>3</v>
      </c>
      <c r="N2016">
        <v>0.66100000000000003</v>
      </c>
      <c r="O2016">
        <v>2</v>
      </c>
      <c r="P2016">
        <v>3</v>
      </c>
      <c r="Q2016">
        <v>0.66666666666666663</v>
      </c>
      <c r="R2016">
        <v>2</v>
      </c>
    </row>
    <row r="2017" spans="1:19" x14ac:dyDescent="0.25">
      <c r="A2017" t="s">
        <v>8965</v>
      </c>
      <c r="B2017" t="s">
        <v>8966</v>
      </c>
      <c r="C2017" t="s">
        <v>2810</v>
      </c>
      <c r="D2017">
        <v>42095</v>
      </c>
      <c r="E2017">
        <v>3</v>
      </c>
      <c r="F2017">
        <v>4</v>
      </c>
      <c r="G2017">
        <v>0.75</v>
      </c>
      <c r="H2017">
        <v>17</v>
      </c>
      <c r="I2017">
        <v>9</v>
      </c>
      <c r="J2017">
        <v>1.8888888888888888</v>
      </c>
      <c r="K2017">
        <v>14</v>
      </c>
      <c r="L2017">
        <v>0.6428571428571429</v>
      </c>
      <c r="M2017">
        <v>12</v>
      </c>
      <c r="O2017">
        <v>0</v>
      </c>
      <c r="P2017">
        <v>0</v>
      </c>
      <c r="Q2017" t="e">
        <v>#DIV/0!</v>
      </c>
      <c r="R2017">
        <v>5</v>
      </c>
    </row>
    <row r="2018" spans="1:19" x14ac:dyDescent="0.25">
      <c r="A2018" t="s">
        <v>9076</v>
      </c>
      <c r="B2018" t="s">
        <v>9077</v>
      </c>
      <c r="C2018" t="s">
        <v>2811</v>
      </c>
      <c r="D2018">
        <v>42095</v>
      </c>
      <c r="E2018">
        <v>5</v>
      </c>
      <c r="F2018">
        <v>5</v>
      </c>
      <c r="G2018">
        <v>1</v>
      </c>
      <c r="H2018">
        <v>13</v>
      </c>
      <c r="I2018">
        <v>25</v>
      </c>
      <c r="J2018">
        <v>0.52</v>
      </c>
      <c r="K2018">
        <v>25</v>
      </c>
      <c r="L2018">
        <v>1</v>
      </c>
      <c r="M2018">
        <v>11</v>
      </c>
      <c r="O2018">
        <v>0</v>
      </c>
      <c r="P2018">
        <v>0</v>
      </c>
      <c r="Q2018" t="e">
        <v>#DIV/0!</v>
      </c>
      <c r="R2018">
        <v>2</v>
      </c>
    </row>
    <row r="2019" spans="1:19" x14ac:dyDescent="0.25">
      <c r="A2019" t="s">
        <v>6795</v>
      </c>
      <c r="B2019" t="s">
        <v>6796</v>
      </c>
      <c r="C2019" t="s">
        <v>204</v>
      </c>
      <c r="D2019">
        <v>42095</v>
      </c>
      <c r="E2019">
        <v>5</v>
      </c>
      <c r="F2019">
        <v>5</v>
      </c>
      <c r="G2019">
        <v>1</v>
      </c>
      <c r="H2019">
        <v>15</v>
      </c>
      <c r="I2019">
        <v>25</v>
      </c>
      <c r="J2019">
        <v>0.6</v>
      </c>
      <c r="K2019">
        <v>25</v>
      </c>
      <c r="L2019">
        <v>1</v>
      </c>
      <c r="M2019">
        <v>12</v>
      </c>
      <c r="O2019">
        <v>0</v>
      </c>
      <c r="P2019">
        <v>0</v>
      </c>
      <c r="Q2019" t="e">
        <v>#DIV/0!</v>
      </c>
      <c r="R2019">
        <v>3</v>
      </c>
      <c r="S2019">
        <v>1.06</v>
      </c>
    </row>
    <row r="2020" spans="1:19" x14ac:dyDescent="0.25">
      <c r="A2020" t="s">
        <v>6797</v>
      </c>
      <c r="B2020" t="s">
        <v>6798</v>
      </c>
      <c r="C2020" t="s">
        <v>208</v>
      </c>
      <c r="D2020">
        <v>42095</v>
      </c>
      <c r="E2020">
        <v>6</v>
      </c>
      <c r="F2020">
        <v>7</v>
      </c>
      <c r="G2020">
        <v>0.8571428571428571</v>
      </c>
      <c r="H2020">
        <v>1</v>
      </c>
      <c r="I2020">
        <v>27</v>
      </c>
      <c r="J2020">
        <v>3.7037037037037035E-2</v>
      </c>
      <c r="K2020">
        <v>32</v>
      </c>
      <c r="L2020">
        <v>0.84375</v>
      </c>
      <c r="M2020">
        <v>1</v>
      </c>
      <c r="O2020">
        <v>0</v>
      </c>
      <c r="P2020">
        <v>0</v>
      </c>
      <c r="Q2020" t="e">
        <v>#DIV/0!</v>
      </c>
      <c r="R2020">
        <v>0</v>
      </c>
      <c r="S2020">
        <v>0.68076923076923079</v>
      </c>
    </row>
    <row r="2021" spans="1:19" x14ac:dyDescent="0.25">
      <c r="A2021" t="s">
        <v>6799</v>
      </c>
      <c r="B2021" t="s">
        <v>6800</v>
      </c>
      <c r="C2021" t="s">
        <v>212</v>
      </c>
      <c r="D2021">
        <v>42095</v>
      </c>
      <c r="E2021">
        <v>2</v>
      </c>
      <c r="F2021">
        <v>2</v>
      </c>
      <c r="G2021">
        <v>1</v>
      </c>
      <c r="H2021">
        <v>12</v>
      </c>
      <c r="I2021">
        <v>10</v>
      </c>
      <c r="J2021">
        <v>1.2</v>
      </c>
      <c r="K2021">
        <v>10</v>
      </c>
      <c r="L2021">
        <v>1</v>
      </c>
      <c r="M2021">
        <v>9</v>
      </c>
      <c r="O2021">
        <v>0</v>
      </c>
      <c r="P2021">
        <v>0</v>
      </c>
      <c r="Q2021" t="e">
        <v>#DIV/0!</v>
      </c>
      <c r="R2021">
        <v>3</v>
      </c>
      <c r="S2021">
        <v>0.84615384615384615</v>
      </c>
    </row>
    <row r="2022" spans="1:19" x14ac:dyDescent="0.25">
      <c r="A2022" t="s">
        <v>6801</v>
      </c>
      <c r="B2022" t="s">
        <v>6802</v>
      </c>
      <c r="C2022" t="s">
        <v>363</v>
      </c>
      <c r="D2022">
        <v>42095</v>
      </c>
      <c r="E2022">
        <v>11</v>
      </c>
      <c r="F2022">
        <v>11</v>
      </c>
      <c r="G2022">
        <v>1</v>
      </c>
      <c r="H2022">
        <v>19</v>
      </c>
      <c r="I2022">
        <v>26</v>
      </c>
      <c r="J2022">
        <v>0.73076923076923073</v>
      </c>
      <c r="K2022">
        <v>26</v>
      </c>
      <c r="L2022">
        <v>1</v>
      </c>
      <c r="M2022">
        <v>17</v>
      </c>
      <c r="O2022">
        <v>0</v>
      </c>
      <c r="P2022">
        <v>0</v>
      </c>
      <c r="Q2022" t="e">
        <v>#DIV/0!</v>
      </c>
      <c r="R2022">
        <v>2</v>
      </c>
    </row>
    <row r="2023" spans="1:19" x14ac:dyDescent="0.25">
      <c r="A2023" t="s">
        <v>6803</v>
      </c>
      <c r="B2023" t="s">
        <v>6804</v>
      </c>
      <c r="C2023" t="s">
        <v>223</v>
      </c>
      <c r="D2023">
        <v>42095</v>
      </c>
      <c r="E2023">
        <v>4</v>
      </c>
      <c r="F2023">
        <v>4</v>
      </c>
      <c r="G2023">
        <v>1</v>
      </c>
      <c r="H2023">
        <v>2</v>
      </c>
      <c r="I2023">
        <v>20</v>
      </c>
      <c r="J2023">
        <v>0.1</v>
      </c>
      <c r="K2023">
        <v>20</v>
      </c>
      <c r="L2023">
        <v>1</v>
      </c>
      <c r="M2023">
        <v>2</v>
      </c>
      <c r="O2023">
        <v>0</v>
      </c>
      <c r="P2023">
        <v>0</v>
      </c>
      <c r="Q2023" t="e">
        <v>#DIV/0!</v>
      </c>
      <c r="R2023">
        <v>0</v>
      </c>
      <c r="S2023">
        <v>1.0662500000000001</v>
      </c>
    </row>
    <row r="2024" spans="1:19" x14ac:dyDescent="0.25">
      <c r="A2024" t="s">
        <v>6805</v>
      </c>
      <c r="B2024" t="s">
        <v>6806</v>
      </c>
      <c r="C2024" t="s">
        <v>206</v>
      </c>
      <c r="D2024">
        <v>42095</v>
      </c>
      <c r="E2024">
        <v>7</v>
      </c>
      <c r="F2024">
        <v>7</v>
      </c>
      <c r="G2024">
        <v>1</v>
      </c>
      <c r="H2024">
        <v>97</v>
      </c>
      <c r="I2024">
        <v>97</v>
      </c>
      <c r="J2024">
        <v>1</v>
      </c>
      <c r="K2024">
        <v>100</v>
      </c>
      <c r="L2024">
        <v>0.97</v>
      </c>
      <c r="M2024">
        <v>97</v>
      </c>
      <c r="O2024">
        <v>0</v>
      </c>
      <c r="P2024">
        <v>0</v>
      </c>
      <c r="Q2024" t="e">
        <v>#DIV/0!</v>
      </c>
      <c r="R2024">
        <v>0</v>
      </c>
    </row>
    <row r="2025" spans="1:19" x14ac:dyDescent="0.25">
      <c r="A2025" t="s">
        <v>6807</v>
      </c>
      <c r="B2025" t="s">
        <v>6808</v>
      </c>
      <c r="C2025" t="s">
        <v>229</v>
      </c>
      <c r="D2025">
        <v>42095</v>
      </c>
      <c r="E2025">
        <v>3</v>
      </c>
      <c r="F2025">
        <v>3</v>
      </c>
      <c r="G2025">
        <v>1</v>
      </c>
      <c r="H2025">
        <v>36</v>
      </c>
      <c r="I2025">
        <v>60</v>
      </c>
      <c r="J2025">
        <v>0.6</v>
      </c>
      <c r="K2025">
        <v>30</v>
      </c>
      <c r="L2025">
        <v>2</v>
      </c>
      <c r="M2025">
        <v>34</v>
      </c>
      <c r="O2025">
        <v>6</v>
      </c>
      <c r="P2025">
        <v>6</v>
      </c>
      <c r="Q2025">
        <v>1</v>
      </c>
      <c r="R2025">
        <v>2</v>
      </c>
    </row>
    <row r="2026" spans="1:19" x14ac:dyDescent="0.25">
      <c r="A2026" t="s">
        <v>6809</v>
      </c>
      <c r="B2026" t="s">
        <v>6810</v>
      </c>
      <c r="C2026" t="s">
        <v>231</v>
      </c>
      <c r="D2026">
        <v>42095</v>
      </c>
      <c r="E2026">
        <v>5</v>
      </c>
      <c r="F2026">
        <v>5</v>
      </c>
      <c r="G2026">
        <v>1</v>
      </c>
      <c r="H2026">
        <v>36</v>
      </c>
      <c r="I2026">
        <v>36</v>
      </c>
      <c r="J2026">
        <v>1</v>
      </c>
      <c r="K2026">
        <v>50</v>
      </c>
      <c r="L2026">
        <v>0.72</v>
      </c>
      <c r="M2026">
        <v>36</v>
      </c>
      <c r="O2026">
        <v>0</v>
      </c>
      <c r="P2026">
        <v>0</v>
      </c>
      <c r="Q2026" t="e">
        <v>#DIV/0!</v>
      </c>
      <c r="R2026">
        <v>0</v>
      </c>
      <c r="S2026">
        <v>1</v>
      </c>
    </row>
    <row r="2027" spans="1:19" x14ac:dyDescent="0.25">
      <c r="A2027" t="s">
        <v>6811</v>
      </c>
      <c r="B2027" t="s">
        <v>6812</v>
      </c>
      <c r="C2027" t="s">
        <v>236</v>
      </c>
      <c r="D2027">
        <v>42095</v>
      </c>
      <c r="E2027">
        <v>7</v>
      </c>
      <c r="F2027">
        <v>8</v>
      </c>
      <c r="G2027">
        <v>0.875</v>
      </c>
      <c r="H2027">
        <v>58</v>
      </c>
      <c r="I2027">
        <v>70</v>
      </c>
      <c r="J2027">
        <v>0.82857142857142863</v>
      </c>
      <c r="K2027">
        <v>75</v>
      </c>
      <c r="L2027">
        <v>0.93333333333333335</v>
      </c>
      <c r="M2027">
        <v>51</v>
      </c>
      <c r="O2027">
        <v>0</v>
      </c>
      <c r="P2027">
        <v>0</v>
      </c>
      <c r="Q2027" t="e">
        <v>#DIV/0!</v>
      </c>
      <c r="R2027">
        <v>7</v>
      </c>
      <c r="S2027">
        <v>1.0625</v>
      </c>
    </row>
    <row r="2028" spans="1:19" x14ac:dyDescent="0.25">
      <c r="A2028" t="s">
        <v>6813</v>
      </c>
      <c r="B2028" t="s">
        <v>6814</v>
      </c>
      <c r="C2028" t="s">
        <v>221</v>
      </c>
      <c r="D2028">
        <v>42095</v>
      </c>
      <c r="E2028">
        <v>6</v>
      </c>
      <c r="F2028">
        <v>7</v>
      </c>
      <c r="G2028">
        <v>0.8571428571428571</v>
      </c>
      <c r="H2028">
        <v>33</v>
      </c>
      <c r="I2028">
        <v>33</v>
      </c>
      <c r="J2028">
        <v>1</v>
      </c>
      <c r="K2028">
        <v>70</v>
      </c>
      <c r="L2028">
        <v>0.47142857142857142</v>
      </c>
      <c r="M2028">
        <v>26</v>
      </c>
      <c r="O2028">
        <v>1</v>
      </c>
      <c r="P2028">
        <v>4</v>
      </c>
      <c r="Q2028">
        <v>0.25</v>
      </c>
      <c r="R2028">
        <v>7</v>
      </c>
      <c r="S2028">
        <v>0.83250000000000002</v>
      </c>
    </row>
    <row r="2029" spans="1:19" x14ac:dyDescent="0.25">
      <c r="A2029" t="s">
        <v>6815</v>
      </c>
      <c r="B2029" t="s">
        <v>6816</v>
      </c>
      <c r="C2029" t="s">
        <v>238</v>
      </c>
      <c r="D2029">
        <v>42095</v>
      </c>
      <c r="E2029">
        <v>5</v>
      </c>
      <c r="F2029">
        <v>7</v>
      </c>
      <c r="G2029">
        <v>0.7142857142857143</v>
      </c>
      <c r="H2029">
        <v>19</v>
      </c>
      <c r="I2029">
        <v>19</v>
      </c>
      <c r="J2029">
        <v>1</v>
      </c>
      <c r="K2029">
        <v>70</v>
      </c>
      <c r="L2029">
        <v>0.27142857142857141</v>
      </c>
      <c r="M2029">
        <v>10</v>
      </c>
      <c r="O2029">
        <v>2</v>
      </c>
      <c r="P2029">
        <v>3</v>
      </c>
      <c r="Q2029">
        <v>0.66666666666666663</v>
      </c>
      <c r="R2029">
        <v>9</v>
      </c>
      <c r="S2029">
        <v>0.74876086956521748</v>
      </c>
    </row>
    <row r="2030" spans="1:19" x14ac:dyDescent="0.25">
      <c r="A2030" t="s">
        <v>6817</v>
      </c>
      <c r="B2030" t="s">
        <v>6818</v>
      </c>
      <c r="C2030" t="s">
        <v>224</v>
      </c>
      <c r="D2030">
        <v>42095</v>
      </c>
      <c r="E2030">
        <v>3</v>
      </c>
      <c r="F2030">
        <v>3</v>
      </c>
      <c r="G2030">
        <v>1</v>
      </c>
      <c r="H2030">
        <v>17</v>
      </c>
      <c r="I2030">
        <v>17</v>
      </c>
      <c r="J2030">
        <v>1</v>
      </c>
      <c r="K2030">
        <v>30</v>
      </c>
      <c r="L2030">
        <v>0.56666666666666665</v>
      </c>
      <c r="M2030">
        <v>17</v>
      </c>
      <c r="O2030">
        <v>0</v>
      </c>
      <c r="P2030">
        <v>0</v>
      </c>
      <c r="Q2030" t="e">
        <v>#DIV/0!</v>
      </c>
      <c r="R2030">
        <v>0</v>
      </c>
      <c r="S2030">
        <v>0.72727272727272729</v>
      </c>
    </row>
    <row r="2031" spans="1:19" x14ac:dyDescent="0.25">
      <c r="A2031" t="s">
        <v>9596</v>
      </c>
      <c r="B2031" t="s">
        <v>9597</v>
      </c>
      <c r="C2031" t="s">
        <v>9523</v>
      </c>
      <c r="D2031">
        <v>42095</v>
      </c>
      <c r="E2031">
        <v>3</v>
      </c>
      <c r="F2031">
        <v>4</v>
      </c>
      <c r="G2031">
        <v>0.75</v>
      </c>
      <c r="H2031">
        <v>17</v>
      </c>
      <c r="I2031">
        <v>9</v>
      </c>
      <c r="J2031">
        <v>1.8888888888888888</v>
      </c>
      <c r="K2031">
        <v>14</v>
      </c>
      <c r="L2031">
        <v>0.6428571428571429</v>
      </c>
      <c r="M2031">
        <v>12</v>
      </c>
      <c r="O2031">
        <v>0</v>
      </c>
      <c r="P2031">
        <v>0</v>
      </c>
      <c r="Q2031" t="e">
        <v>#DIV/0!</v>
      </c>
      <c r="R2031">
        <v>5</v>
      </c>
      <c r="S2031">
        <v>0.66666666666666663</v>
      </c>
    </row>
    <row r="2032" spans="1:19" x14ac:dyDescent="0.25">
      <c r="A2032" t="s">
        <v>9221</v>
      </c>
      <c r="B2032" t="s">
        <v>9222</v>
      </c>
      <c r="C2032" t="s">
        <v>3018</v>
      </c>
      <c r="D2032">
        <v>42095</v>
      </c>
      <c r="E2032">
        <v>10</v>
      </c>
      <c r="F2032">
        <v>10</v>
      </c>
      <c r="G2032">
        <v>1</v>
      </c>
      <c r="H2032">
        <v>26</v>
      </c>
      <c r="I2032">
        <v>50</v>
      </c>
      <c r="J2032">
        <v>0.52</v>
      </c>
      <c r="K2032">
        <v>50</v>
      </c>
      <c r="L2032">
        <v>1</v>
      </c>
      <c r="M2032">
        <v>23</v>
      </c>
      <c r="O2032">
        <v>0</v>
      </c>
      <c r="P2032">
        <v>0</v>
      </c>
      <c r="Q2032" t="e">
        <v>#DIV/0!</v>
      </c>
      <c r="R2032">
        <v>3</v>
      </c>
    </row>
    <row r="2033" spans="1:19" x14ac:dyDescent="0.25">
      <c r="A2033" t="s">
        <v>6819</v>
      </c>
      <c r="B2033" t="s">
        <v>6820</v>
      </c>
      <c r="C2033" t="s">
        <v>203</v>
      </c>
      <c r="D2033">
        <v>42095</v>
      </c>
      <c r="E2033">
        <v>12</v>
      </c>
      <c r="F2033">
        <v>12</v>
      </c>
      <c r="G2033">
        <v>1</v>
      </c>
      <c r="H2033">
        <v>112</v>
      </c>
      <c r="I2033">
        <v>122</v>
      </c>
      <c r="J2033">
        <v>0.91803278688524592</v>
      </c>
      <c r="K2033">
        <v>125</v>
      </c>
      <c r="L2033">
        <v>0.97599999999999998</v>
      </c>
      <c r="M2033">
        <v>109</v>
      </c>
      <c r="O2033">
        <v>0</v>
      </c>
      <c r="P2033">
        <v>0</v>
      </c>
      <c r="Q2033" t="e">
        <v>#DIV/0!</v>
      </c>
      <c r="R2033">
        <v>3</v>
      </c>
    </row>
    <row r="2034" spans="1:19" x14ac:dyDescent="0.25">
      <c r="A2034" t="s">
        <v>6821</v>
      </c>
      <c r="B2034" t="s">
        <v>6822</v>
      </c>
      <c r="C2034" t="s">
        <v>232</v>
      </c>
      <c r="D2034">
        <v>42095</v>
      </c>
      <c r="E2034">
        <v>1</v>
      </c>
      <c r="F2034">
        <v>3</v>
      </c>
      <c r="G2034">
        <v>0.33333333333333331</v>
      </c>
      <c r="H2034">
        <v>0</v>
      </c>
      <c r="I2034">
        <v>0</v>
      </c>
      <c r="J2034" t="e">
        <v>#DIV/0!</v>
      </c>
      <c r="K2034">
        <v>14</v>
      </c>
      <c r="L2034">
        <v>0</v>
      </c>
      <c r="M2034">
        <v>0</v>
      </c>
      <c r="O2034">
        <v>0</v>
      </c>
      <c r="P2034">
        <v>0</v>
      </c>
      <c r="Q2034" t="e">
        <v>#DIV/0!</v>
      </c>
      <c r="R2034">
        <v>0</v>
      </c>
    </row>
    <row r="2035" spans="1:19" x14ac:dyDescent="0.25">
      <c r="A2035" t="s">
        <v>6823</v>
      </c>
      <c r="B2035" t="s">
        <v>6824</v>
      </c>
      <c r="C2035" t="s">
        <v>211</v>
      </c>
      <c r="D2035">
        <v>42095</v>
      </c>
      <c r="E2035">
        <v>7</v>
      </c>
      <c r="F2035">
        <v>8</v>
      </c>
      <c r="G2035">
        <v>0.875</v>
      </c>
      <c r="H2035">
        <v>68</v>
      </c>
      <c r="I2035">
        <v>66</v>
      </c>
      <c r="J2035">
        <v>1.0303030303030303</v>
      </c>
      <c r="K2035">
        <v>69</v>
      </c>
      <c r="L2035">
        <v>0.95652173913043481</v>
      </c>
      <c r="M2035">
        <v>45</v>
      </c>
      <c r="O2035">
        <v>9</v>
      </c>
      <c r="P2035">
        <v>16</v>
      </c>
      <c r="Q2035">
        <v>0.5625</v>
      </c>
      <c r="R2035">
        <v>23</v>
      </c>
    </row>
    <row r="2036" spans="1:19" x14ac:dyDescent="0.25">
      <c r="A2036" t="s">
        <v>6825</v>
      </c>
      <c r="B2036" t="s">
        <v>6826</v>
      </c>
      <c r="C2036" t="s">
        <v>216</v>
      </c>
      <c r="D2036">
        <v>42095</v>
      </c>
      <c r="E2036">
        <v>2</v>
      </c>
      <c r="F2036">
        <v>3</v>
      </c>
      <c r="G2036">
        <v>0.66666666666666663</v>
      </c>
      <c r="H2036">
        <v>13</v>
      </c>
      <c r="I2036">
        <v>11</v>
      </c>
      <c r="J2036">
        <v>1.1818181818181819</v>
      </c>
      <c r="K2036">
        <v>20</v>
      </c>
      <c r="L2036">
        <v>0.55000000000000004</v>
      </c>
      <c r="M2036">
        <v>11</v>
      </c>
      <c r="O2036">
        <v>0</v>
      </c>
      <c r="P2036">
        <v>0</v>
      </c>
      <c r="Q2036" t="e">
        <v>#DIV/0!</v>
      </c>
      <c r="R2036">
        <v>2</v>
      </c>
    </row>
    <row r="2037" spans="1:19" x14ac:dyDescent="0.25">
      <c r="A2037" t="s">
        <v>6827</v>
      </c>
      <c r="B2037" t="s">
        <v>6828</v>
      </c>
      <c r="C2037" t="s">
        <v>235</v>
      </c>
      <c r="D2037">
        <v>42095</v>
      </c>
      <c r="E2037">
        <v>1</v>
      </c>
      <c r="F2037">
        <v>2</v>
      </c>
      <c r="G2037">
        <v>0.5</v>
      </c>
      <c r="H2037">
        <v>12</v>
      </c>
      <c r="I2037">
        <v>6</v>
      </c>
      <c r="J2037">
        <v>2</v>
      </c>
      <c r="K2037">
        <v>12</v>
      </c>
      <c r="L2037">
        <v>0.5</v>
      </c>
      <c r="M2037">
        <v>9</v>
      </c>
      <c r="O2037">
        <v>1</v>
      </c>
      <c r="P2037">
        <v>2</v>
      </c>
      <c r="Q2037">
        <v>0.5</v>
      </c>
      <c r="R2037">
        <v>3</v>
      </c>
      <c r="S2037">
        <v>0.73076923076923084</v>
      </c>
    </row>
    <row r="2038" spans="1:19" x14ac:dyDescent="0.25">
      <c r="A2038" t="s">
        <v>6829</v>
      </c>
      <c r="B2038" t="s">
        <v>6830</v>
      </c>
      <c r="C2038" t="s">
        <v>202</v>
      </c>
      <c r="D2038">
        <v>42095</v>
      </c>
      <c r="E2038">
        <v>5</v>
      </c>
      <c r="F2038">
        <v>5</v>
      </c>
      <c r="G2038">
        <v>1</v>
      </c>
      <c r="H2038">
        <v>3</v>
      </c>
      <c r="I2038">
        <v>15</v>
      </c>
      <c r="J2038">
        <v>0.2</v>
      </c>
      <c r="K2038">
        <v>15</v>
      </c>
      <c r="L2038">
        <v>1</v>
      </c>
      <c r="M2038">
        <v>3</v>
      </c>
      <c r="O2038">
        <v>0</v>
      </c>
      <c r="P2038">
        <v>0</v>
      </c>
      <c r="Q2038" t="e">
        <v>#DIV/0!</v>
      </c>
      <c r="R2038">
        <v>0</v>
      </c>
      <c r="S2038">
        <v>1.03</v>
      </c>
    </row>
    <row r="2039" spans="1:19" x14ac:dyDescent="0.25">
      <c r="A2039" t="s">
        <v>6831</v>
      </c>
      <c r="B2039" t="s">
        <v>6832</v>
      </c>
      <c r="C2039" t="s">
        <v>207</v>
      </c>
      <c r="D2039">
        <v>42095</v>
      </c>
      <c r="E2039">
        <v>11</v>
      </c>
      <c r="F2039">
        <v>12</v>
      </c>
      <c r="G2039">
        <v>0.91666666666666663</v>
      </c>
      <c r="H2039">
        <v>31</v>
      </c>
      <c r="I2039">
        <v>54</v>
      </c>
      <c r="J2039">
        <v>0.57407407407407407</v>
      </c>
      <c r="K2039">
        <v>65</v>
      </c>
      <c r="L2039">
        <v>0.83076923076923082</v>
      </c>
      <c r="M2039">
        <v>26</v>
      </c>
      <c r="O2039">
        <v>6</v>
      </c>
      <c r="P2039">
        <v>6</v>
      </c>
      <c r="Q2039">
        <v>1</v>
      </c>
      <c r="R2039">
        <v>5</v>
      </c>
      <c r="S2039">
        <v>0.83652173913043482</v>
      </c>
    </row>
    <row r="2040" spans="1:19" x14ac:dyDescent="0.25">
      <c r="A2040" t="s">
        <v>6833</v>
      </c>
      <c r="B2040" t="s">
        <v>6834</v>
      </c>
      <c r="C2040" t="s">
        <v>219</v>
      </c>
      <c r="D2040">
        <v>42095</v>
      </c>
      <c r="E2040">
        <v>12</v>
      </c>
      <c r="F2040">
        <v>13</v>
      </c>
      <c r="G2040">
        <v>0.92307692307692313</v>
      </c>
      <c r="H2040">
        <v>68</v>
      </c>
      <c r="I2040">
        <v>68</v>
      </c>
      <c r="J2040">
        <v>1</v>
      </c>
      <c r="K2040">
        <v>110</v>
      </c>
      <c r="L2040">
        <v>0.61818181818181817</v>
      </c>
      <c r="M2040">
        <v>51</v>
      </c>
      <c r="O2040">
        <v>7</v>
      </c>
      <c r="P2040">
        <v>15</v>
      </c>
      <c r="Q2040">
        <v>0.46666666666666667</v>
      </c>
      <c r="R2040">
        <v>17</v>
      </c>
      <c r="S2040">
        <v>0.66100000000000003</v>
      </c>
    </row>
    <row r="2041" spans="1:19" x14ac:dyDescent="0.25">
      <c r="A2041" t="s">
        <v>6835</v>
      </c>
      <c r="B2041" t="s">
        <v>6836</v>
      </c>
      <c r="C2041" t="s">
        <v>225</v>
      </c>
      <c r="D2041">
        <v>42095</v>
      </c>
      <c r="E2041">
        <v>12</v>
      </c>
      <c r="F2041">
        <v>16</v>
      </c>
      <c r="G2041">
        <v>0.75</v>
      </c>
      <c r="H2041">
        <v>33</v>
      </c>
      <c r="I2041">
        <v>36</v>
      </c>
      <c r="J2041">
        <v>0.91666666666666663</v>
      </c>
      <c r="K2041">
        <v>48</v>
      </c>
      <c r="L2041">
        <v>0.75</v>
      </c>
      <c r="M2041">
        <v>20</v>
      </c>
      <c r="O2041">
        <v>6</v>
      </c>
      <c r="P2041">
        <v>7</v>
      </c>
      <c r="Q2041">
        <v>0.8571428571428571</v>
      </c>
      <c r="R2041">
        <v>13</v>
      </c>
      <c r="S2041">
        <v>0.98</v>
      </c>
    </row>
    <row r="2042" spans="1:19" x14ac:dyDescent="0.25">
      <c r="A2042" t="s">
        <v>6837</v>
      </c>
      <c r="B2042" t="s">
        <v>6838</v>
      </c>
      <c r="C2042" t="s">
        <v>364</v>
      </c>
      <c r="D2042">
        <v>42095</v>
      </c>
      <c r="E2042">
        <v>11</v>
      </c>
      <c r="F2042">
        <v>11</v>
      </c>
      <c r="G2042">
        <v>1</v>
      </c>
      <c r="H2042">
        <v>19</v>
      </c>
      <c r="I2042">
        <v>26</v>
      </c>
      <c r="J2042">
        <v>0.73076923076923073</v>
      </c>
      <c r="K2042">
        <v>26</v>
      </c>
      <c r="L2042">
        <v>1</v>
      </c>
      <c r="M2042">
        <v>17</v>
      </c>
      <c r="O2042">
        <v>0</v>
      </c>
      <c r="P2042">
        <v>0</v>
      </c>
      <c r="Q2042" t="e">
        <v>#DIV/0!</v>
      </c>
      <c r="R2042">
        <v>2</v>
      </c>
      <c r="S2042">
        <v>0.84801864801864801</v>
      </c>
    </row>
    <row r="2043" spans="1:19" x14ac:dyDescent="0.25">
      <c r="A2043" t="s">
        <v>6839</v>
      </c>
      <c r="B2043" t="s">
        <v>6840</v>
      </c>
      <c r="C2043" t="s">
        <v>222</v>
      </c>
      <c r="D2043">
        <v>42095</v>
      </c>
      <c r="E2043">
        <v>7</v>
      </c>
      <c r="F2043">
        <v>7</v>
      </c>
      <c r="G2043">
        <v>1</v>
      </c>
      <c r="H2043">
        <v>19</v>
      </c>
      <c r="I2043">
        <v>37</v>
      </c>
      <c r="J2043">
        <v>0.51351351351351349</v>
      </c>
      <c r="K2043">
        <v>50</v>
      </c>
      <c r="L2043">
        <v>0.74</v>
      </c>
      <c r="M2043">
        <v>19</v>
      </c>
      <c r="O2043">
        <v>0</v>
      </c>
      <c r="P2043">
        <v>0</v>
      </c>
      <c r="Q2043" t="e">
        <v>#DIV/0!</v>
      </c>
      <c r="R2043">
        <v>0</v>
      </c>
    </row>
    <row r="2044" spans="1:19" x14ac:dyDescent="0.25">
      <c r="A2044" t="s">
        <v>6841</v>
      </c>
      <c r="B2044" t="s">
        <v>6842</v>
      </c>
      <c r="C2044" t="s">
        <v>228</v>
      </c>
      <c r="D2044">
        <v>42095</v>
      </c>
      <c r="E2044">
        <v>3</v>
      </c>
      <c r="F2044">
        <v>3</v>
      </c>
      <c r="G2044">
        <v>1</v>
      </c>
      <c r="H2044">
        <v>36</v>
      </c>
      <c r="I2044">
        <v>60</v>
      </c>
      <c r="J2044">
        <v>0.6</v>
      </c>
      <c r="K2044">
        <v>30</v>
      </c>
      <c r="L2044">
        <v>2</v>
      </c>
      <c r="M2044">
        <v>34</v>
      </c>
      <c r="O2044">
        <v>6</v>
      </c>
      <c r="P2044">
        <v>6</v>
      </c>
      <c r="Q2044">
        <v>1</v>
      </c>
      <c r="R2044">
        <v>2</v>
      </c>
    </row>
    <row r="2045" spans="1:19" x14ac:dyDescent="0.25">
      <c r="A2045" t="s">
        <v>6843</v>
      </c>
      <c r="B2045" t="s">
        <v>6844</v>
      </c>
      <c r="C2045" t="s">
        <v>230</v>
      </c>
      <c r="D2045">
        <v>42095</v>
      </c>
      <c r="E2045">
        <v>5</v>
      </c>
      <c r="F2045">
        <v>5</v>
      </c>
      <c r="G2045">
        <v>1</v>
      </c>
      <c r="H2045">
        <v>36</v>
      </c>
      <c r="I2045">
        <v>36</v>
      </c>
      <c r="J2045">
        <v>1</v>
      </c>
      <c r="K2045">
        <v>50</v>
      </c>
      <c r="L2045">
        <v>0.72</v>
      </c>
      <c r="M2045">
        <v>36</v>
      </c>
      <c r="O2045">
        <v>0</v>
      </c>
      <c r="P2045">
        <v>0</v>
      </c>
      <c r="Q2045" t="e">
        <v>#DIV/0!</v>
      </c>
      <c r="R2045">
        <v>0</v>
      </c>
      <c r="S2045">
        <v>0.8477182696530523</v>
      </c>
    </row>
    <row r="2046" spans="1:19" x14ac:dyDescent="0.25">
      <c r="A2046" t="s">
        <v>6845</v>
      </c>
      <c r="B2046" t="s">
        <v>6846</v>
      </c>
      <c r="C2046" t="s">
        <v>237</v>
      </c>
      <c r="D2046">
        <v>42095</v>
      </c>
      <c r="E2046">
        <v>7</v>
      </c>
      <c r="F2046">
        <v>8</v>
      </c>
      <c r="G2046">
        <v>0.875</v>
      </c>
      <c r="H2046">
        <v>58</v>
      </c>
      <c r="I2046">
        <v>70</v>
      </c>
      <c r="J2046">
        <v>0.82857142857142863</v>
      </c>
      <c r="K2046">
        <v>75</v>
      </c>
      <c r="L2046">
        <v>0.93333333333333335</v>
      </c>
      <c r="M2046">
        <v>51</v>
      </c>
      <c r="O2046">
        <v>0</v>
      </c>
      <c r="P2046">
        <v>0</v>
      </c>
      <c r="Q2046" t="e">
        <v>#DIV/0!</v>
      </c>
      <c r="R2046">
        <v>7</v>
      </c>
    </row>
    <row r="2047" spans="1:19" x14ac:dyDescent="0.25">
      <c r="A2047" t="s">
        <v>6847</v>
      </c>
      <c r="B2047" t="s">
        <v>6848</v>
      </c>
      <c r="C2047" t="s">
        <v>239</v>
      </c>
      <c r="D2047">
        <v>42095</v>
      </c>
      <c r="E2047">
        <v>5</v>
      </c>
      <c r="F2047">
        <v>7</v>
      </c>
      <c r="G2047">
        <v>0.7142857142857143</v>
      </c>
      <c r="H2047">
        <v>19</v>
      </c>
      <c r="I2047">
        <v>19</v>
      </c>
      <c r="J2047">
        <v>1</v>
      </c>
      <c r="K2047">
        <v>70</v>
      </c>
      <c r="L2047">
        <v>0.27142857142857141</v>
      </c>
      <c r="M2047">
        <v>10</v>
      </c>
      <c r="O2047">
        <v>2</v>
      </c>
      <c r="P2047">
        <v>3</v>
      </c>
      <c r="Q2047">
        <v>0.66666666666666663</v>
      </c>
      <c r="R2047">
        <v>9</v>
      </c>
    </row>
    <row r="2048" spans="1:19" x14ac:dyDescent="0.25">
      <c r="A2048" t="s">
        <v>6849</v>
      </c>
      <c r="B2048" t="s">
        <v>6850</v>
      </c>
      <c r="C2048" t="s">
        <v>247</v>
      </c>
      <c r="D2048">
        <v>42095</v>
      </c>
      <c r="E2048">
        <v>6</v>
      </c>
      <c r="F2048">
        <v>11</v>
      </c>
      <c r="G2048">
        <v>0.54545454545454541</v>
      </c>
      <c r="H2048">
        <v>49</v>
      </c>
      <c r="I2048">
        <v>41</v>
      </c>
      <c r="J2048">
        <v>1.1951219512195121</v>
      </c>
      <c r="K2048">
        <v>70</v>
      </c>
      <c r="L2048">
        <v>0.58571428571428574</v>
      </c>
      <c r="M2048">
        <v>35</v>
      </c>
      <c r="O2048">
        <v>3</v>
      </c>
      <c r="P2048">
        <v>10</v>
      </c>
      <c r="Q2048">
        <v>0.3</v>
      </c>
      <c r="R2048">
        <v>14</v>
      </c>
    </row>
    <row r="2049" spans="1:19" x14ac:dyDescent="0.25">
      <c r="A2049" t="s">
        <v>9364</v>
      </c>
      <c r="B2049" t="s">
        <v>9365</v>
      </c>
      <c r="C2049" t="s">
        <v>2637</v>
      </c>
      <c r="D2049">
        <v>42095</v>
      </c>
      <c r="E2049">
        <v>10</v>
      </c>
      <c r="F2049">
        <v>10</v>
      </c>
      <c r="G2049">
        <v>1</v>
      </c>
      <c r="H2049">
        <v>16</v>
      </c>
      <c r="I2049">
        <v>40</v>
      </c>
      <c r="J2049">
        <v>0.4</v>
      </c>
      <c r="K2049">
        <v>40</v>
      </c>
      <c r="L2049">
        <v>1</v>
      </c>
      <c r="M2049">
        <v>15</v>
      </c>
      <c r="O2049">
        <v>0</v>
      </c>
      <c r="P2049">
        <v>0</v>
      </c>
      <c r="Q2049" t="e">
        <v>#DIV/0!</v>
      </c>
      <c r="R2049">
        <v>1</v>
      </c>
      <c r="S2049">
        <v>0.33333333333333331</v>
      </c>
    </row>
    <row r="2050" spans="1:19" x14ac:dyDescent="0.25">
      <c r="A2050" t="s">
        <v>6851</v>
      </c>
      <c r="B2050" t="s">
        <v>6852</v>
      </c>
      <c r="C2050" t="s">
        <v>242</v>
      </c>
      <c r="D2050">
        <v>42095</v>
      </c>
      <c r="E2050">
        <v>14</v>
      </c>
      <c r="F2050">
        <v>14</v>
      </c>
      <c r="G2050">
        <v>1</v>
      </c>
      <c r="H2050">
        <v>97</v>
      </c>
      <c r="I2050">
        <v>94</v>
      </c>
      <c r="J2050">
        <v>1.0319148936170213</v>
      </c>
      <c r="K2050">
        <v>108</v>
      </c>
      <c r="L2050">
        <v>0.87037037037037035</v>
      </c>
      <c r="M2050">
        <v>71</v>
      </c>
      <c r="N2050">
        <v>1.03</v>
      </c>
      <c r="O2050">
        <v>19</v>
      </c>
      <c r="P2050">
        <v>25</v>
      </c>
      <c r="Q2050">
        <v>0.76</v>
      </c>
      <c r="R2050">
        <v>26</v>
      </c>
      <c r="S2050">
        <v>1</v>
      </c>
    </row>
    <row r="2051" spans="1:19" x14ac:dyDescent="0.25">
      <c r="A2051" t="s">
        <v>6853</v>
      </c>
      <c r="B2051" t="s">
        <v>6854</v>
      </c>
      <c r="C2051" t="s">
        <v>243</v>
      </c>
      <c r="D2051">
        <v>42095</v>
      </c>
      <c r="E2051">
        <v>9</v>
      </c>
      <c r="F2051">
        <v>12</v>
      </c>
      <c r="G2051">
        <v>0.75</v>
      </c>
      <c r="H2051">
        <v>28</v>
      </c>
      <c r="I2051">
        <v>30</v>
      </c>
      <c r="J2051">
        <v>0.93333333333333335</v>
      </c>
      <c r="K2051">
        <v>40</v>
      </c>
      <c r="L2051">
        <v>0.75</v>
      </c>
      <c r="M2051">
        <v>17</v>
      </c>
      <c r="N2051">
        <v>0.83652173913043482</v>
      </c>
      <c r="O2051">
        <v>4</v>
      </c>
      <c r="P2051">
        <v>4</v>
      </c>
      <c r="Q2051">
        <v>1</v>
      </c>
      <c r="R2051">
        <v>11</v>
      </c>
      <c r="S2051">
        <v>1.1499999999999999</v>
      </c>
    </row>
    <row r="2052" spans="1:19" x14ac:dyDescent="0.25">
      <c r="A2052" t="s">
        <v>6855</v>
      </c>
      <c r="B2052" t="s">
        <v>6856</v>
      </c>
      <c r="C2052" t="s">
        <v>244</v>
      </c>
      <c r="D2052">
        <v>42095</v>
      </c>
      <c r="E2052">
        <v>3</v>
      </c>
      <c r="F2052">
        <v>4</v>
      </c>
      <c r="G2052">
        <v>0.75</v>
      </c>
      <c r="H2052">
        <v>5</v>
      </c>
      <c r="I2052">
        <v>6</v>
      </c>
      <c r="J2052">
        <v>0.83333333333333337</v>
      </c>
      <c r="K2052">
        <v>8</v>
      </c>
      <c r="L2052">
        <v>0.75</v>
      </c>
      <c r="M2052">
        <v>3</v>
      </c>
      <c r="N2052">
        <v>0.66100000000000003</v>
      </c>
      <c r="O2052">
        <v>2</v>
      </c>
      <c r="P2052">
        <v>3</v>
      </c>
      <c r="Q2052">
        <v>0.66666666666666663</v>
      </c>
      <c r="R2052">
        <v>2</v>
      </c>
      <c r="S2052">
        <v>1.1599999999999999</v>
      </c>
    </row>
    <row r="2053" spans="1:19" x14ac:dyDescent="0.25">
      <c r="A2053" t="s">
        <v>9473</v>
      </c>
      <c r="B2053" t="s">
        <v>9474</v>
      </c>
      <c r="C2053" t="s">
        <v>2809</v>
      </c>
      <c r="D2053">
        <v>42095</v>
      </c>
      <c r="E2053">
        <v>8</v>
      </c>
      <c r="F2053">
        <v>9</v>
      </c>
      <c r="G2053">
        <v>0.88888888888888884</v>
      </c>
      <c r="H2053">
        <v>30</v>
      </c>
      <c r="I2053">
        <v>34</v>
      </c>
      <c r="J2053">
        <v>0.88235294117647056</v>
      </c>
      <c r="K2053">
        <v>39</v>
      </c>
      <c r="L2053">
        <v>0.87179487179487181</v>
      </c>
      <c r="M2053">
        <v>23</v>
      </c>
      <c r="O2053">
        <v>0</v>
      </c>
      <c r="P2053">
        <v>0</v>
      </c>
      <c r="Q2053" t="e">
        <v>#DIV/0!</v>
      </c>
      <c r="R2053">
        <v>7</v>
      </c>
      <c r="S2053">
        <v>0.85</v>
      </c>
    </row>
    <row r="2054" spans="1:19" x14ac:dyDescent="0.25">
      <c r="A2054" t="s">
        <v>6857</v>
      </c>
      <c r="B2054" t="s">
        <v>6858</v>
      </c>
      <c r="C2054" t="s">
        <v>245</v>
      </c>
      <c r="D2054">
        <v>42095</v>
      </c>
      <c r="E2054">
        <v>28</v>
      </c>
      <c r="F2054">
        <v>29</v>
      </c>
      <c r="G2054">
        <v>0.96551724137931039</v>
      </c>
      <c r="H2054">
        <v>49</v>
      </c>
      <c r="I2054">
        <v>108</v>
      </c>
      <c r="J2054">
        <v>0.45370370370370372</v>
      </c>
      <c r="K2054">
        <v>113</v>
      </c>
      <c r="L2054">
        <v>0.95575221238938057</v>
      </c>
      <c r="M2054">
        <v>41</v>
      </c>
      <c r="O2054">
        <v>0</v>
      </c>
      <c r="P2054">
        <v>0</v>
      </c>
      <c r="Q2054" t="e">
        <v>#DIV/0!</v>
      </c>
      <c r="R2054">
        <v>8</v>
      </c>
      <c r="S2054">
        <v>0.84567999999999999</v>
      </c>
    </row>
    <row r="2055" spans="1:19" x14ac:dyDescent="0.25">
      <c r="A2055" t="s">
        <v>6859</v>
      </c>
      <c r="B2055" t="s">
        <v>6860</v>
      </c>
      <c r="C2055" t="s">
        <v>246</v>
      </c>
      <c r="D2055">
        <v>42095</v>
      </c>
      <c r="E2055">
        <v>36</v>
      </c>
      <c r="F2055">
        <v>40</v>
      </c>
      <c r="G2055">
        <v>0.9</v>
      </c>
      <c r="H2055">
        <v>296</v>
      </c>
      <c r="I2055">
        <v>332</v>
      </c>
      <c r="J2055">
        <v>0.89156626506024095</v>
      </c>
      <c r="K2055">
        <v>425</v>
      </c>
      <c r="L2055">
        <v>0.78117647058823525</v>
      </c>
      <c r="M2055">
        <v>271</v>
      </c>
      <c r="O2055">
        <v>9</v>
      </c>
      <c r="P2055">
        <v>13</v>
      </c>
      <c r="Q2055">
        <v>0.69230769230769229</v>
      </c>
      <c r="R2055">
        <v>25</v>
      </c>
      <c r="S2055">
        <v>0.68899999999999995</v>
      </c>
    </row>
    <row r="2056" spans="1:19" x14ac:dyDescent="0.25">
      <c r="A2056" t="s">
        <v>6861</v>
      </c>
      <c r="B2056" t="s">
        <v>6862</v>
      </c>
      <c r="C2056" t="s">
        <v>365</v>
      </c>
      <c r="D2056">
        <v>42095</v>
      </c>
      <c r="E2056">
        <v>0</v>
      </c>
      <c r="F2056">
        <v>0</v>
      </c>
      <c r="G2056" t="e">
        <v>#DIV/0!</v>
      </c>
      <c r="H2056">
        <v>0</v>
      </c>
      <c r="I2056">
        <v>0</v>
      </c>
      <c r="J2056" t="e">
        <v>#DIV/0!</v>
      </c>
      <c r="K2056">
        <v>0</v>
      </c>
      <c r="L2056" t="e">
        <v>#DIV/0!</v>
      </c>
      <c r="M2056">
        <v>0</v>
      </c>
      <c r="O2056">
        <v>0</v>
      </c>
      <c r="P2056">
        <v>0</v>
      </c>
      <c r="Q2056" t="e">
        <v>#DIV/0!</v>
      </c>
      <c r="R2056">
        <v>0</v>
      </c>
      <c r="S2056">
        <v>1.06</v>
      </c>
    </row>
    <row r="2057" spans="1:19" x14ac:dyDescent="0.25">
      <c r="A2057" t="s">
        <v>6863</v>
      </c>
      <c r="B2057" t="s">
        <v>6864</v>
      </c>
      <c r="C2057" t="s">
        <v>240</v>
      </c>
      <c r="D2057">
        <v>42095</v>
      </c>
      <c r="E2057">
        <v>114</v>
      </c>
      <c r="F2057">
        <v>129</v>
      </c>
      <c r="G2057">
        <v>0.88372093023255816</v>
      </c>
      <c r="H2057">
        <v>570</v>
      </c>
      <c r="I2057">
        <v>685</v>
      </c>
      <c r="J2057">
        <v>0.83211678832116787</v>
      </c>
      <c r="K2057">
        <v>843</v>
      </c>
      <c r="L2057">
        <v>0.81257413997627526</v>
      </c>
      <c r="M2057">
        <v>476</v>
      </c>
      <c r="O2057">
        <v>37</v>
      </c>
      <c r="P2057">
        <v>55</v>
      </c>
      <c r="Q2057">
        <v>0.67272727272727273</v>
      </c>
      <c r="R2057">
        <v>94</v>
      </c>
      <c r="S2057">
        <v>0.9</v>
      </c>
    </row>
    <row r="2058" spans="1:19" x14ac:dyDescent="0.25">
      <c r="A2058" t="s">
        <v>6865</v>
      </c>
      <c r="B2058" t="s">
        <v>410</v>
      </c>
      <c r="C2058" t="s">
        <v>215</v>
      </c>
      <c r="D2058">
        <v>42125</v>
      </c>
      <c r="E2058">
        <v>2</v>
      </c>
      <c r="F2058">
        <v>3</v>
      </c>
      <c r="G2058">
        <v>0.66666666666666663</v>
      </c>
      <c r="H2058">
        <v>22</v>
      </c>
      <c r="I2058">
        <v>12</v>
      </c>
      <c r="J2058">
        <v>1.8333333333333333</v>
      </c>
      <c r="K2058">
        <v>20</v>
      </c>
      <c r="L2058">
        <v>0.6</v>
      </c>
      <c r="M2058">
        <v>16</v>
      </c>
      <c r="O2058">
        <v>5</v>
      </c>
      <c r="P2058">
        <v>8</v>
      </c>
      <c r="Q2058">
        <v>0.625</v>
      </c>
      <c r="R2058">
        <v>6</v>
      </c>
      <c r="S2058">
        <v>0.8666666666666667</v>
      </c>
    </row>
    <row r="2059" spans="1:19" x14ac:dyDescent="0.25">
      <c r="A2059" t="s">
        <v>6866</v>
      </c>
      <c r="B2059" t="s">
        <v>411</v>
      </c>
      <c r="C2059" t="s">
        <v>218</v>
      </c>
      <c r="D2059">
        <v>42125</v>
      </c>
      <c r="E2059">
        <v>2</v>
      </c>
      <c r="F2059">
        <v>3</v>
      </c>
      <c r="G2059">
        <v>0.66666666666666663</v>
      </c>
      <c r="H2059">
        <v>12</v>
      </c>
      <c r="I2059">
        <v>12</v>
      </c>
      <c r="J2059">
        <v>1</v>
      </c>
      <c r="K2059">
        <v>20</v>
      </c>
      <c r="L2059">
        <v>0.6</v>
      </c>
      <c r="M2059">
        <v>12</v>
      </c>
      <c r="O2059">
        <v>0</v>
      </c>
      <c r="P2059">
        <v>0</v>
      </c>
      <c r="Q2059" t="e">
        <v>#DIV/0!</v>
      </c>
      <c r="R2059">
        <v>0</v>
      </c>
    </row>
    <row r="2060" spans="1:19" x14ac:dyDescent="0.25">
      <c r="A2060" t="s">
        <v>6867</v>
      </c>
      <c r="B2060" t="s">
        <v>412</v>
      </c>
      <c r="C2060" t="s">
        <v>234</v>
      </c>
      <c r="D2060">
        <v>42125</v>
      </c>
      <c r="E2060">
        <v>2</v>
      </c>
      <c r="F2060">
        <v>3</v>
      </c>
      <c r="G2060">
        <v>0.66666666666666663</v>
      </c>
      <c r="H2060">
        <v>0</v>
      </c>
      <c r="I2060">
        <v>12</v>
      </c>
      <c r="J2060">
        <v>0</v>
      </c>
      <c r="K2060">
        <v>18</v>
      </c>
      <c r="L2060">
        <v>0.66666666666666663</v>
      </c>
      <c r="M2060">
        <v>0</v>
      </c>
      <c r="O2060">
        <v>0</v>
      </c>
      <c r="P2060">
        <v>0</v>
      </c>
      <c r="Q2060" t="e">
        <v>#DIV/0!</v>
      </c>
      <c r="R2060">
        <v>0</v>
      </c>
      <c r="S2060">
        <v>0.91666666666666663</v>
      </c>
    </row>
    <row r="2061" spans="1:19" x14ac:dyDescent="0.25">
      <c r="A2061" t="s">
        <v>8858</v>
      </c>
      <c r="B2061" t="s">
        <v>3204</v>
      </c>
      <c r="C2061" t="s">
        <v>2638</v>
      </c>
      <c r="D2061">
        <v>42125</v>
      </c>
      <c r="E2061">
        <v>5</v>
      </c>
      <c r="F2061">
        <v>5</v>
      </c>
      <c r="G2061">
        <v>1</v>
      </c>
      <c r="H2061">
        <v>15</v>
      </c>
      <c r="I2061">
        <v>25</v>
      </c>
      <c r="J2061">
        <v>0.6</v>
      </c>
      <c r="K2061">
        <v>25</v>
      </c>
      <c r="L2061">
        <v>1</v>
      </c>
      <c r="M2061">
        <v>15</v>
      </c>
      <c r="O2061">
        <v>0</v>
      </c>
      <c r="P2061">
        <v>0</v>
      </c>
      <c r="Q2061" t="e">
        <v>#DIV/0!</v>
      </c>
      <c r="R2061">
        <v>0</v>
      </c>
      <c r="S2061">
        <v>0.69565217391304346</v>
      </c>
    </row>
    <row r="2062" spans="1:19" x14ac:dyDescent="0.25">
      <c r="A2062" t="s">
        <v>8749</v>
      </c>
      <c r="B2062" t="s">
        <v>2643</v>
      </c>
      <c r="C2062" t="s">
        <v>2636</v>
      </c>
      <c r="D2062">
        <v>42125</v>
      </c>
      <c r="E2062">
        <v>3</v>
      </c>
      <c r="F2062">
        <v>3</v>
      </c>
      <c r="G2062">
        <v>1</v>
      </c>
      <c r="H2062">
        <v>3</v>
      </c>
      <c r="I2062">
        <v>15</v>
      </c>
      <c r="J2062">
        <v>0.2</v>
      </c>
      <c r="K2062">
        <v>15</v>
      </c>
      <c r="L2062">
        <v>1</v>
      </c>
      <c r="M2062">
        <v>3</v>
      </c>
      <c r="O2062">
        <v>0</v>
      </c>
      <c r="P2062">
        <v>0</v>
      </c>
      <c r="Q2062" t="e">
        <v>#DIV/0!</v>
      </c>
      <c r="R2062">
        <v>0</v>
      </c>
      <c r="S2062">
        <v>1</v>
      </c>
    </row>
    <row r="2063" spans="1:19" x14ac:dyDescent="0.25">
      <c r="A2063" t="s">
        <v>6868</v>
      </c>
      <c r="B2063" t="s">
        <v>413</v>
      </c>
      <c r="C2063" t="s">
        <v>209</v>
      </c>
      <c r="D2063">
        <v>42125</v>
      </c>
      <c r="E2063">
        <v>5</v>
      </c>
      <c r="F2063">
        <v>5</v>
      </c>
      <c r="G2063">
        <v>1</v>
      </c>
      <c r="H2063">
        <v>30</v>
      </c>
      <c r="I2063">
        <v>45</v>
      </c>
      <c r="J2063">
        <v>0.66666666666666663</v>
      </c>
      <c r="K2063">
        <v>45</v>
      </c>
      <c r="L2063">
        <v>1</v>
      </c>
      <c r="M2063">
        <v>24</v>
      </c>
      <c r="N2063">
        <v>1.1499999999999999</v>
      </c>
      <c r="O2063">
        <v>0</v>
      </c>
      <c r="P2063">
        <v>2</v>
      </c>
      <c r="Q2063">
        <v>0</v>
      </c>
      <c r="R2063">
        <v>6</v>
      </c>
    </row>
    <row r="2064" spans="1:19" x14ac:dyDescent="0.25">
      <c r="A2064" t="s">
        <v>6869</v>
      </c>
      <c r="B2064" t="s">
        <v>414</v>
      </c>
      <c r="C2064" t="s">
        <v>214</v>
      </c>
      <c r="D2064">
        <v>42125</v>
      </c>
      <c r="E2064">
        <v>5</v>
      </c>
      <c r="F2064">
        <v>5</v>
      </c>
      <c r="G2064">
        <v>1</v>
      </c>
      <c r="H2064">
        <v>24</v>
      </c>
      <c r="I2064">
        <v>35</v>
      </c>
      <c r="J2064">
        <v>0.68571428571428572</v>
      </c>
      <c r="K2064">
        <v>35</v>
      </c>
      <c r="L2064">
        <v>1</v>
      </c>
      <c r="M2064">
        <v>23</v>
      </c>
      <c r="N2064">
        <v>1.1599999999999999</v>
      </c>
      <c r="O2064">
        <v>5</v>
      </c>
      <c r="P2064">
        <v>8</v>
      </c>
      <c r="Q2064">
        <v>0.625</v>
      </c>
      <c r="R2064">
        <v>1</v>
      </c>
    </row>
    <row r="2065" spans="1:19" x14ac:dyDescent="0.25">
      <c r="A2065" t="s">
        <v>6870</v>
      </c>
      <c r="B2065" t="s">
        <v>415</v>
      </c>
      <c r="C2065" t="s">
        <v>220</v>
      </c>
      <c r="D2065">
        <v>42125</v>
      </c>
      <c r="E2065">
        <v>6</v>
      </c>
      <c r="F2065">
        <v>7</v>
      </c>
      <c r="G2065">
        <v>0.8571428571428571</v>
      </c>
      <c r="H2065">
        <v>47</v>
      </c>
      <c r="I2065">
        <v>40</v>
      </c>
      <c r="J2065">
        <v>1.175</v>
      </c>
      <c r="K2065">
        <v>47</v>
      </c>
      <c r="L2065">
        <v>0.85106382978723405</v>
      </c>
      <c r="M2065">
        <v>29</v>
      </c>
      <c r="N2065">
        <v>0.85</v>
      </c>
      <c r="O2065">
        <v>6</v>
      </c>
      <c r="P2065">
        <v>7</v>
      </c>
      <c r="Q2065">
        <v>0.8571428571428571</v>
      </c>
      <c r="R2065">
        <v>18</v>
      </c>
    </row>
    <row r="2066" spans="1:19" x14ac:dyDescent="0.25">
      <c r="A2066" t="s">
        <v>6871</v>
      </c>
      <c r="B2066" t="s">
        <v>416</v>
      </c>
      <c r="C2066" t="s">
        <v>226</v>
      </c>
      <c r="D2066">
        <v>42125</v>
      </c>
      <c r="E2066">
        <v>11</v>
      </c>
      <c r="F2066">
        <v>12</v>
      </c>
      <c r="G2066">
        <v>0.91666666666666663</v>
      </c>
      <c r="H2066">
        <v>31</v>
      </c>
      <c r="I2066">
        <v>36</v>
      </c>
      <c r="J2066">
        <v>0.86111111111111116</v>
      </c>
      <c r="K2066">
        <v>40</v>
      </c>
      <c r="L2066">
        <v>0.9</v>
      </c>
      <c r="M2066">
        <v>22</v>
      </c>
      <c r="N2066">
        <v>0.84567999999999999</v>
      </c>
      <c r="O2066">
        <v>7</v>
      </c>
      <c r="P2066">
        <v>10</v>
      </c>
      <c r="Q2066">
        <v>0.7</v>
      </c>
      <c r="R2066">
        <v>9</v>
      </c>
    </row>
    <row r="2067" spans="1:19" x14ac:dyDescent="0.25">
      <c r="A2067" t="s">
        <v>6872</v>
      </c>
      <c r="B2067" t="s">
        <v>417</v>
      </c>
      <c r="C2067" t="s">
        <v>227</v>
      </c>
      <c r="D2067">
        <v>42125</v>
      </c>
      <c r="E2067">
        <v>4</v>
      </c>
      <c r="F2067">
        <v>4</v>
      </c>
      <c r="G2067">
        <v>1</v>
      </c>
      <c r="H2067">
        <v>4</v>
      </c>
      <c r="I2067">
        <v>8</v>
      </c>
      <c r="J2067">
        <v>0.5</v>
      </c>
      <c r="K2067">
        <v>8</v>
      </c>
      <c r="L2067">
        <v>1</v>
      </c>
      <c r="M2067">
        <v>3</v>
      </c>
      <c r="N2067">
        <v>0.68899999999999995</v>
      </c>
      <c r="O2067">
        <v>0</v>
      </c>
      <c r="P2067">
        <v>0</v>
      </c>
      <c r="Q2067" t="e">
        <v>#DIV/0!</v>
      </c>
      <c r="R2067">
        <v>1</v>
      </c>
    </row>
    <row r="2068" spans="1:19" x14ac:dyDescent="0.25">
      <c r="A2068" t="s">
        <v>8967</v>
      </c>
      <c r="B2068" t="s">
        <v>2816</v>
      </c>
      <c r="C2068" t="s">
        <v>2810</v>
      </c>
      <c r="D2068">
        <v>42125</v>
      </c>
      <c r="E2068">
        <v>3</v>
      </c>
      <c r="F2068">
        <v>4</v>
      </c>
      <c r="G2068">
        <v>0.75</v>
      </c>
      <c r="H2068">
        <v>14</v>
      </c>
      <c r="I2068">
        <v>9</v>
      </c>
      <c r="J2068">
        <v>1.5555555555555556</v>
      </c>
      <c r="K2068">
        <v>14</v>
      </c>
      <c r="L2068">
        <v>0.6428571428571429</v>
      </c>
      <c r="M2068">
        <v>11</v>
      </c>
      <c r="O2068">
        <v>0</v>
      </c>
      <c r="P2068">
        <v>1</v>
      </c>
      <c r="Q2068">
        <v>0</v>
      </c>
      <c r="R2068">
        <v>3</v>
      </c>
    </row>
    <row r="2069" spans="1:19" x14ac:dyDescent="0.25">
      <c r="A2069" t="s">
        <v>9078</v>
      </c>
      <c r="B2069" t="s">
        <v>9079</v>
      </c>
      <c r="C2069" t="s">
        <v>2811</v>
      </c>
      <c r="D2069">
        <v>42125</v>
      </c>
      <c r="E2069">
        <v>5</v>
      </c>
      <c r="F2069">
        <v>5</v>
      </c>
      <c r="G2069">
        <v>1</v>
      </c>
      <c r="H2069">
        <v>11</v>
      </c>
      <c r="I2069">
        <v>25</v>
      </c>
      <c r="J2069">
        <v>0.44</v>
      </c>
      <c r="K2069">
        <v>25</v>
      </c>
      <c r="L2069">
        <v>1</v>
      </c>
      <c r="M2069">
        <v>10</v>
      </c>
      <c r="O2069">
        <v>0</v>
      </c>
      <c r="P2069">
        <v>0</v>
      </c>
      <c r="Q2069" t="e">
        <v>#DIV/0!</v>
      </c>
      <c r="R2069">
        <v>1</v>
      </c>
    </row>
    <row r="2070" spans="1:19" x14ac:dyDescent="0.25">
      <c r="A2070" t="s">
        <v>6873</v>
      </c>
      <c r="B2070" t="s">
        <v>418</v>
      </c>
      <c r="C2070" t="s">
        <v>204</v>
      </c>
      <c r="D2070">
        <v>42125</v>
      </c>
      <c r="E2070">
        <v>5</v>
      </c>
      <c r="F2070">
        <v>5</v>
      </c>
      <c r="G2070">
        <v>1</v>
      </c>
      <c r="H2070">
        <v>15</v>
      </c>
      <c r="I2070">
        <v>25</v>
      </c>
      <c r="J2070">
        <v>0.6</v>
      </c>
      <c r="K2070">
        <v>25</v>
      </c>
      <c r="L2070">
        <v>1</v>
      </c>
      <c r="M2070">
        <v>13</v>
      </c>
      <c r="O2070">
        <v>0</v>
      </c>
      <c r="P2070">
        <v>1</v>
      </c>
      <c r="Q2070">
        <v>0</v>
      </c>
      <c r="R2070">
        <v>2</v>
      </c>
      <c r="S2070">
        <v>1.06</v>
      </c>
    </row>
    <row r="2071" spans="1:19" x14ac:dyDescent="0.25">
      <c r="A2071" t="s">
        <v>6874</v>
      </c>
      <c r="B2071" t="s">
        <v>419</v>
      </c>
      <c r="C2071" t="s">
        <v>208</v>
      </c>
      <c r="D2071">
        <v>42125</v>
      </c>
      <c r="E2071">
        <v>0</v>
      </c>
      <c r="F2071">
        <v>0</v>
      </c>
      <c r="G2071" t="e">
        <v>#DIV/0!</v>
      </c>
      <c r="H2071">
        <v>0</v>
      </c>
      <c r="I2071">
        <v>0</v>
      </c>
      <c r="J2071" t="e">
        <v>#DIV/0!</v>
      </c>
      <c r="K2071">
        <v>0</v>
      </c>
      <c r="L2071" t="e">
        <v>#DIV/0!</v>
      </c>
      <c r="M2071">
        <v>0</v>
      </c>
      <c r="O2071">
        <v>0</v>
      </c>
      <c r="P2071">
        <v>0</v>
      </c>
      <c r="Q2071" t="e">
        <v>#DIV/0!</v>
      </c>
      <c r="R2071">
        <v>0</v>
      </c>
      <c r="S2071">
        <v>0.6166666666666667</v>
      </c>
    </row>
    <row r="2072" spans="1:19" x14ac:dyDescent="0.25">
      <c r="A2072" t="s">
        <v>6875</v>
      </c>
      <c r="B2072" t="s">
        <v>420</v>
      </c>
      <c r="C2072" t="s">
        <v>212</v>
      </c>
      <c r="D2072">
        <v>42125</v>
      </c>
      <c r="E2072">
        <v>2</v>
      </c>
      <c r="F2072">
        <v>2</v>
      </c>
      <c r="G2072">
        <v>1</v>
      </c>
      <c r="H2072">
        <v>12</v>
      </c>
      <c r="I2072">
        <v>10</v>
      </c>
      <c r="J2072">
        <v>1.2</v>
      </c>
      <c r="K2072">
        <v>10</v>
      </c>
      <c r="L2072">
        <v>1</v>
      </c>
      <c r="M2072">
        <v>12</v>
      </c>
      <c r="O2072">
        <v>0</v>
      </c>
      <c r="P2072">
        <v>0</v>
      </c>
      <c r="Q2072" t="e">
        <v>#DIV/0!</v>
      </c>
      <c r="R2072">
        <v>0</v>
      </c>
      <c r="S2072">
        <v>0.8666666666666667</v>
      </c>
    </row>
    <row r="2073" spans="1:19" x14ac:dyDescent="0.25">
      <c r="A2073" t="s">
        <v>6876</v>
      </c>
      <c r="B2073" t="s">
        <v>421</v>
      </c>
      <c r="C2073" t="s">
        <v>363</v>
      </c>
      <c r="D2073">
        <v>42125</v>
      </c>
      <c r="E2073">
        <v>11</v>
      </c>
      <c r="F2073">
        <v>11</v>
      </c>
      <c r="G2073">
        <v>1</v>
      </c>
      <c r="H2073">
        <v>29</v>
      </c>
      <c r="I2073">
        <v>26</v>
      </c>
      <c r="J2073">
        <v>1.1153846153846154</v>
      </c>
      <c r="K2073">
        <v>26</v>
      </c>
      <c r="L2073">
        <v>1</v>
      </c>
      <c r="M2073">
        <v>27</v>
      </c>
      <c r="O2073">
        <v>1</v>
      </c>
      <c r="P2073">
        <v>1</v>
      </c>
      <c r="Q2073">
        <v>1</v>
      </c>
      <c r="R2073">
        <v>2</v>
      </c>
    </row>
    <row r="2074" spans="1:19" x14ac:dyDescent="0.25">
      <c r="A2074" t="s">
        <v>6877</v>
      </c>
      <c r="B2074" t="s">
        <v>422</v>
      </c>
      <c r="C2074" t="s">
        <v>223</v>
      </c>
      <c r="D2074">
        <v>42125</v>
      </c>
      <c r="E2074">
        <v>4</v>
      </c>
      <c r="F2074">
        <v>4</v>
      </c>
      <c r="G2074">
        <v>1</v>
      </c>
      <c r="H2074">
        <v>2</v>
      </c>
      <c r="I2074">
        <v>20</v>
      </c>
      <c r="J2074">
        <v>0.1</v>
      </c>
      <c r="K2074">
        <v>20</v>
      </c>
      <c r="L2074">
        <v>1</v>
      </c>
      <c r="M2074">
        <v>2</v>
      </c>
      <c r="O2074">
        <v>0</v>
      </c>
      <c r="P2074">
        <v>0</v>
      </c>
      <c r="Q2074" t="e">
        <v>#DIV/0!</v>
      </c>
      <c r="R2074">
        <v>0</v>
      </c>
      <c r="S2074">
        <v>1.0383333333333333</v>
      </c>
    </row>
    <row r="2075" spans="1:19" x14ac:dyDescent="0.25">
      <c r="A2075" t="s">
        <v>6878</v>
      </c>
      <c r="B2075" t="s">
        <v>423</v>
      </c>
      <c r="C2075" t="s">
        <v>206</v>
      </c>
      <c r="D2075">
        <v>42125</v>
      </c>
      <c r="E2075">
        <v>7</v>
      </c>
      <c r="F2075">
        <v>7</v>
      </c>
      <c r="G2075">
        <v>1</v>
      </c>
      <c r="H2075">
        <v>97</v>
      </c>
      <c r="I2075">
        <v>100.002</v>
      </c>
      <c r="J2075">
        <v>0.96998060038799228</v>
      </c>
      <c r="K2075">
        <v>100</v>
      </c>
      <c r="L2075">
        <v>1.0000199999999999</v>
      </c>
      <c r="M2075">
        <v>97</v>
      </c>
      <c r="O2075">
        <v>0</v>
      </c>
      <c r="P2075">
        <v>0</v>
      </c>
      <c r="Q2075" t="e">
        <v>#DIV/0!</v>
      </c>
      <c r="R2075">
        <v>0</v>
      </c>
    </row>
    <row r="2076" spans="1:19" x14ac:dyDescent="0.25">
      <c r="A2076" t="s">
        <v>6879</v>
      </c>
      <c r="B2076" t="s">
        <v>424</v>
      </c>
      <c r="C2076" t="s">
        <v>229</v>
      </c>
      <c r="D2076">
        <v>42125</v>
      </c>
      <c r="E2076">
        <v>3</v>
      </c>
      <c r="F2076">
        <v>3</v>
      </c>
      <c r="G2076">
        <v>1</v>
      </c>
      <c r="H2076">
        <v>39</v>
      </c>
      <c r="I2076">
        <v>30</v>
      </c>
      <c r="J2076">
        <v>1.3</v>
      </c>
      <c r="K2076">
        <v>30</v>
      </c>
      <c r="L2076">
        <v>1</v>
      </c>
      <c r="M2076">
        <v>38</v>
      </c>
      <c r="O2076">
        <v>0</v>
      </c>
      <c r="P2076">
        <v>0</v>
      </c>
      <c r="Q2076" t="e">
        <v>#DIV/0!</v>
      </c>
      <c r="R2076">
        <v>1</v>
      </c>
    </row>
    <row r="2077" spans="1:19" x14ac:dyDescent="0.25">
      <c r="A2077" t="s">
        <v>6880</v>
      </c>
      <c r="B2077" t="s">
        <v>425</v>
      </c>
      <c r="C2077" t="s">
        <v>231</v>
      </c>
      <c r="D2077">
        <v>42125</v>
      </c>
      <c r="E2077">
        <v>5</v>
      </c>
      <c r="F2077">
        <v>5</v>
      </c>
      <c r="G2077">
        <v>1</v>
      </c>
      <c r="H2077">
        <v>34</v>
      </c>
      <c r="I2077">
        <v>50</v>
      </c>
      <c r="J2077">
        <v>0.68</v>
      </c>
      <c r="K2077">
        <v>50</v>
      </c>
      <c r="L2077">
        <v>1</v>
      </c>
      <c r="M2077">
        <v>34</v>
      </c>
      <c r="O2077">
        <v>0</v>
      </c>
      <c r="P2077">
        <v>0</v>
      </c>
      <c r="Q2077" t="e">
        <v>#DIV/0!</v>
      </c>
      <c r="R2077">
        <v>0</v>
      </c>
      <c r="S2077">
        <v>1</v>
      </c>
    </row>
    <row r="2078" spans="1:19" x14ac:dyDescent="0.25">
      <c r="A2078" t="s">
        <v>6881</v>
      </c>
      <c r="B2078" t="s">
        <v>426</v>
      </c>
      <c r="C2078" t="s">
        <v>236</v>
      </c>
      <c r="D2078">
        <v>42125</v>
      </c>
      <c r="E2078">
        <v>11</v>
      </c>
      <c r="F2078">
        <v>12</v>
      </c>
      <c r="G2078">
        <v>0.91666666666666663</v>
      </c>
      <c r="H2078">
        <v>98</v>
      </c>
      <c r="I2078">
        <v>100</v>
      </c>
      <c r="J2078">
        <v>0.98</v>
      </c>
      <c r="K2078">
        <v>110</v>
      </c>
      <c r="L2078">
        <v>0.90909090909090906</v>
      </c>
      <c r="M2078">
        <v>98</v>
      </c>
      <c r="O2078">
        <v>0</v>
      </c>
      <c r="P2078">
        <v>0</v>
      </c>
      <c r="Q2078" t="e">
        <v>#DIV/0!</v>
      </c>
      <c r="R2078">
        <v>0</v>
      </c>
      <c r="S2078">
        <v>1.1499999999999999</v>
      </c>
    </row>
    <row r="2079" spans="1:19" x14ac:dyDescent="0.25">
      <c r="A2079" t="s">
        <v>6882</v>
      </c>
      <c r="B2079" t="s">
        <v>427</v>
      </c>
      <c r="C2079" t="s">
        <v>221</v>
      </c>
      <c r="D2079">
        <v>42125</v>
      </c>
      <c r="E2079">
        <v>8</v>
      </c>
      <c r="F2079">
        <v>9</v>
      </c>
      <c r="G2079">
        <v>0.88888888888888884</v>
      </c>
      <c r="H2079">
        <v>61</v>
      </c>
      <c r="I2079">
        <v>80</v>
      </c>
      <c r="J2079">
        <v>0.76249999999999996</v>
      </c>
      <c r="K2079">
        <v>90</v>
      </c>
      <c r="L2079">
        <v>0.88888888888888884</v>
      </c>
      <c r="M2079">
        <v>52</v>
      </c>
      <c r="O2079">
        <v>0</v>
      </c>
      <c r="P2079">
        <v>0</v>
      </c>
      <c r="Q2079" t="e">
        <v>#DIV/0!</v>
      </c>
      <c r="R2079">
        <v>9</v>
      </c>
      <c r="S2079">
        <v>0.85</v>
      </c>
    </row>
    <row r="2080" spans="1:19" x14ac:dyDescent="0.25">
      <c r="A2080" t="s">
        <v>6883</v>
      </c>
      <c r="B2080" t="s">
        <v>428</v>
      </c>
      <c r="C2080" t="s">
        <v>238</v>
      </c>
      <c r="D2080">
        <v>42125</v>
      </c>
      <c r="E2080">
        <v>7</v>
      </c>
      <c r="F2080">
        <v>7</v>
      </c>
      <c r="G2080">
        <v>1</v>
      </c>
      <c r="H2080">
        <v>0</v>
      </c>
      <c r="I2080">
        <v>70</v>
      </c>
      <c r="J2080">
        <v>0</v>
      </c>
      <c r="K2080">
        <v>70</v>
      </c>
      <c r="L2080">
        <v>1</v>
      </c>
      <c r="M2080">
        <v>0</v>
      </c>
      <c r="O2080">
        <v>0</v>
      </c>
      <c r="P2080">
        <v>0</v>
      </c>
      <c r="Q2080" t="e">
        <v>#DIV/0!</v>
      </c>
      <c r="R2080">
        <v>0</v>
      </c>
      <c r="S2080">
        <v>0.76733999999999991</v>
      </c>
    </row>
    <row r="2081" spans="1:19" x14ac:dyDescent="0.25">
      <c r="A2081" t="s">
        <v>6884</v>
      </c>
      <c r="B2081" t="s">
        <v>429</v>
      </c>
      <c r="C2081" t="s">
        <v>224</v>
      </c>
      <c r="D2081">
        <v>42125</v>
      </c>
      <c r="E2081">
        <v>2</v>
      </c>
      <c r="F2081">
        <v>3</v>
      </c>
      <c r="G2081">
        <v>0.66666666666666663</v>
      </c>
      <c r="H2081">
        <v>17</v>
      </c>
      <c r="I2081">
        <v>20</v>
      </c>
      <c r="J2081">
        <v>0.85</v>
      </c>
      <c r="K2081">
        <v>30</v>
      </c>
      <c r="L2081">
        <v>0.66666666666666663</v>
      </c>
      <c r="M2081">
        <v>17</v>
      </c>
      <c r="O2081">
        <v>0</v>
      </c>
      <c r="P2081">
        <v>0</v>
      </c>
      <c r="Q2081" t="e">
        <v>#DIV/0!</v>
      </c>
      <c r="R2081">
        <v>0</v>
      </c>
      <c r="S2081">
        <v>0.69565217391304346</v>
      </c>
    </row>
    <row r="2082" spans="1:19" x14ac:dyDescent="0.25">
      <c r="A2082" t="s">
        <v>9598</v>
      </c>
      <c r="B2082" t="s">
        <v>9599</v>
      </c>
      <c r="C2082" t="s">
        <v>9523</v>
      </c>
      <c r="D2082">
        <v>42125</v>
      </c>
      <c r="E2082">
        <v>3</v>
      </c>
      <c r="F2082">
        <v>4</v>
      </c>
      <c r="G2082">
        <v>0.75</v>
      </c>
      <c r="H2082">
        <v>14</v>
      </c>
      <c r="I2082">
        <v>9</v>
      </c>
      <c r="J2082">
        <v>1.5555555555555556</v>
      </c>
      <c r="K2082">
        <v>14</v>
      </c>
      <c r="L2082">
        <v>0.6428571428571429</v>
      </c>
      <c r="M2082">
        <v>11</v>
      </c>
      <c r="O2082">
        <v>0</v>
      </c>
      <c r="P2082">
        <v>1</v>
      </c>
      <c r="Q2082">
        <v>0</v>
      </c>
      <c r="R2082">
        <v>3</v>
      </c>
      <c r="S2082">
        <v>1</v>
      </c>
    </row>
    <row r="2083" spans="1:19" x14ac:dyDescent="0.25">
      <c r="A2083" t="s">
        <v>9223</v>
      </c>
      <c r="B2083" t="s">
        <v>9224</v>
      </c>
      <c r="C2083" t="s">
        <v>3018</v>
      </c>
      <c r="D2083">
        <v>42125</v>
      </c>
      <c r="E2083">
        <v>10</v>
      </c>
      <c r="F2083">
        <v>10</v>
      </c>
      <c r="G2083">
        <v>1</v>
      </c>
      <c r="H2083">
        <v>26</v>
      </c>
      <c r="I2083">
        <v>50</v>
      </c>
      <c r="J2083">
        <v>0.52</v>
      </c>
      <c r="K2083">
        <v>50</v>
      </c>
      <c r="L2083">
        <v>1</v>
      </c>
      <c r="M2083">
        <v>25</v>
      </c>
      <c r="O2083">
        <v>0</v>
      </c>
      <c r="P2083">
        <v>0</v>
      </c>
      <c r="Q2083" t="e">
        <v>#DIV/0!</v>
      </c>
      <c r="R2083">
        <v>1</v>
      </c>
      <c r="S2083" t="e">
        <v>#DIV/0!</v>
      </c>
    </row>
    <row r="2084" spans="1:19" x14ac:dyDescent="0.25">
      <c r="A2084" t="s">
        <v>6885</v>
      </c>
      <c r="B2084" t="s">
        <v>430</v>
      </c>
      <c r="C2084" t="s">
        <v>203</v>
      </c>
      <c r="D2084">
        <v>42125</v>
      </c>
      <c r="E2084">
        <v>12</v>
      </c>
      <c r="F2084">
        <v>12</v>
      </c>
      <c r="G2084">
        <v>1</v>
      </c>
      <c r="H2084">
        <v>112</v>
      </c>
      <c r="I2084">
        <v>125.002</v>
      </c>
      <c r="J2084">
        <v>0.89598566422937231</v>
      </c>
      <c r="K2084">
        <v>125</v>
      </c>
      <c r="L2084">
        <v>1.000016</v>
      </c>
      <c r="M2084">
        <v>110</v>
      </c>
      <c r="O2084">
        <v>0</v>
      </c>
      <c r="P2084">
        <v>1</v>
      </c>
      <c r="Q2084">
        <v>0</v>
      </c>
      <c r="R2084">
        <v>2</v>
      </c>
      <c r="S2084" t="e">
        <v>#DIV/0!</v>
      </c>
    </row>
    <row r="2085" spans="1:19" x14ac:dyDescent="0.25">
      <c r="A2085" t="s">
        <v>6886</v>
      </c>
      <c r="B2085" t="s">
        <v>431</v>
      </c>
      <c r="C2085" t="s">
        <v>232</v>
      </c>
      <c r="D2085">
        <v>42125</v>
      </c>
      <c r="E2085">
        <v>0</v>
      </c>
      <c r="F2085">
        <v>0</v>
      </c>
      <c r="G2085" t="e">
        <v>#DIV/0!</v>
      </c>
      <c r="H2085">
        <v>0</v>
      </c>
      <c r="I2085">
        <v>0</v>
      </c>
      <c r="J2085" t="e">
        <v>#DIV/0!</v>
      </c>
      <c r="K2085">
        <v>0</v>
      </c>
      <c r="L2085" t="e">
        <v>#DIV/0!</v>
      </c>
      <c r="M2085">
        <v>0</v>
      </c>
      <c r="O2085">
        <v>0</v>
      </c>
      <c r="P2085">
        <v>0</v>
      </c>
      <c r="Q2085" t="e">
        <v>#DIV/0!</v>
      </c>
      <c r="R2085">
        <v>0</v>
      </c>
      <c r="S2085" t="e">
        <v>#DIV/0!</v>
      </c>
    </row>
    <row r="2086" spans="1:19" x14ac:dyDescent="0.25">
      <c r="A2086" t="s">
        <v>6887</v>
      </c>
      <c r="B2086" t="s">
        <v>432</v>
      </c>
      <c r="C2086" t="s">
        <v>211</v>
      </c>
      <c r="D2086">
        <v>42125</v>
      </c>
      <c r="E2086">
        <v>9</v>
      </c>
      <c r="F2086">
        <v>10</v>
      </c>
      <c r="G2086">
        <v>0.9</v>
      </c>
      <c r="H2086">
        <v>58</v>
      </c>
      <c r="I2086">
        <v>57</v>
      </c>
      <c r="J2086">
        <v>1.0175438596491229</v>
      </c>
      <c r="K2086">
        <v>65</v>
      </c>
      <c r="L2086">
        <v>0.87692307692307692</v>
      </c>
      <c r="M2086">
        <v>51</v>
      </c>
      <c r="O2086">
        <v>10</v>
      </c>
      <c r="P2086">
        <v>16</v>
      </c>
      <c r="Q2086">
        <v>0.625</v>
      </c>
      <c r="R2086">
        <v>7</v>
      </c>
      <c r="S2086" t="e">
        <v>#DIV/0!</v>
      </c>
    </row>
    <row r="2087" spans="1:19" x14ac:dyDescent="0.25">
      <c r="A2087" t="s">
        <v>6888</v>
      </c>
      <c r="B2087" t="s">
        <v>433</v>
      </c>
      <c r="C2087" t="s">
        <v>216</v>
      </c>
      <c r="D2087">
        <v>42125</v>
      </c>
      <c r="E2087">
        <v>2</v>
      </c>
      <c r="F2087">
        <v>3</v>
      </c>
      <c r="G2087">
        <v>0.66666666666666663</v>
      </c>
      <c r="H2087">
        <v>12</v>
      </c>
      <c r="I2087">
        <v>12</v>
      </c>
      <c r="J2087">
        <v>1</v>
      </c>
      <c r="K2087">
        <v>20</v>
      </c>
      <c r="L2087">
        <v>0.6</v>
      </c>
      <c r="M2087">
        <v>12</v>
      </c>
      <c r="O2087">
        <v>0</v>
      </c>
      <c r="P2087">
        <v>0</v>
      </c>
      <c r="Q2087" t="e">
        <v>#DIV/0!</v>
      </c>
      <c r="R2087">
        <v>0</v>
      </c>
    </row>
    <row r="2088" spans="1:19" x14ac:dyDescent="0.25">
      <c r="A2088" t="s">
        <v>6889</v>
      </c>
      <c r="B2088" t="s">
        <v>434</v>
      </c>
      <c r="C2088" t="s">
        <v>235</v>
      </c>
      <c r="D2088">
        <v>42125</v>
      </c>
      <c r="E2088">
        <v>2</v>
      </c>
      <c r="F2088">
        <v>3</v>
      </c>
      <c r="G2088">
        <v>0.66666666666666663</v>
      </c>
      <c r="H2088">
        <v>0</v>
      </c>
      <c r="I2088">
        <v>12</v>
      </c>
      <c r="J2088">
        <v>0</v>
      </c>
      <c r="K2088">
        <v>18</v>
      </c>
      <c r="L2088">
        <v>0.66666666666666663</v>
      </c>
      <c r="M2088">
        <v>0</v>
      </c>
      <c r="O2088">
        <v>0</v>
      </c>
      <c r="P2088">
        <v>0</v>
      </c>
      <c r="Q2088" t="e">
        <v>#DIV/0!</v>
      </c>
      <c r="R2088">
        <v>0</v>
      </c>
      <c r="S2088">
        <v>0.66666666666666663</v>
      </c>
    </row>
    <row r="2089" spans="1:19" x14ac:dyDescent="0.25">
      <c r="A2089" t="s">
        <v>6890</v>
      </c>
      <c r="B2089" t="s">
        <v>435</v>
      </c>
      <c r="C2089" t="s">
        <v>202</v>
      </c>
      <c r="D2089">
        <v>42125</v>
      </c>
      <c r="E2089">
        <v>3</v>
      </c>
      <c r="F2089">
        <v>3</v>
      </c>
      <c r="G2089">
        <v>1</v>
      </c>
      <c r="H2089">
        <v>3</v>
      </c>
      <c r="I2089">
        <v>15</v>
      </c>
      <c r="J2089">
        <v>0.2</v>
      </c>
      <c r="K2089">
        <v>15</v>
      </c>
      <c r="L2089">
        <v>1</v>
      </c>
      <c r="M2089">
        <v>3</v>
      </c>
      <c r="O2089">
        <v>0</v>
      </c>
      <c r="P2089">
        <v>0</v>
      </c>
      <c r="Q2089" t="e">
        <v>#DIV/0!</v>
      </c>
      <c r="R2089">
        <v>0</v>
      </c>
      <c r="S2089">
        <v>1.0533333333333332</v>
      </c>
    </row>
    <row r="2090" spans="1:19" x14ac:dyDescent="0.25">
      <c r="A2090" t="s">
        <v>6891</v>
      </c>
      <c r="B2090" t="s">
        <v>436</v>
      </c>
      <c r="C2090" t="s">
        <v>207</v>
      </c>
      <c r="D2090">
        <v>42125</v>
      </c>
      <c r="E2090">
        <v>5</v>
      </c>
      <c r="F2090">
        <v>5</v>
      </c>
      <c r="G2090">
        <v>1</v>
      </c>
      <c r="H2090">
        <v>30</v>
      </c>
      <c r="I2090">
        <v>45</v>
      </c>
      <c r="J2090">
        <v>0.66666666666666663</v>
      </c>
      <c r="K2090">
        <v>45</v>
      </c>
      <c r="L2090">
        <v>1</v>
      </c>
      <c r="M2090">
        <v>24</v>
      </c>
      <c r="O2090">
        <v>0</v>
      </c>
      <c r="P2090">
        <v>2</v>
      </c>
      <c r="Q2090">
        <v>0</v>
      </c>
      <c r="R2090">
        <v>6</v>
      </c>
      <c r="S2090">
        <v>0.84567999999999999</v>
      </c>
    </row>
    <row r="2091" spans="1:19" x14ac:dyDescent="0.25">
      <c r="A2091" t="s">
        <v>6892</v>
      </c>
      <c r="B2091" t="s">
        <v>437</v>
      </c>
      <c r="C2091" t="s">
        <v>219</v>
      </c>
      <c r="D2091">
        <v>42125</v>
      </c>
      <c r="E2091">
        <v>14</v>
      </c>
      <c r="F2091">
        <v>16</v>
      </c>
      <c r="G2091">
        <v>0.875</v>
      </c>
      <c r="H2091">
        <v>108</v>
      </c>
      <c r="I2091">
        <v>120</v>
      </c>
      <c r="J2091">
        <v>0.9</v>
      </c>
      <c r="K2091">
        <v>137</v>
      </c>
      <c r="L2091">
        <v>0.87591240875912413</v>
      </c>
      <c r="M2091">
        <v>81</v>
      </c>
      <c r="O2091">
        <v>6</v>
      </c>
      <c r="P2091">
        <v>7</v>
      </c>
      <c r="Q2091">
        <v>0.8571428571428571</v>
      </c>
      <c r="R2091">
        <v>27</v>
      </c>
      <c r="S2091">
        <v>0.68899999999999995</v>
      </c>
    </row>
    <row r="2092" spans="1:19" x14ac:dyDescent="0.25">
      <c r="A2092" t="s">
        <v>6893</v>
      </c>
      <c r="B2092" t="s">
        <v>438</v>
      </c>
      <c r="C2092" t="s">
        <v>225</v>
      </c>
      <c r="D2092">
        <v>42125</v>
      </c>
      <c r="E2092">
        <v>15</v>
      </c>
      <c r="F2092">
        <v>16</v>
      </c>
      <c r="G2092">
        <v>0.9375</v>
      </c>
      <c r="H2092">
        <v>35</v>
      </c>
      <c r="I2092">
        <v>44</v>
      </c>
      <c r="J2092">
        <v>0.79545454545454541</v>
      </c>
      <c r="K2092">
        <v>48</v>
      </c>
      <c r="L2092">
        <v>0.91666666666666663</v>
      </c>
      <c r="M2092">
        <v>25</v>
      </c>
      <c r="O2092">
        <v>7</v>
      </c>
      <c r="P2092">
        <v>10</v>
      </c>
      <c r="Q2092">
        <v>0.7</v>
      </c>
      <c r="R2092">
        <v>10</v>
      </c>
      <c r="S2092">
        <v>0.98</v>
      </c>
    </row>
    <row r="2093" spans="1:19" x14ac:dyDescent="0.25">
      <c r="A2093" t="s">
        <v>6894</v>
      </c>
      <c r="B2093" t="s">
        <v>439</v>
      </c>
      <c r="C2093" t="s">
        <v>364</v>
      </c>
      <c r="D2093">
        <v>42125</v>
      </c>
      <c r="E2093">
        <v>11</v>
      </c>
      <c r="F2093">
        <v>11</v>
      </c>
      <c r="G2093">
        <v>1</v>
      </c>
      <c r="H2093">
        <v>29</v>
      </c>
      <c r="I2093">
        <v>26</v>
      </c>
      <c r="J2093">
        <v>1.1153846153846154</v>
      </c>
      <c r="K2093">
        <v>26</v>
      </c>
      <c r="L2093">
        <v>1</v>
      </c>
      <c r="M2093">
        <v>27</v>
      </c>
      <c r="O2093">
        <v>1</v>
      </c>
      <c r="P2093">
        <v>1</v>
      </c>
      <c r="Q2093">
        <v>1</v>
      </c>
      <c r="R2093">
        <v>2</v>
      </c>
      <c r="S2093">
        <v>0.86974637681159417</v>
      </c>
    </row>
    <row r="2094" spans="1:19" x14ac:dyDescent="0.25">
      <c r="A2094" t="s">
        <v>6895</v>
      </c>
      <c r="B2094" t="s">
        <v>440</v>
      </c>
      <c r="C2094" t="s">
        <v>222</v>
      </c>
      <c r="D2094">
        <v>42125</v>
      </c>
      <c r="E2094">
        <v>6</v>
      </c>
      <c r="F2094">
        <v>7</v>
      </c>
      <c r="G2094">
        <v>0.8571428571428571</v>
      </c>
      <c r="H2094">
        <v>19</v>
      </c>
      <c r="I2094">
        <v>40</v>
      </c>
      <c r="J2094">
        <v>0.47499999999999998</v>
      </c>
      <c r="K2094">
        <v>50</v>
      </c>
      <c r="L2094">
        <v>0.8</v>
      </c>
      <c r="M2094">
        <v>19</v>
      </c>
      <c r="O2094">
        <v>0</v>
      </c>
      <c r="P2094">
        <v>0</v>
      </c>
      <c r="Q2094" t="e">
        <v>#DIV/0!</v>
      </c>
      <c r="R2094">
        <v>0</v>
      </c>
    </row>
    <row r="2095" spans="1:19" x14ac:dyDescent="0.25">
      <c r="A2095" t="s">
        <v>6896</v>
      </c>
      <c r="B2095" t="s">
        <v>441</v>
      </c>
      <c r="C2095" t="s">
        <v>228</v>
      </c>
      <c r="D2095">
        <v>42125</v>
      </c>
      <c r="E2095">
        <v>3</v>
      </c>
      <c r="F2095">
        <v>3</v>
      </c>
      <c r="G2095">
        <v>1</v>
      </c>
      <c r="H2095">
        <v>39</v>
      </c>
      <c r="I2095">
        <v>30</v>
      </c>
      <c r="J2095">
        <v>1.3</v>
      </c>
      <c r="K2095">
        <v>30</v>
      </c>
      <c r="L2095">
        <v>1</v>
      </c>
      <c r="M2095">
        <v>38</v>
      </c>
      <c r="O2095">
        <v>0</v>
      </c>
      <c r="P2095">
        <v>0</v>
      </c>
      <c r="Q2095" t="e">
        <v>#DIV/0!</v>
      </c>
      <c r="R2095">
        <v>1</v>
      </c>
    </row>
    <row r="2096" spans="1:19" x14ac:dyDescent="0.25">
      <c r="A2096" t="s">
        <v>6897</v>
      </c>
      <c r="B2096" t="s">
        <v>442</v>
      </c>
      <c r="C2096" t="s">
        <v>230</v>
      </c>
      <c r="D2096">
        <v>42125</v>
      </c>
      <c r="E2096">
        <v>5</v>
      </c>
      <c r="F2096">
        <v>5</v>
      </c>
      <c r="G2096">
        <v>1</v>
      </c>
      <c r="H2096">
        <v>34</v>
      </c>
      <c r="I2096">
        <v>50</v>
      </c>
      <c r="J2096">
        <v>0.68</v>
      </c>
      <c r="K2096">
        <v>50</v>
      </c>
      <c r="L2096">
        <v>1</v>
      </c>
      <c r="M2096">
        <v>34</v>
      </c>
      <c r="O2096">
        <v>0</v>
      </c>
      <c r="P2096">
        <v>0</v>
      </c>
      <c r="Q2096" t="e">
        <v>#DIV/0!</v>
      </c>
      <c r="R2096">
        <v>0</v>
      </c>
      <c r="S2096">
        <v>0.85073772946859894</v>
      </c>
    </row>
    <row r="2097" spans="1:19" x14ac:dyDescent="0.25">
      <c r="A2097" t="s">
        <v>6898</v>
      </c>
      <c r="B2097" t="s">
        <v>443</v>
      </c>
      <c r="C2097" t="s">
        <v>237</v>
      </c>
      <c r="D2097">
        <v>42125</v>
      </c>
      <c r="E2097">
        <v>11</v>
      </c>
      <c r="F2097">
        <v>12</v>
      </c>
      <c r="G2097">
        <v>0.91666666666666663</v>
      </c>
      <c r="H2097">
        <v>98</v>
      </c>
      <c r="I2097">
        <v>100</v>
      </c>
      <c r="J2097">
        <v>0.98</v>
      </c>
      <c r="K2097">
        <v>110</v>
      </c>
      <c r="L2097">
        <v>0.90909090909090906</v>
      </c>
      <c r="M2097">
        <v>98</v>
      </c>
      <c r="O2097">
        <v>0</v>
      </c>
      <c r="P2097">
        <v>0</v>
      </c>
      <c r="Q2097" t="e">
        <v>#DIV/0!</v>
      </c>
      <c r="R2097">
        <v>0</v>
      </c>
    </row>
    <row r="2098" spans="1:19" x14ac:dyDescent="0.25">
      <c r="A2098" t="s">
        <v>6899</v>
      </c>
      <c r="B2098" t="s">
        <v>444</v>
      </c>
      <c r="C2098" t="s">
        <v>239</v>
      </c>
      <c r="D2098">
        <v>42125</v>
      </c>
      <c r="E2098">
        <v>7</v>
      </c>
      <c r="F2098">
        <v>7</v>
      </c>
      <c r="G2098">
        <v>1</v>
      </c>
      <c r="H2098">
        <v>0</v>
      </c>
      <c r="I2098">
        <v>70</v>
      </c>
      <c r="J2098">
        <v>0</v>
      </c>
      <c r="K2098">
        <v>70</v>
      </c>
      <c r="L2098">
        <v>1</v>
      </c>
      <c r="M2098">
        <v>0</v>
      </c>
      <c r="O2098">
        <v>0</v>
      </c>
      <c r="P2098">
        <v>0</v>
      </c>
      <c r="Q2098" t="e">
        <v>#DIV/0!</v>
      </c>
      <c r="R2098">
        <v>0</v>
      </c>
    </row>
    <row r="2099" spans="1:19" x14ac:dyDescent="0.25">
      <c r="A2099" t="s">
        <v>6900</v>
      </c>
      <c r="B2099" t="s">
        <v>446</v>
      </c>
      <c r="C2099" t="s">
        <v>247</v>
      </c>
      <c r="D2099">
        <v>42125</v>
      </c>
      <c r="E2099">
        <v>6</v>
      </c>
      <c r="F2099">
        <v>9</v>
      </c>
      <c r="G2099">
        <v>0.66666666666666663</v>
      </c>
      <c r="H2099">
        <v>34</v>
      </c>
      <c r="I2099">
        <v>36</v>
      </c>
      <c r="J2099">
        <v>0.94444444444444442</v>
      </c>
      <c r="K2099">
        <v>58</v>
      </c>
      <c r="L2099">
        <v>0.62068965517241381</v>
      </c>
      <c r="M2099">
        <v>28</v>
      </c>
      <c r="O2099">
        <v>5</v>
      </c>
      <c r="P2099">
        <v>8</v>
      </c>
      <c r="Q2099">
        <v>0.625</v>
      </c>
      <c r="R2099">
        <v>6</v>
      </c>
    </row>
    <row r="2100" spans="1:19" x14ac:dyDescent="0.25">
      <c r="A2100" t="s">
        <v>9366</v>
      </c>
      <c r="B2100" t="s">
        <v>2644</v>
      </c>
      <c r="C2100" t="s">
        <v>2637</v>
      </c>
      <c r="D2100">
        <v>42125</v>
      </c>
      <c r="E2100">
        <v>8</v>
      </c>
      <c r="F2100">
        <v>8</v>
      </c>
      <c r="G2100">
        <v>1</v>
      </c>
      <c r="H2100">
        <v>18</v>
      </c>
      <c r="I2100">
        <v>40</v>
      </c>
      <c r="J2100">
        <v>0.45</v>
      </c>
      <c r="K2100">
        <v>40</v>
      </c>
      <c r="L2100">
        <v>1</v>
      </c>
      <c r="M2100">
        <v>18</v>
      </c>
      <c r="O2100">
        <v>0</v>
      </c>
      <c r="P2100">
        <v>0</v>
      </c>
      <c r="Q2100" t="e">
        <v>#DIV/0!</v>
      </c>
      <c r="R2100">
        <v>0</v>
      </c>
      <c r="S2100">
        <v>0.7142857142857143</v>
      </c>
    </row>
    <row r="2101" spans="1:19" x14ac:dyDescent="0.25">
      <c r="A2101" t="s">
        <v>6901</v>
      </c>
      <c r="B2101" t="s">
        <v>447</v>
      </c>
      <c r="C2101" t="s">
        <v>242</v>
      </c>
      <c r="D2101">
        <v>42125</v>
      </c>
      <c r="E2101">
        <v>16</v>
      </c>
      <c r="F2101">
        <v>17</v>
      </c>
      <c r="G2101">
        <v>0.94117647058823528</v>
      </c>
      <c r="H2101">
        <v>101</v>
      </c>
      <c r="I2101">
        <v>120</v>
      </c>
      <c r="J2101">
        <v>0.84166666666666667</v>
      </c>
      <c r="K2101">
        <v>127</v>
      </c>
      <c r="L2101">
        <v>0.94488188976377951</v>
      </c>
      <c r="M2101">
        <v>76</v>
      </c>
      <c r="N2101">
        <v>1.0533333333333332</v>
      </c>
      <c r="O2101">
        <v>11</v>
      </c>
      <c r="P2101">
        <v>17</v>
      </c>
      <c r="Q2101">
        <v>0.6470588235294118</v>
      </c>
      <c r="R2101">
        <v>25</v>
      </c>
      <c r="S2101">
        <v>1</v>
      </c>
    </row>
    <row r="2102" spans="1:19" x14ac:dyDescent="0.25">
      <c r="A2102" t="s">
        <v>6902</v>
      </c>
      <c r="B2102" t="s">
        <v>448</v>
      </c>
      <c r="C2102" t="s">
        <v>243</v>
      </c>
      <c r="D2102">
        <v>42125</v>
      </c>
      <c r="E2102">
        <v>11</v>
      </c>
      <c r="F2102">
        <v>12</v>
      </c>
      <c r="G2102">
        <v>0.91666666666666663</v>
      </c>
      <c r="H2102">
        <v>31</v>
      </c>
      <c r="I2102">
        <v>36</v>
      </c>
      <c r="J2102">
        <v>0.86111111111111116</v>
      </c>
      <c r="K2102">
        <v>40</v>
      </c>
      <c r="L2102">
        <v>0.9</v>
      </c>
      <c r="M2102">
        <v>22</v>
      </c>
      <c r="N2102">
        <v>0.84567999999999999</v>
      </c>
      <c r="O2102">
        <v>7</v>
      </c>
      <c r="P2102">
        <v>10</v>
      </c>
      <c r="Q2102">
        <v>0.7</v>
      </c>
      <c r="R2102">
        <v>9</v>
      </c>
    </row>
    <row r="2103" spans="1:19" x14ac:dyDescent="0.25">
      <c r="A2103" t="s">
        <v>6903</v>
      </c>
      <c r="B2103" t="s">
        <v>449</v>
      </c>
      <c r="C2103" t="s">
        <v>244</v>
      </c>
      <c r="D2103">
        <v>42125</v>
      </c>
      <c r="E2103">
        <v>4</v>
      </c>
      <c r="F2103">
        <v>4</v>
      </c>
      <c r="G2103">
        <v>1</v>
      </c>
      <c r="H2103">
        <v>4</v>
      </c>
      <c r="I2103">
        <v>8</v>
      </c>
      <c r="J2103">
        <v>0.5</v>
      </c>
      <c r="K2103">
        <v>8</v>
      </c>
      <c r="L2103">
        <v>1</v>
      </c>
      <c r="M2103">
        <v>3</v>
      </c>
      <c r="N2103">
        <v>0.68899999999999995</v>
      </c>
      <c r="O2103">
        <v>0</v>
      </c>
      <c r="P2103">
        <v>0</v>
      </c>
      <c r="Q2103" t="e">
        <v>#DIV/0!</v>
      </c>
      <c r="R2103">
        <v>1</v>
      </c>
      <c r="S2103">
        <v>1.325</v>
      </c>
    </row>
    <row r="2104" spans="1:19" x14ac:dyDescent="0.25">
      <c r="A2104" t="s">
        <v>9475</v>
      </c>
      <c r="B2104" t="s">
        <v>2817</v>
      </c>
      <c r="C2104" t="s">
        <v>2809</v>
      </c>
      <c r="D2104">
        <v>42125</v>
      </c>
      <c r="E2104">
        <v>8</v>
      </c>
      <c r="F2104">
        <v>9</v>
      </c>
      <c r="G2104">
        <v>0.88888888888888884</v>
      </c>
      <c r="H2104">
        <v>25</v>
      </c>
      <c r="I2104">
        <v>34</v>
      </c>
      <c r="J2104">
        <v>0.73529411764705888</v>
      </c>
      <c r="K2104">
        <v>39</v>
      </c>
      <c r="L2104">
        <v>0.87179487179487181</v>
      </c>
      <c r="M2104">
        <v>21</v>
      </c>
      <c r="O2104">
        <v>0</v>
      </c>
      <c r="P2104">
        <v>1</v>
      </c>
      <c r="Q2104">
        <v>0</v>
      </c>
      <c r="R2104">
        <v>4</v>
      </c>
      <c r="S2104">
        <v>1.0425</v>
      </c>
    </row>
    <row r="2105" spans="1:19" x14ac:dyDescent="0.25">
      <c r="A2105" t="s">
        <v>6904</v>
      </c>
      <c r="B2105" t="s">
        <v>450</v>
      </c>
      <c r="C2105" t="s">
        <v>245</v>
      </c>
      <c r="D2105">
        <v>42125</v>
      </c>
      <c r="E2105">
        <v>22</v>
      </c>
      <c r="F2105">
        <v>22</v>
      </c>
      <c r="G2105">
        <v>1</v>
      </c>
      <c r="H2105">
        <v>58</v>
      </c>
      <c r="I2105">
        <v>81</v>
      </c>
      <c r="J2105">
        <v>0.71604938271604934</v>
      </c>
      <c r="K2105">
        <v>81</v>
      </c>
      <c r="L2105">
        <v>1</v>
      </c>
      <c r="M2105">
        <v>54</v>
      </c>
      <c r="O2105">
        <v>1</v>
      </c>
      <c r="P2105">
        <v>2</v>
      </c>
      <c r="Q2105">
        <v>0.5</v>
      </c>
      <c r="R2105">
        <v>4</v>
      </c>
      <c r="S2105">
        <v>0.83010000000000006</v>
      </c>
    </row>
    <row r="2106" spans="1:19" x14ac:dyDescent="0.25">
      <c r="A2106" t="s">
        <v>6905</v>
      </c>
      <c r="B2106" t="s">
        <v>451</v>
      </c>
      <c r="C2106" t="s">
        <v>246</v>
      </c>
      <c r="D2106">
        <v>42125</v>
      </c>
      <c r="E2106">
        <v>43</v>
      </c>
      <c r="F2106">
        <v>46</v>
      </c>
      <c r="G2106">
        <v>0.93478260869565222</v>
      </c>
      <c r="H2106">
        <v>346</v>
      </c>
      <c r="I2106">
        <v>450.00200000000001</v>
      </c>
      <c r="J2106">
        <v>0.7688854716201261</v>
      </c>
      <c r="K2106">
        <v>480</v>
      </c>
      <c r="L2106">
        <v>0.93750416666666669</v>
      </c>
      <c r="M2106">
        <v>336</v>
      </c>
      <c r="O2106">
        <v>0</v>
      </c>
      <c r="P2106">
        <v>0</v>
      </c>
      <c r="Q2106" t="e">
        <v>#DIV/0!</v>
      </c>
      <c r="R2106">
        <v>10</v>
      </c>
      <c r="S2106">
        <v>0.66400000000000003</v>
      </c>
    </row>
    <row r="2107" spans="1:19" x14ac:dyDescent="0.25">
      <c r="A2107" t="s">
        <v>6906</v>
      </c>
      <c r="B2107" t="s">
        <v>452</v>
      </c>
      <c r="C2107" t="s">
        <v>365</v>
      </c>
      <c r="D2107">
        <v>42125</v>
      </c>
      <c r="E2107">
        <v>0</v>
      </c>
      <c r="F2107">
        <v>0</v>
      </c>
      <c r="G2107" t="e">
        <v>#DIV/0!</v>
      </c>
      <c r="H2107">
        <v>0</v>
      </c>
      <c r="I2107">
        <v>0</v>
      </c>
      <c r="J2107" t="e">
        <v>#DIV/0!</v>
      </c>
      <c r="K2107">
        <v>0</v>
      </c>
      <c r="L2107" t="e">
        <v>#DIV/0!</v>
      </c>
      <c r="M2107">
        <v>0</v>
      </c>
      <c r="O2107">
        <v>0</v>
      </c>
      <c r="P2107">
        <v>0</v>
      </c>
      <c r="Q2107" t="e">
        <v>#DIV/0!</v>
      </c>
      <c r="R2107">
        <v>0</v>
      </c>
      <c r="S2107">
        <v>1.06</v>
      </c>
    </row>
    <row r="2108" spans="1:19" x14ac:dyDescent="0.25">
      <c r="A2108" t="s">
        <v>6907</v>
      </c>
      <c r="B2108" t="s">
        <v>445</v>
      </c>
      <c r="C2108" t="s">
        <v>240</v>
      </c>
      <c r="D2108">
        <v>42125</v>
      </c>
      <c r="E2108">
        <v>118</v>
      </c>
      <c r="F2108">
        <v>127</v>
      </c>
      <c r="G2108">
        <v>0.92913385826771655</v>
      </c>
      <c r="H2108">
        <v>617</v>
      </c>
      <c r="I2108">
        <v>805.00199999999995</v>
      </c>
      <c r="J2108">
        <v>0.76645772308640236</v>
      </c>
      <c r="K2108">
        <v>873</v>
      </c>
      <c r="L2108">
        <v>0.92210996563573877</v>
      </c>
      <c r="M2108">
        <v>558</v>
      </c>
      <c r="O2108">
        <v>24</v>
      </c>
      <c r="P2108">
        <v>38</v>
      </c>
      <c r="Q2108">
        <v>0.63157894736842102</v>
      </c>
      <c r="R2108">
        <v>59</v>
      </c>
      <c r="S2108">
        <v>0.9</v>
      </c>
    </row>
    <row r="2109" spans="1:19" x14ac:dyDescent="0.25">
      <c r="A2109" t="s">
        <v>6908</v>
      </c>
      <c r="B2109" t="s">
        <v>453</v>
      </c>
      <c r="C2109" t="s">
        <v>215</v>
      </c>
      <c r="D2109">
        <v>42156</v>
      </c>
      <c r="E2109">
        <v>2</v>
      </c>
      <c r="F2109">
        <v>3</v>
      </c>
      <c r="G2109">
        <v>0.66666666666666663</v>
      </c>
      <c r="H2109">
        <v>21</v>
      </c>
      <c r="I2109">
        <v>12</v>
      </c>
      <c r="J2109">
        <v>1.75</v>
      </c>
      <c r="K2109">
        <v>20</v>
      </c>
      <c r="L2109">
        <v>0.6</v>
      </c>
      <c r="M2109">
        <v>18</v>
      </c>
      <c r="O2109">
        <v>2</v>
      </c>
      <c r="P2109">
        <v>7</v>
      </c>
      <c r="Q2109">
        <v>0.2857142857142857</v>
      </c>
      <c r="R2109">
        <v>3</v>
      </c>
      <c r="S2109">
        <v>0.7142857142857143</v>
      </c>
    </row>
    <row r="2110" spans="1:19" x14ac:dyDescent="0.25">
      <c r="A2110" t="s">
        <v>6909</v>
      </c>
      <c r="B2110" t="s">
        <v>454</v>
      </c>
      <c r="C2110" t="s">
        <v>218</v>
      </c>
      <c r="D2110">
        <v>42156</v>
      </c>
      <c r="E2110">
        <v>2</v>
      </c>
      <c r="F2110">
        <v>3</v>
      </c>
      <c r="G2110">
        <v>0.66666666666666663</v>
      </c>
      <c r="H2110">
        <v>14</v>
      </c>
      <c r="I2110">
        <v>12</v>
      </c>
      <c r="J2110">
        <v>1.1666666666666667</v>
      </c>
      <c r="K2110">
        <v>20</v>
      </c>
      <c r="L2110">
        <v>0.6</v>
      </c>
      <c r="M2110">
        <v>11</v>
      </c>
      <c r="O2110">
        <v>1</v>
      </c>
      <c r="P2110">
        <v>1</v>
      </c>
      <c r="Q2110">
        <v>1</v>
      </c>
      <c r="R2110">
        <v>3</v>
      </c>
    </row>
    <row r="2111" spans="1:19" x14ac:dyDescent="0.25">
      <c r="A2111" t="s">
        <v>6910</v>
      </c>
      <c r="B2111" t="s">
        <v>455</v>
      </c>
      <c r="C2111" t="s">
        <v>234</v>
      </c>
      <c r="D2111">
        <v>42156</v>
      </c>
      <c r="E2111">
        <v>1</v>
      </c>
      <c r="F2111">
        <v>2</v>
      </c>
      <c r="G2111">
        <v>0.5</v>
      </c>
      <c r="H2111">
        <v>11</v>
      </c>
      <c r="I2111">
        <v>6</v>
      </c>
      <c r="J2111">
        <v>1.8333333333333333</v>
      </c>
      <c r="K2111">
        <v>12</v>
      </c>
      <c r="L2111">
        <v>0.5</v>
      </c>
      <c r="M2111">
        <v>8</v>
      </c>
      <c r="O2111">
        <v>1</v>
      </c>
      <c r="P2111">
        <v>4</v>
      </c>
      <c r="Q2111">
        <v>0.25</v>
      </c>
      <c r="R2111">
        <v>3</v>
      </c>
      <c r="S2111">
        <v>0.7857142857142857</v>
      </c>
    </row>
    <row r="2112" spans="1:19" x14ac:dyDescent="0.25">
      <c r="A2112" t="s">
        <v>8859</v>
      </c>
      <c r="B2112" t="s">
        <v>3205</v>
      </c>
      <c r="C2112" t="s">
        <v>2638</v>
      </c>
      <c r="D2112">
        <v>42156</v>
      </c>
      <c r="E2112">
        <v>5</v>
      </c>
      <c r="F2112">
        <v>5</v>
      </c>
      <c r="G2112">
        <v>1</v>
      </c>
      <c r="H2112">
        <v>17</v>
      </c>
      <c r="I2112">
        <v>25</v>
      </c>
      <c r="J2112">
        <v>0.68</v>
      </c>
      <c r="K2112">
        <v>25</v>
      </c>
      <c r="L2112">
        <v>1</v>
      </c>
      <c r="M2112">
        <v>15</v>
      </c>
      <c r="O2112">
        <v>2</v>
      </c>
      <c r="P2112">
        <v>3</v>
      </c>
      <c r="Q2112">
        <v>0.66666666666666663</v>
      </c>
      <c r="R2112">
        <v>2</v>
      </c>
      <c r="S2112">
        <v>0.78260869565217395</v>
      </c>
    </row>
    <row r="2113" spans="1:19" x14ac:dyDescent="0.25">
      <c r="A2113" t="s">
        <v>8750</v>
      </c>
      <c r="B2113" t="s">
        <v>2645</v>
      </c>
      <c r="C2113" t="s">
        <v>2636</v>
      </c>
      <c r="D2113">
        <v>42156</v>
      </c>
      <c r="E2113">
        <v>3</v>
      </c>
      <c r="F2113">
        <v>3</v>
      </c>
      <c r="G2113">
        <v>1</v>
      </c>
      <c r="H2113">
        <v>3</v>
      </c>
      <c r="I2113">
        <v>15</v>
      </c>
      <c r="J2113">
        <v>0.2</v>
      </c>
      <c r="K2113">
        <v>15</v>
      </c>
      <c r="L2113">
        <v>1</v>
      </c>
      <c r="M2113">
        <v>3</v>
      </c>
      <c r="O2113">
        <v>2</v>
      </c>
      <c r="P2113">
        <v>2</v>
      </c>
      <c r="Q2113">
        <v>1</v>
      </c>
      <c r="R2113">
        <v>0</v>
      </c>
      <c r="S2113">
        <v>1</v>
      </c>
    </row>
    <row r="2114" spans="1:19" x14ac:dyDescent="0.25">
      <c r="A2114" t="s">
        <v>6911</v>
      </c>
      <c r="B2114" t="s">
        <v>456</v>
      </c>
      <c r="C2114" t="s">
        <v>209</v>
      </c>
      <c r="D2114">
        <v>42156</v>
      </c>
      <c r="E2114">
        <v>4</v>
      </c>
      <c r="F2114">
        <v>5</v>
      </c>
      <c r="G2114">
        <v>0.8</v>
      </c>
      <c r="H2114">
        <v>20</v>
      </c>
      <c r="I2114">
        <v>40</v>
      </c>
      <c r="J2114">
        <v>0.5</v>
      </c>
      <c r="K2114">
        <v>45</v>
      </c>
      <c r="L2114">
        <v>0.88888888888888884</v>
      </c>
      <c r="M2114">
        <v>16</v>
      </c>
      <c r="O2114">
        <v>8</v>
      </c>
      <c r="P2114">
        <v>13</v>
      </c>
      <c r="Q2114">
        <v>0.61538461538461542</v>
      </c>
      <c r="R2114">
        <v>4</v>
      </c>
    </row>
    <row r="2115" spans="1:19" x14ac:dyDescent="0.25">
      <c r="A2115" t="s">
        <v>6912</v>
      </c>
      <c r="B2115" t="s">
        <v>457</v>
      </c>
      <c r="C2115" t="s">
        <v>214</v>
      </c>
      <c r="D2115">
        <v>42156</v>
      </c>
      <c r="E2115">
        <v>5</v>
      </c>
      <c r="F2115">
        <v>5</v>
      </c>
      <c r="G2115">
        <v>1</v>
      </c>
      <c r="H2115">
        <v>27</v>
      </c>
      <c r="I2115">
        <v>35</v>
      </c>
      <c r="J2115">
        <v>0.77142857142857146</v>
      </c>
      <c r="K2115">
        <v>35</v>
      </c>
      <c r="L2115">
        <v>1</v>
      </c>
      <c r="M2115">
        <v>21</v>
      </c>
      <c r="N2115">
        <v>1.325</v>
      </c>
      <c r="O2115">
        <v>2</v>
      </c>
      <c r="P2115">
        <v>2</v>
      </c>
      <c r="Q2115">
        <v>1</v>
      </c>
      <c r="R2115">
        <v>6</v>
      </c>
    </row>
    <row r="2116" spans="1:19" x14ac:dyDescent="0.25">
      <c r="A2116" t="s">
        <v>6913</v>
      </c>
      <c r="B2116" t="s">
        <v>458</v>
      </c>
      <c r="C2116" t="s">
        <v>220</v>
      </c>
      <c r="D2116">
        <v>42156</v>
      </c>
      <c r="E2116">
        <v>6</v>
      </c>
      <c r="F2116">
        <v>7</v>
      </c>
      <c r="G2116">
        <v>0.8571428571428571</v>
      </c>
      <c r="H2116">
        <v>37</v>
      </c>
      <c r="I2116">
        <v>40</v>
      </c>
      <c r="J2116">
        <v>0.92500000000000004</v>
      </c>
      <c r="K2116">
        <v>47</v>
      </c>
      <c r="L2116">
        <v>0.85106382978723405</v>
      </c>
      <c r="M2116">
        <v>32</v>
      </c>
      <c r="N2116">
        <v>1.0425</v>
      </c>
      <c r="O2116">
        <v>12</v>
      </c>
      <c r="P2116">
        <v>13</v>
      </c>
      <c r="Q2116">
        <v>0.92307692307692313</v>
      </c>
      <c r="R2116">
        <v>5</v>
      </c>
    </row>
    <row r="2117" spans="1:19" x14ac:dyDescent="0.25">
      <c r="A2117" t="s">
        <v>6914</v>
      </c>
      <c r="B2117" t="s">
        <v>459</v>
      </c>
      <c r="C2117" t="s">
        <v>226</v>
      </c>
      <c r="D2117">
        <v>42156</v>
      </c>
      <c r="E2117">
        <v>11</v>
      </c>
      <c r="F2117">
        <v>12</v>
      </c>
      <c r="G2117">
        <v>0.91666666666666663</v>
      </c>
      <c r="H2117">
        <v>34</v>
      </c>
      <c r="I2117">
        <v>36</v>
      </c>
      <c r="J2117">
        <v>0.94444444444444442</v>
      </c>
      <c r="K2117">
        <v>40</v>
      </c>
      <c r="L2117">
        <v>0.9</v>
      </c>
      <c r="M2117">
        <v>25</v>
      </c>
      <c r="N2117">
        <v>0.83010000000000006</v>
      </c>
      <c r="O2117">
        <v>5</v>
      </c>
      <c r="P2117">
        <v>8</v>
      </c>
      <c r="Q2117">
        <v>0.625</v>
      </c>
      <c r="R2117">
        <v>9</v>
      </c>
    </row>
    <row r="2118" spans="1:19" x14ac:dyDescent="0.25">
      <c r="A2118" t="s">
        <v>6915</v>
      </c>
      <c r="B2118" t="s">
        <v>460</v>
      </c>
      <c r="C2118" t="s">
        <v>227</v>
      </c>
      <c r="D2118">
        <v>42156</v>
      </c>
      <c r="E2118">
        <v>4</v>
      </c>
      <c r="F2118">
        <v>4</v>
      </c>
      <c r="G2118">
        <v>1</v>
      </c>
      <c r="H2118">
        <v>5</v>
      </c>
      <c r="I2118">
        <v>8</v>
      </c>
      <c r="J2118">
        <v>0.625</v>
      </c>
      <c r="K2118">
        <v>8</v>
      </c>
      <c r="L2118">
        <v>1</v>
      </c>
      <c r="M2118">
        <v>3</v>
      </c>
      <c r="N2118">
        <v>0.66400000000000003</v>
      </c>
      <c r="O2118">
        <v>0</v>
      </c>
      <c r="P2118">
        <v>1</v>
      </c>
      <c r="Q2118">
        <v>0</v>
      </c>
      <c r="R2118">
        <v>2</v>
      </c>
    </row>
    <row r="2119" spans="1:19" x14ac:dyDescent="0.25">
      <c r="A2119" t="s">
        <v>8968</v>
      </c>
      <c r="B2119" t="s">
        <v>2818</v>
      </c>
      <c r="C2119" t="s">
        <v>2810</v>
      </c>
      <c r="D2119">
        <v>42156</v>
      </c>
      <c r="E2119">
        <v>3</v>
      </c>
      <c r="F2119">
        <v>4</v>
      </c>
      <c r="G2119">
        <v>0.75</v>
      </c>
      <c r="H2119">
        <v>14</v>
      </c>
      <c r="I2119">
        <v>9</v>
      </c>
      <c r="J2119">
        <v>1.5555555555555556</v>
      </c>
      <c r="K2119">
        <v>14</v>
      </c>
      <c r="L2119">
        <v>0.6428571428571429</v>
      </c>
      <c r="M2119">
        <v>11</v>
      </c>
      <c r="O2119">
        <v>3</v>
      </c>
      <c r="P2119">
        <v>3</v>
      </c>
      <c r="Q2119">
        <v>1</v>
      </c>
      <c r="R2119">
        <v>3</v>
      </c>
    </row>
    <row r="2120" spans="1:19" x14ac:dyDescent="0.25">
      <c r="A2120" t="s">
        <v>9080</v>
      </c>
      <c r="B2120" t="s">
        <v>9081</v>
      </c>
      <c r="C2120" t="s">
        <v>2811</v>
      </c>
      <c r="D2120">
        <v>42156</v>
      </c>
      <c r="E2120">
        <v>5</v>
      </c>
      <c r="F2120">
        <v>5</v>
      </c>
      <c r="G2120">
        <v>1</v>
      </c>
      <c r="H2120">
        <v>19</v>
      </c>
      <c r="I2120">
        <v>25</v>
      </c>
      <c r="J2120">
        <v>0.76</v>
      </c>
      <c r="K2120">
        <v>25</v>
      </c>
      <c r="L2120">
        <v>1</v>
      </c>
      <c r="M2120">
        <v>13</v>
      </c>
      <c r="O2120">
        <v>0</v>
      </c>
      <c r="P2120">
        <v>0</v>
      </c>
      <c r="Q2120" t="e">
        <v>#DIV/0!</v>
      </c>
      <c r="R2120">
        <v>6</v>
      </c>
    </row>
    <row r="2121" spans="1:19" x14ac:dyDescent="0.25">
      <c r="A2121" t="s">
        <v>6916</v>
      </c>
      <c r="B2121" t="s">
        <v>461</v>
      </c>
      <c r="C2121" t="s">
        <v>204</v>
      </c>
      <c r="D2121">
        <v>42156</v>
      </c>
      <c r="E2121">
        <v>5</v>
      </c>
      <c r="F2121">
        <v>5</v>
      </c>
      <c r="G2121">
        <v>1</v>
      </c>
      <c r="H2121">
        <v>14</v>
      </c>
      <c r="I2121">
        <v>25</v>
      </c>
      <c r="J2121">
        <v>0.56000000000000005</v>
      </c>
      <c r="K2121">
        <v>25</v>
      </c>
      <c r="L2121">
        <v>1</v>
      </c>
      <c r="M2121">
        <v>14</v>
      </c>
      <c r="O2121">
        <v>3</v>
      </c>
      <c r="P2121">
        <v>3</v>
      </c>
      <c r="Q2121">
        <v>1</v>
      </c>
      <c r="R2121">
        <v>0</v>
      </c>
      <c r="S2121">
        <v>1.06</v>
      </c>
    </row>
    <row r="2122" spans="1:19" x14ac:dyDescent="0.25">
      <c r="A2122" t="s">
        <v>6917</v>
      </c>
      <c r="B2122" t="s">
        <v>462</v>
      </c>
      <c r="C2122" t="s">
        <v>208</v>
      </c>
      <c r="D2122">
        <v>42156</v>
      </c>
      <c r="E2122">
        <v>0</v>
      </c>
      <c r="F2122">
        <v>0</v>
      </c>
      <c r="G2122" t="e">
        <v>#DIV/0!</v>
      </c>
      <c r="H2122">
        <v>0</v>
      </c>
      <c r="I2122">
        <v>0</v>
      </c>
      <c r="J2122" t="e">
        <v>#DIV/0!</v>
      </c>
      <c r="K2122">
        <v>0</v>
      </c>
      <c r="L2122" t="e">
        <v>#DIV/0!</v>
      </c>
      <c r="M2122">
        <v>0</v>
      </c>
      <c r="O2122">
        <v>0</v>
      </c>
      <c r="P2122">
        <v>0</v>
      </c>
      <c r="Q2122" t="e">
        <v>#DIV/0!</v>
      </c>
      <c r="R2122">
        <v>0</v>
      </c>
      <c r="S2122">
        <v>0.80714285714285716</v>
      </c>
    </row>
    <row r="2123" spans="1:19" x14ac:dyDescent="0.25">
      <c r="A2123" t="s">
        <v>6918</v>
      </c>
      <c r="B2123" t="s">
        <v>463</v>
      </c>
      <c r="C2123" t="s">
        <v>212</v>
      </c>
      <c r="D2123">
        <v>42156</v>
      </c>
      <c r="E2123">
        <v>2</v>
      </c>
      <c r="F2123">
        <v>2</v>
      </c>
      <c r="G2123">
        <v>1</v>
      </c>
      <c r="H2123">
        <v>14</v>
      </c>
      <c r="I2123">
        <v>10</v>
      </c>
      <c r="J2123">
        <v>1.4</v>
      </c>
      <c r="K2123">
        <v>10</v>
      </c>
      <c r="L2123">
        <v>1</v>
      </c>
      <c r="M2123">
        <v>12</v>
      </c>
      <c r="O2123">
        <v>1</v>
      </c>
      <c r="P2123">
        <v>1</v>
      </c>
      <c r="Q2123">
        <v>1</v>
      </c>
      <c r="R2123">
        <v>2</v>
      </c>
      <c r="S2123">
        <v>0.7142857142857143</v>
      </c>
    </row>
    <row r="2124" spans="1:19" x14ac:dyDescent="0.25">
      <c r="A2124" t="s">
        <v>6919</v>
      </c>
      <c r="B2124" t="s">
        <v>464</v>
      </c>
      <c r="C2124" t="s">
        <v>363</v>
      </c>
      <c r="D2124">
        <v>42156</v>
      </c>
      <c r="E2124">
        <v>10</v>
      </c>
      <c r="F2124">
        <v>10</v>
      </c>
      <c r="G2124">
        <v>1</v>
      </c>
      <c r="H2124">
        <v>29</v>
      </c>
      <c r="I2124">
        <v>26</v>
      </c>
      <c r="J2124">
        <v>1.1153846153846154</v>
      </c>
      <c r="K2124">
        <v>26</v>
      </c>
      <c r="L2124">
        <v>1</v>
      </c>
      <c r="M2124">
        <v>28</v>
      </c>
      <c r="O2124">
        <v>2</v>
      </c>
      <c r="P2124">
        <v>3</v>
      </c>
      <c r="Q2124">
        <v>0.66666666666666663</v>
      </c>
      <c r="R2124">
        <v>1</v>
      </c>
    </row>
    <row r="2125" spans="1:19" x14ac:dyDescent="0.25">
      <c r="A2125" t="s">
        <v>6920</v>
      </c>
      <c r="B2125" t="s">
        <v>465</v>
      </c>
      <c r="C2125" t="s">
        <v>223</v>
      </c>
      <c r="D2125">
        <v>42156</v>
      </c>
      <c r="E2125">
        <v>4</v>
      </c>
      <c r="F2125">
        <v>4</v>
      </c>
      <c r="G2125">
        <v>1</v>
      </c>
      <c r="H2125">
        <v>1</v>
      </c>
      <c r="I2125">
        <v>20</v>
      </c>
      <c r="J2125">
        <v>0.05</v>
      </c>
      <c r="K2125">
        <v>20</v>
      </c>
      <c r="L2125">
        <v>1</v>
      </c>
      <c r="M2125">
        <v>1</v>
      </c>
      <c r="O2125">
        <v>0</v>
      </c>
      <c r="P2125">
        <v>0</v>
      </c>
      <c r="Q2125" t="e">
        <v>#DIV/0!</v>
      </c>
      <c r="R2125">
        <v>0</v>
      </c>
      <c r="S2125">
        <v>1.0553571428571429</v>
      </c>
    </row>
    <row r="2126" spans="1:19" x14ac:dyDescent="0.25">
      <c r="A2126" t="s">
        <v>6921</v>
      </c>
      <c r="B2126" t="s">
        <v>466</v>
      </c>
      <c r="C2126" t="s">
        <v>206</v>
      </c>
      <c r="D2126">
        <v>42156</v>
      </c>
      <c r="E2126">
        <v>9</v>
      </c>
      <c r="F2126">
        <v>10</v>
      </c>
      <c r="G2126">
        <v>0.9</v>
      </c>
      <c r="H2126">
        <v>98</v>
      </c>
      <c r="I2126">
        <v>90</v>
      </c>
      <c r="J2126">
        <v>1.0888888888888888</v>
      </c>
      <c r="K2126">
        <v>100</v>
      </c>
      <c r="L2126">
        <v>0.9</v>
      </c>
      <c r="M2126">
        <v>98</v>
      </c>
      <c r="O2126">
        <v>0</v>
      </c>
      <c r="P2126">
        <v>0</v>
      </c>
      <c r="Q2126" t="e">
        <v>#DIV/0!</v>
      </c>
      <c r="R2126">
        <v>0</v>
      </c>
    </row>
    <row r="2127" spans="1:19" x14ac:dyDescent="0.25">
      <c r="A2127" t="s">
        <v>6922</v>
      </c>
      <c r="B2127" t="s">
        <v>467</v>
      </c>
      <c r="C2127" t="s">
        <v>229</v>
      </c>
      <c r="D2127">
        <v>42156</v>
      </c>
      <c r="E2127">
        <v>3</v>
      </c>
      <c r="F2127">
        <v>3</v>
      </c>
      <c r="G2127">
        <v>1</v>
      </c>
      <c r="H2127">
        <v>36</v>
      </c>
      <c r="I2127">
        <v>30</v>
      </c>
      <c r="J2127">
        <v>1.2</v>
      </c>
      <c r="K2127">
        <v>30</v>
      </c>
      <c r="L2127">
        <v>1</v>
      </c>
      <c r="M2127">
        <v>34</v>
      </c>
      <c r="O2127">
        <v>0</v>
      </c>
      <c r="P2127">
        <v>0</v>
      </c>
      <c r="Q2127" t="e">
        <v>#DIV/0!</v>
      </c>
      <c r="R2127">
        <v>2</v>
      </c>
    </row>
    <row r="2128" spans="1:19" x14ac:dyDescent="0.25">
      <c r="A2128" t="s">
        <v>6923</v>
      </c>
      <c r="B2128" t="s">
        <v>468</v>
      </c>
      <c r="C2128" t="s">
        <v>231</v>
      </c>
      <c r="D2128">
        <v>42156</v>
      </c>
      <c r="E2128">
        <v>3</v>
      </c>
      <c r="F2128">
        <v>5</v>
      </c>
      <c r="G2128">
        <v>0.6</v>
      </c>
      <c r="H2128">
        <v>31</v>
      </c>
      <c r="I2128">
        <v>30</v>
      </c>
      <c r="J2128">
        <v>1.0333333333333334</v>
      </c>
      <c r="K2128">
        <v>50</v>
      </c>
      <c r="L2128">
        <v>0.6</v>
      </c>
      <c r="M2128">
        <v>31</v>
      </c>
      <c r="O2128">
        <v>0</v>
      </c>
      <c r="P2128">
        <v>0</v>
      </c>
      <c r="Q2128" t="e">
        <v>#DIV/0!</v>
      </c>
      <c r="R2128">
        <v>0</v>
      </c>
      <c r="S2128">
        <v>1</v>
      </c>
    </row>
    <row r="2129" spans="1:19" x14ac:dyDescent="0.25">
      <c r="A2129" t="s">
        <v>6924</v>
      </c>
      <c r="B2129" t="s">
        <v>469</v>
      </c>
      <c r="C2129" t="s">
        <v>236</v>
      </c>
      <c r="D2129">
        <v>42156</v>
      </c>
      <c r="E2129">
        <v>11</v>
      </c>
      <c r="F2129">
        <v>12</v>
      </c>
      <c r="G2129">
        <v>0.91666666666666663</v>
      </c>
      <c r="H2129">
        <v>99</v>
      </c>
      <c r="I2129">
        <v>82</v>
      </c>
      <c r="J2129">
        <v>1.2073170731707317</v>
      </c>
      <c r="K2129">
        <v>110</v>
      </c>
      <c r="L2129">
        <v>0.74545454545454548</v>
      </c>
      <c r="M2129">
        <v>99</v>
      </c>
      <c r="O2129">
        <v>0</v>
      </c>
      <c r="P2129">
        <v>0</v>
      </c>
      <c r="Q2129" t="e">
        <v>#DIV/0!</v>
      </c>
      <c r="R2129">
        <v>0</v>
      </c>
    </row>
    <row r="2130" spans="1:19" x14ac:dyDescent="0.25">
      <c r="A2130" t="s">
        <v>6925</v>
      </c>
      <c r="B2130" t="s">
        <v>470</v>
      </c>
      <c r="C2130" t="s">
        <v>221</v>
      </c>
      <c r="D2130">
        <v>42156</v>
      </c>
      <c r="E2130">
        <v>8</v>
      </c>
      <c r="F2130">
        <v>9</v>
      </c>
      <c r="G2130">
        <v>0.88888888888888884</v>
      </c>
      <c r="H2130">
        <v>55</v>
      </c>
      <c r="I2130">
        <v>80</v>
      </c>
      <c r="J2130">
        <v>0.6875</v>
      </c>
      <c r="K2130">
        <v>90</v>
      </c>
      <c r="L2130">
        <v>0.88888888888888884</v>
      </c>
      <c r="M2130">
        <v>43</v>
      </c>
      <c r="O2130">
        <v>12</v>
      </c>
      <c r="P2130">
        <v>17</v>
      </c>
      <c r="Q2130">
        <v>0.70588235294117652</v>
      </c>
      <c r="R2130">
        <v>12</v>
      </c>
      <c r="S2130">
        <v>1.0425</v>
      </c>
    </row>
    <row r="2131" spans="1:19" x14ac:dyDescent="0.25">
      <c r="A2131" t="s">
        <v>6926</v>
      </c>
      <c r="B2131" t="s">
        <v>471</v>
      </c>
      <c r="C2131" t="s">
        <v>238</v>
      </c>
      <c r="D2131">
        <v>42156</v>
      </c>
      <c r="E2131">
        <v>7</v>
      </c>
      <c r="F2131">
        <v>7</v>
      </c>
      <c r="G2131">
        <v>1</v>
      </c>
      <c r="H2131">
        <v>0</v>
      </c>
      <c r="I2131">
        <v>70</v>
      </c>
      <c r="J2131">
        <v>0</v>
      </c>
      <c r="K2131">
        <v>70</v>
      </c>
      <c r="L2131">
        <v>1</v>
      </c>
      <c r="M2131">
        <v>0</v>
      </c>
      <c r="O2131">
        <v>0</v>
      </c>
      <c r="P2131">
        <v>0</v>
      </c>
      <c r="Q2131" t="e">
        <v>#DIV/0!</v>
      </c>
      <c r="R2131">
        <v>0</v>
      </c>
      <c r="S2131">
        <v>0.74704999999999999</v>
      </c>
    </row>
    <row r="2132" spans="1:19" x14ac:dyDescent="0.25">
      <c r="A2132" t="s">
        <v>6927</v>
      </c>
      <c r="B2132" t="s">
        <v>472</v>
      </c>
      <c r="C2132" t="s">
        <v>224</v>
      </c>
      <c r="D2132">
        <v>42156</v>
      </c>
      <c r="E2132">
        <v>2</v>
      </c>
      <c r="F2132">
        <v>3</v>
      </c>
      <c r="G2132">
        <v>0.66666666666666663</v>
      </c>
      <c r="H2132">
        <v>17</v>
      </c>
      <c r="I2132">
        <v>20</v>
      </c>
      <c r="J2132">
        <v>0.85</v>
      </c>
      <c r="K2132">
        <v>30</v>
      </c>
      <c r="L2132">
        <v>0.66666666666666663</v>
      </c>
      <c r="M2132">
        <v>17</v>
      </c>
      <c r="O2132">
        <v>0</v>
      </c>
      <c r="P2132">
        <v>0</v>
      </c>
      <c r="Q2132" t="e">
        <v>#DIV/0!</v>
      </c>
      <c r="R2132">
        <v>0</v>
      </c>
      <c r="S2132">
        <v>0.78260869565217395</v>
      </c>
    </row>
    <row r="2133" spans="1:19" x14ac:dyDescent="0.25">
      <c r="A2133" t="s">
        <v>9600</v>
      </c>
      <c r="B2133" t="s">
        <v>9601</v>
      </c>
      <c r="C2133" t="s">
        <v>9523</v>
      </c>
      <c r="D2133">
        <v>42156</v>
      </c>
      <c r="E2133">
        <v>3</v>
      </c>
      <c r="F2133">
        <v>4</v>
      </c>
      <c r="G2133">
        <v>0.75</v>
      </c>
      <c r="H2133">
        <v>14</v>
      </c>
      <c r="I2133">
        <v>9</v>
      </c>
      <c r="J2133">
        <v>1.5555555555555556</v>
      </c>
      <c r="K2133">
        <v>14</v>
      </c>
      <c r="L2133">
        <v>0.6428571428571429</v>
      </c>
      <c r="M2133">
        <v>11</v>
      </c>
      <c r="O2133">
        <v>3</v>
      </c>
      <c r="P2133">
        <v>3</v>
      </c>
      <c r="Q2133">
        <v>1</v>
      </c>
      <c r="R2133">
        <v>3</v>
      </c>
      <c r="S2133">
        <v>1</v>
      </c>
    </row>
    <row r="2134" spans="1:19" x14ac:dyDescent="0.25">
      <c r="A2134" t="s">
        <v>9225</v>
      </c>
      <c r="B2134" t="s">
        <v>9226</v>
      </c>
      <c r="C2134" t="s">
        <v>3018</v>
      </c>
      <c r="D2134">
        <v>42156</v>
      </c>
      <c r="E2134">
        <v>10</v>
      </c>
      <c r="F2134">
        <v>10</v>
      </c>
      <c r="G2134">
        <v>1</v>
      </c>
      <c r="H2134">
        <v>36</v>
      </c>
      <c r="I2134">
        <v>50</v>
      </c>
      <c r="J2134">
        <v>0.72</v>
      </c>
      <c r="K2134">
        <v>50</v>
      </c>
      <c r="L2134">
        <v>1</v>
      </c>
      <c r="M2134">
        <v>28</v>
      </c>
      <c r="O2134">
        <v>2</v>
      </c>
      <c r="P2134">
        <v>3</v>
      </c>
      <c r="Q2134">
        <v>0.66666666666666663</v>
      </c>
      <c r="R2134">
        <v>8</v>
      </c>
    </row>
    <row r="2135" spans="1:19" x14ac:dyDescent="0.25">
      <c r="A2135" t="s">
        <v>6928</v>
      </c>
      <c r="B2135" t="s">
        <v>473</v>
      </c>
      <c r="C2135" t="s">
        <v>203</v>
      </c>
      <c r="D2135">
        <v>42156</v>
      </c>
      <c r="E2135">
        <v>14</v>
      </c>
      <c r="F2135">
        <v>15</v>
      </c>
      <c r="G2135">
        <v>0.93333333333333335</v>
      </c>
      <c r="H2135">
        <v>112</v>
      </c>
      <c r="I2135">
        <v>115</v>
      </c>
      <c r="J2135">
        <v>0.97391304347826091</v>
      </c>
      <c r="K2135">
        <v>125</v>
      </c>
      <c r="L2135">
        <v>0.92</v>
      </c>
      <c r="M2135">
        <v>112</v>
      </c>
      <c r="O2135">
        <v>3</v>
      </c>
      <c r="P2135">
        <v>3</v>
      </c>
      <c r="Q2135">
        <v>1</v>
      </c>
      <c r="R2135">
        <v>0</v>
      </c>
    </row>
    <row r="2136" spans="1:19" x14ac:dyDescent="0.25">
      <c r="A2136" t="s">
        <v>6929</v>
      </c>
      <c r="B2136" t="s">
        <v>474</v>
      </c>
      <c r="C2136" t="s">
        <v>232</v>
      </c>
      <c r="D2136">
        <v>42156</v>
      </c>
      <c r="E2136">
        <v>0</v>
      </c>
      <c r="F2136">
        <v>0</v>
      </c>
      <c r="G2136" t="e">
        <v>#DIV/0!</v>
      </c>
      <c r="H2136">
        <v>0</v>
      </c>
      <c r="I2136">
        <v>0</v>
      </c>
      <c r="J2136" t="e">
        <v>#DIV/0!</v>
      </c>
      <c r="K2136">
        <v>0</v>
      </c>
      <c r="L2136" t="e">
        <v>#DIV/0!</v>
      </c>
      <c r="M2136">
        <v>0</v>
      </c>
      <c r="O2136">
        <v>0</v>
      </c>
      <c r="P2136">
        <v>0</v>
      </c>
      <c r="Q2136" t="e">
        <v>#DIV/0!</v>
      </c>
      <c r="R2136">
        <v>0</v>
      </c>
    </row>
    <row r="2137" spans="1:19" x14ac:dyDescent="0.25">
      <c r="A2137" t="s">
        <v>6930</v>
      </c>
      <c r="B2137" t="s">
        <v>475</v>
      </c>
      <c r="C2137" t="s">
        <v>211</v>
      </c>
      <c r="D2137">
        <v>42156</v>
      </c>
      <c r="E2137">
        <v>9</v>
      </c>
      <c r="F2137">
        <v>10</v>
      </c>
      <c r="G2137">
        <v>0.9</v>
      </c>
      <c r="H2137">
        <v>62</v>
      </c>
      <c r="I2137">
        <v>57</v>
      </c>
      <c r="J2137">
        <v>1.0877192982456141</v>
      </c>
      <c r="K2137">
        <v>65</v>
      </c>
      <c r="L2137">
        <v>0.87692307692307692</v>
      </c>
      <c r="M2137">
        <v>51</v>
      </c>
      <c r="O2137">
        <v>5</v>
      </c>
      <c r="P2137">
        <v>10</v>
      </c>
      <c r="Q2137">
        <v>0.5</v>
      </c>
      <c r="R2137">
        <v>11</v>
      </c>
    </row>
    <row r="2138" spans="1:19" x14ac:dyDescent="0.25">
      <c r="A2138" t="s">
        <v>6931</v>
      </c>
      <c r="B2138" t="s">
        <v>476</v>
      </c>
      <c r="C2138" t="s">
        <v>216</v>
      </c>
      <c r="D2138">
        <v>42156</v>
      </c>
      <c r="E2138">
        <v>2</v>
      </c>
      <c r="F2138">
        <v>3</v>
      </c>
      <c r="G2138">
        <v>0.66666666666666663</v>
      </c>
      <c r="H2138">
        <v>14</v>
      </c>
      <c r="I2138">
        <v>12</v>
      </c>
      <c r="J2138">
        <v>1.1666666666666667</v>
      </c>
      <c r="K2138">
        <v>20</v>
      </c>
      <c r="L2138">
        <v>0.6</v>
      </c>
      <c r="M2138">
        <v>11</v>
      </c>
      <c r="O2138">
        <v>1</v>
      </c>
      <c r="P2138">
        <v>1</v>
      </c>
      <c r="Q2138">
        <v>1</v>
      </c>
      <c r="R2138">
        <v>3</v>
      </c>
    </row>
    <row r="2139" spans="1:19" x14ac:dyDescent="0.25">
      <c r="A2139" t="s">
        <v>6932</v>
      </c>
      <c r="B2139" t="s">
        <v>477</v>
      </c>
      <c r="C2139" t="s">
        <v>235</v>
      </c>
      <c r="D2139">
        <v>42156</v>
      </c>
      <c r="E2139">
        <v>1</v>
      </c>
      <c r="F2139">
        <v>2</v>
      </c>
      <c r="G2139">
        <v>0.5</v>
      </c>
      <c r="H2139">
        <v>11</v>
      </c>
      <c r="I2139">
        <v>6</v>
      </c>
      <c r="J2139">
        <v>1.8333333333333333</v>
      </c>
      <c r="K2139">
        <v>12</v>
      </c>
      <c r="L2139">
        <v>0.5</v>
      </c>
      <c r="M2139">
        <v>8</v>
      </c>
      <c r="O2139">
        <v>1</v>
      </c>
      <c r="P2139">
        <v>4</v>
      </c>
      <c r="Q2139">
        <v>0.25</v>
      </c>
      <c r="R2139">
        <v>3</v>
      </c>
      <c r="S2139">
        <v>0.85714285714285721</v>
      </c>
    </row>
    <row r="2140" spans="1:19" x14ac:dyDescent="0.25">
      <c r="A2140" t="s">
        <v>6933</v>
      </c>
      <c r="B2140" t="s">
        <v>478</v>
      </c>
      <c r="C2140" t="s">
        <v>202</v>
      </c>
      <c r="D2140">
        <v>42156</v>
      </c>
      <c r="E2140">
        <v>3</v>
      </c>
      <c r="F2140">
        <v>3</v>
      </c>
      <c r="G2140">
        <v>1</v>
      </c>
      <c r="H2140">
        <v>3</v>
      </c>
      <c r="I2140">
        <v>15</v>
      </c>
      <c r="J2140">
        <v>0.2</v>
      </c>
      <c r="K2140">
        <v>15</v>
      </c>
      <c r="L2140">
        <v>1</v>
      </c>
      <c r="M2140">
        <v>3</v>
      </c>
      <c r="O2140">
        <v>2</v>
      </c>
      <c r="P2140">
        <v>2</v>
      </c>
      <c r="Q2140">
        <v>1</v>
      </c>
      <c r="R2140">
        <v>0</v>
      </c>
      <c r="S2140">
        <v>1.1837499999999999</v>
      </c>
    </row>
    <row r="2141" spans="1:19" x14ac:dyDescent="0.25">
      <c r="A2141" t="s">
        <v>6934</v>
      </c>
      <c r="B2141" t="s">
        <v>479</v>
      </c>
      <c r="C2141" t="s">
        <v>207</v>
      </c>
      <c r="D2141">
        <v>42156</v>
      </c>
      <c r="E2141">
        <v>4</v>
      </c>
      <c r="F2141">
        <v>5</v>
      </c>
      <c r="G2141">
        <v>0.8</v>
      </c>
      <c r="H2141">
        <v>20</v>
      </c>
      <c r="I2141">
        <v>40</v>
      </c>
      <c r="J2141">
        <v>0.5</v>
      </c>
      <c r="K2141">
        <v>45</v>
      </c>
      <c r="L2141">
        <v>0.88888888888888884</v>
      </c>
      <c r="M2141">
        <v>16</v>
      </c>
      <c r="O2141">
        <v>8</v>
      </c>
      <c r="P2141">
        <v>13</v>
      </c>
      <c r="Q2141">
        <v>0.61538461538461542</v>
      </c>
      <c r="R2141">
        <v>4</v>
      </c>
      <c r="S2141">
        <v>0.83010000000000006</v>
      </c>
    </row>
    <row r="2142" spans="1:19" x14ac:dyDescent="0.25">
      <c r="A2142" t="s">
        <v>6935</v>
      </c>
      <c r="B2142" t="s">
        <v>480</v>
      </c>
      <c r="C2142" t="s">
        <v>219</v>
      </c>
      <c r="D2142">
        <v>42156</v>
      </c>
      <c r="E2142">
        <v>14</v>
      </c>
      <c r="F2142">
        <v>16</v>
      </c>
      <c r="G2142">
        <v>0.875</v>
      </c>
      <c r="H2142">
        <v>92</v>
      </c>
      <c r="I2142">
        <v>120</v>
      </c>
      <c r="J2142">
        <v>0.76666666666666672</v>
      </c>
      <c r="K2142">
        <v>137</v>
      </c>
      <c r="L2142">
        <v>0.87591240875912413</v>
      </c>
      <c r="M2142">
        <v>75</v>
      </c>
      <c r="O2142">
        <v>24</v>
      </c>
      <c r="P2142">
        <v>30</v>
      </c>
      <c r="Q2142">
        <v>0.8</v>
      </c>
      <c r="R2142">
        <v>17</v>
      </c>
      <c r="S2142">
        <v>0.66400000000000003</v>
      </c>
    </row>
    <row r="2143" spans="1:19" x14ac:dyDescent="0.25">
      <c r="A2143" t="s">
        <v>6936</v>
      </c>
      <c r="B2143" t="s">
        <v>481</v>
      </c>
      <c r="C2143" t="s">
        <v>225</v>
      </c>
      <c r="D2143">
        <v>42156</v>
      </c>
      <c r="E2143">
        <v>15</v>
      </c>
      <c r="F2143">
        <v>16</v>
      </c>
      <c r="G2143">
        <v>0.9375</v>
      </c>
      <c r="H2143">
        <v>39</v>
      </c>
      <c r="I2143">
        <v>44</v>
      </c>
      <c r="J2143">
        <v>0.88636363636363635</v>
      </c>
      <c r="K2143">
        <v>48</v>
      </c>
      <c r="L2143">
        <v>0.91666666666666663</v>
      </c>
      <c r="M2143">
        <v>28</v>
      </c>
      <c r="O2143">
        <v>5</v>
      </c>
      <c r="P2143">
        <v>9</v>
      </c>
      <c r="Q2143">
        <v>0.55555555555555558</v>
      </c>
      <c r="R2143">
        <v>11</v>
      </c>
      <c r="S2143">
        <v>0.98</v>
      </c>
    </row>
    <row r="2144" spans="1:19" x14ac:dyDescent="0.25">
      <c r="A2144" t="s">
        <v>6937</v>
      </c>
      <c r="B2144" t="s">
        <v>482</v>
      </c>
      <c r="C2144" t="s">
        <v>364</v>
      </c>
      <c r="D2144">
        <v>42156</v>
      </c>
      <c r="E2144">
        <v>10</v>
      </c>
      <c r="F2144">
        <v>10</v>
      </c>
      <c r="G2144">
        <v>1</v>
      </c>
      <c r="H2144">
        <v>29</v>
      </c>
      <c r="I2144">
        <v>26</v>
      </c>
      <c r="J2144">
        <v>1.1153846153846154</v>
      </c>
      <c r="K2144">
        <v>26</v>
      </c>
      <c r="L2144">
        <v>1</v>
      </c>
      <c r="M2144">
        <v>28</v>
      </c>
      <c r="O2144">
        <v>2</v>
      </c>
      <c r="P2144">
        <v>3</v>
      </c>
      <c r="Q2144">
        <v>0.66666666666666663</v>
      </c>
      <c r="R2144">
        <v>1</v>
      </c>
      <c r="S2144">
        <v>0.82065217391304346</v>
      </c>
    </row>
    <row r="2145" spans="1:19" x14ac:dyDescent="0.25">
      <c r="A2145" t="s">
        <v>6938</v>
      </c>
      <c r="B2145" t="s">
        <v>483</v>
      </c>
      <c r="C2145" t="s">
        <v>222</v>
      </c>
      <c r="D2145">
        <v>42156</v>
      </c>
      <c r="E2145">
        <v>6</v>
      </c>
      <c r="F2145">
        <v>7</v>
      </c>
      <c r="G2145">
        <v>0.8571428571428571</v>
      </c>
      <c r="H2145">
        <v>18</v>
      </c>
      <c r="I2145">
        <v>40</v>
      </c>
      <c r="J2145">
        <v>0.45</v>
      </c>
      <c r="K2145">
        <v>50</v>
      </c>
      <c r="L2145">
        <v>0.8</v>
      </c>
      <c r="M2145">
        <v>18</v>
      </c>
      <c r="O2145">
        <v>0</v>
      </c>
      <c r="P2145">
        <v>0</v>
      </c>
      <c r="Q2145" t="e">
        <v>#DIV/0!</v>
      </c>
      <c r="R2145">
        <v>0</v>
      </c>
    </row>
    <row r="2146" spans="1:19" x14ac:dyDescent="0.25">
      <c r="A2146" t="s">
        <v>6939</v>
      </c>
      <c r="B2146" t="s">
        <v>484</v>
      </c>
      <c r="C2146" t="s">
        <v>228</v>
      </c>
      <c r="D2146">
        <v>42156</v>
      </c>
      <c r="E2146">
        <v>3</v>
      </c>
      <c r="F2146">
        <v>3</v>
      </c>
      <c r="G2146">
        <v>1</v>
      </c>
      <c r="H2146">
        <v>36</v>
      </c>
      <c r="I2146">
        <v>30</v>
      </c>
      <c r="J2146">
        <v>1.2</v>
      </c>
      <c r="K2146">
        <v>30</v>
      </c>
      <c r="L2146">
        <v>1</v>
      </c>
      <c r="M2146">
        <v>34</v>
      </c>
      <c r="O2146">
        <v>0</v>
      </c>
      <c r="P2146">
        <v>0</v>
      </c>
      <c r="Q2146" t="e">
        <v>#DIV/0!</v>
      </c>
      <c r="R2146">
        <v>2</v>
      </c>
    </row>
    <row r="2147" spans="1:19" x14ac:dyDescent="0.25">
      <c r="A2147" t="s">
        <v>6940</v>
      </c>
      <c r="B2147" t="s">
        <v>485</v>
      </c>
      <c r="C2147" t="s">
        <v>230</v>
      </c>
      <c r="D2147">
        <v>42156</v>
      </c>
      <c r="E2147">
        <v>3</v>
      </c>
      <c r="F2147">
        <v>5</v>
      </c>
      <c r="G2147">
        <v>0.6</v>
      </c>
      <c r="H2147">
        <v>31</v>
      </c>
      <c r="I2147">
        <v>30</v>
      </c>
      <c r="J2147">
        <v>1.0333333333333334</v>
      </c>
      <c r="K2147">
        <v>50</v>
      </c>
      <c r="L2147">
        <v>0.6</v>
      </c>
      <c r="M2147">
        <v>31</v>
      </c>
      <c r="O2147">
        <v>0</v>
      </c>
      <c r="P2147">
        <v>0</v>
      </c>
      <c r="Q2147" t="e">
        <v>#DIV/0!</v>
      </c>
      <c r="R2147">
        <v>0</v>
      </c>
      <c r="S2147">
        <v>0.88927417184265012</v>
      </c>
    </row>
    <row r="2148" spans="1:19" x14ac:dyDescent="0.25">
      <c r="A2148" t="s">
        <v>6941</v>
      </c>
      <c r="B2148" t="s">
        <v>486</v>
      </c>
      <c r="C2148" t="s">
        <v>237</v>
      </c>
      <c r="D2148">
        <v>42156</v>
      </c>
      <c r="E2148">
        <v>11</v>
      </c>
      <c r="F2148">
        <v>12</v>
      </c>
      <c r="G2148">
        <v>0.91666666666666663</v>
      </c>
      <c r="H2148">
        <v>99</v>
      </c>
      <c r="I2148">
        <v>82</v>
      </c>
      <c r="J2148">
        <v>1.2073170731707317</v>
      </c>
      <c r="K2148">
        <v>110</v>
      </c>
      <c r="L2148">
        <v>0.74545454545454548</v>
      </c>
      <c r="M2148">
        <v>99</v>
      </c>
      <c r="O2148">
        <v>0</v>
      </c>
      <c r="P2148">
        <v>0</v>
      </c>
      <c r="Q2148" t="e">
        <v>#DIV/0!</v>
      </c>
      <c r="R2148">
        <v>0</v>
      </c>
    </row>
    <row r="2149" spans="1:19" x14ac:dyDescent="0.25">
      <c r="A2149" t="s">
        <v>6942</v>
      </c>
      <c r="B2149" t="s">
        <v>487</v>
      </c>
      <c r="C2149" t="s">
        <v>239</v>
      </c>
      <c r="D2149">
        <v>42156</v>
      </c>
      <c r="E2149">
        <v>7</v>
      </c>
      <c r="F2149">
        <v>7</v>
      </c>
      <c r="G2149">
        <v>1</v>
      </c>
      <c r="H2149">
        <v>0</v>
      </c>
      <c r="I2149">
        <v>70</v>
      </c>
      <c r="J2149">
        <v>0</v>
      </c>
      <c r="K2149">
        <v>70</v>
      </c>
      <c r="L2149">
        <v>1</v>
      </c>
      <c r="M2149">
        <v>0</v>
      </c>
      <c r="O2149">
        <v>0</v>
      </c>
      <c r="P2149">
        <v>0</v>
      </c>
      <c r="Q2149" t="e">
        <v>#DIV/0!</v>
      </c>
      <c r="R2149">
        <v>0</v>
      </c>
    </row>
    <row r="2150" spans="1:19" x14ac:dyDescent="0.25">
      <c r="A2150" t="s">
        <v>6943</v>
      </c>
      <c r="B2150" t="s">
        <v>489</v>
      </c>
      <c r="C2150" t="s">
        <v>247</v>
      </c>
      <c r="D2150">
        <v>42156</v>
      </c>
      <c r="E2150">
        <v>5</v>
      </c>
      <c r="F2150">
        <v>8</v>
      </c>
      <c r="G2150">
        <v>0.625</v>
      </c>
      <c r="H2150">
        <v>46</v>
      </c>
      <c r="I2150">
        <v>30</v>
      </c>
      <c r="J2150">
        <v>1.5333333333333334</v>
      </c>
      <c r="K2150">
        <v>52</v>
      </c>
      <c r="L2150">
        <v>0.57692307692307687</v>
      </c>
      <c r="M2150">
        <v>37</v>
      </c>
      <c r="O2150">
        <v>4</v>
      </c>
      <c r="P2150">
        <v>12</v>
      </c>
      <c r="Q2150">
        <v>0.33333333333333331</v>
      </c>
      <c r="R2150">
        <v>9</v>
      </c>
    </row>
    <row r="2151" spans="1:19" x14ac:dyDescent="0.25">
      <c r="A2151" t="s">
        <v>9367</v>
      </c>
      <c r="B2151" t="s">
        <v>2646</v>
      </c>
      <c r="C2151" t="s">
        <v>2637</v>
      </c>
      <c r="D2151">
        <v>42156</v>
      </c>
      <c r="E2151">
        <v>8</v>
      </c>
      <c r="F2151">
        <v>8</v>
      </c>
      <c r="G2151">
        <v>1</v>
      </c>
      <c r="H2151">
        <v>20</v>
      </c>
      <c r="I2151">
        <v>40</v>
      </c>
      <c r="J2151">
        <v>0.5</v>
      </c>
      <c r="K2151">
        <v>40</v>
      </c>
      <c r="L2151">
        <v>1</v>
      </c>
      <c r="M2151">
        <v>18</v>
      </c>
      <c r="O2151">
        <v>4</v>
      </c>
      <c r="P2151">
        <v>5</v>
      </c>
      <c r="Q2151">
        <v>0.8</v>
      </c>
      <c r="R2151">
        <v>2</v>
      </c>
      <c r="S2151">
        <v>0.73333333333333328</v>
      </c>
    </row>
    <row r="2152" spans="1:19" x14ac:dyDescent="0.25">
      <c r="A2152" t="s">
        <v>6944</v>
      </c>
      <c r="B2152" t="s">
        <v>490</v>
      </c>
      <c r="C2152" t="s">
        <v>242</v>
      </c>
      <c r="D2152">
        <v>42156</v>
      </c>
      <c r="E2152">
        <v>15</v>
      </c>
      <c r="F2152">
        <v>17</v>
      </c>
      <c r="G2152">
        <v>0.88235294117647056</v>
      </c>
      <c r="H2152">
        <v>84</v>
      </c>
      <c r="I2152">
        <v>115</v>
      </c>
      <c r="J2152">
        <v>0.73043478260869565</v>
      </c>
      <c r="K2152">
        <v>127</v>
      </c>
      <c r="L2152">
        <v>0.90551181102362199</v>
      </c>
      <c r="M2152">
        <v>69</v>
      </c>
      <c r="N2152">
        <v>1.1837499999999999</v>
      </c>
      <c r="O2152">
        <v>22</v>
      </c>
      <c r="P2152">
        <v>28</v>
      </c>
      <c r="Q2152">
        <v>0.7857142857142857</v>
      </c>
      <c r="R2152">
        <v>15</v>
      </c>
    </row>
    <row r="2153" spans="1:19" x14ac:dyDescent="0.25">
      <c r="A2153" t="s">
        <v>6945</v>
      </c>
      <c r="B2153" t="s">
        <v>491</v>
      </c>
      <c r="C2153" t="s">
        <v>243</v>
      </c>
      <c r="D2153">
        <v>42156</v>
      </c>
      <c r="E2153">
        <v>11</v>
      </c>
      <c r="F2153">
        <v>12</v>
      </c>
      <c r="G2153">
        <v>0.91666666666666663</v>
      </c>
      <c r="H2153">
        <v>34</v>
      </c>
      <c r="I2153">
        <v>36</v>
      </c>
      <c r="J2153">
        <v>0.94444444444444442</v>
      </c>
      <c r="K2153">
        <v>40</v>
      </c>
      <c r="L2153">
        <v>0.9</v>
      </c>
      <c r="M2153">
        <v>25</v>
      </c>
      <c r="N2153">
        <v>0.83010000000000006</v>
      </c>
      <c r="O2153">
        <v>5</v>
      </c>
      <c r="P2153">
        <v>8</v>
      </c>
      <c r="Q2153">
        <v>0.625</v>
      </c>
      <c r="R2153">
        <v>9</v>
      </c>
      <c r="S2153">
        <v>0.82499999999999996</v>
      </c>
    </row>
    <row r="2154" spans="1:19" x14ac:dyDescent="0.25">
      <c r="A2154" t="s">
        <v>6946</v>
      </c>
      <c r="B2154" t="s">
        <v>492</v>
      </c>
      <c r="C2154" t="s">
        <v>244</v>
      </c>
      <c r="D2154">
        <v>42156</v>
      </c>
      <c r="E2154">
        <v>4</v>
      </c>
      <c r="F2154">
        <v>4</v>
      </c>
      <c r="G2154">
        <v>1</v>
      </c>
      <c r="H2154">
        <v>5</v>
      </c>
      <c r="I2154">
        <v>8</v>
      </c>
      <c r="J2154">
        <v>0.625</v>
      </c>
      <c r="K2154">
        <v>8</v>
      </c>
      <c r="L2154">
        <v>1</v>
      </c>
      <c r="M2154">
        <v>3</v>
      </c>
      <c r="N2154">
        <v>0.66400000000000003</v>
      </c>
      <c r="O2154">
        <v>0</v>
      </c>
      <c r="P2154">
        <v>1</v>
      </c>
      <c r="Q2154">
        <v>0</v>
      </c>
      <c r="R2154">
        <v>2</v>
      </c>
      <c r="S2154">
        <v>0.82499999999999996</v>
      </c>
    </row>
    <row r="2155" spans="1:19" x14ac:dyDescent="0.25">
      <c r="A2155" t="s">
        <v>9476</v>
      </c>
      <c r="B2155" t="s">
        <v>2819</v>
      </c>
      <c r="C2155" t="s">
        <v>2809</v>
      </c>
      <c r="D2155">
        <v>42156</v>
      </c>
      <c r="E2155">
        <v>8</v>
      </c>
      <c r="F2155">
        <v>9</v>
      </c>
      <c r="G2155">
        <v>0.88888888888888884</v>
      </c>
      <c r="H2155">
        <v>33</v>
      </c>
      <c r="I2155">
        <v>34</v>
      </c>
      <c r="J2155">
        <v>0.97058823529411764</v>
      </c>
      <c r="K2155">
        <v>39</v>
      </c>
      <c r="L2155">
        <v>0.87179487179487181</v>
      </c>
      <c r="M2155">
        <v>24</v>
      </c>
      <c r="O2155">
        <v>3</v>
      </c>
      <c r="P2155">
        <v>3</v>
      </c>
      <c r="Q2155">
        <v>1</v>
      </c>
      <c r="R2155">
        <v>9</v>
      </c>
      <c r="S2155">
        <v>1.1499999999999999</v>
      </c>
    </row>
    <row r="2156" spans="1:19" x14ac:dyDescent="0.25">
      <c r="A2156" t="s">
        <v>6947</v>
      </c>
      <c r="B2156" t="s">
        <v>493</v>
      </c>
      <c r="C2156" t="s">
        <v>245</v>
      </c>
      <c r="D2156">
        <v>42156</v>
      </c>
      <c r="E2156">
        <v>21</v>
      </c>
      <c r="F2156">
        <v>21</v>
      </c>
      <c r="G2156">
        <v>1</v>
      </c>
      <c r="H2156">
        <v>58</v>
      </c>
      <c r="I2156">
        <v>81</v>
      </c>
      <c r="J2156">
        <v>0.71604938271604934</v>
      </c>
      <c r="K2156">
        <v>81</v>
      </c>
      <c r="L2156">
        <v>1</v>
      </c>
      <c r="M2156">
        <v>55</v>
      </c>
      <c r="O2156">
        <v>6</v>
      </c>
      <c r="P2156">
        <v>7</v>
      </c>
      <c r="Q2156">
        <v>0.8571428571428571</v>
      </c>
      <c r="R2156">
        <v>3</v>
      </c>
      <c r="S2156">
        <v>0.80317391304347818</v>
      </c>
    </row>
    <row r="2157" spans="1:19" x14ac:dyDescent="0.25">
      <c r="A2157" t="s">
        <v>6948</v>
      </c>
      <c r="B2157" t="s">
        <v>494</v>
      </c>
      <c r="C2157" t="s">
        <v>246</v>
      </c>
      <c r="D2157">
        <v>42156</v>
      </c>
      <c r="E2157">
        <v>43</v>
      </c>
      <c r="F2157">
        <v>49</v>
      </c>
      <c r="G2157">
        <v>0.87755102040816324</v>
      </c>
      <c r="H2157">
        <v>336</v>
      </c>
      <c r="I2157">
        <v>402</v>
      </c>
      <c r="J2157">
        <v>0.83582089552238803</v>
      </c>
      <c r="K2157">
        <v>480</v>
      </c>
      <c r="L2157">
        <v>0.83750000000000002</v>
      </c>
      <c r="M2157">
        <v>322</v>
      </c>
      <c r="O2157">
        <v>12</v>
      </c>
      <c r="P2157">
        <v>17</v>
      </c>
      <c r="Q2157">
        <v>0.70588235294117652</v>
      </c>
      <c r="R2157">
        <v>14</v>
      </c>
      <c r="S2157">
        <v>0.71599999999999997</v>
      </c>
    </row>
    <row r="2158" spans="1:19" x14ac:dyDescent="0.25">
      <c r="A2158" t="s">
        <v>6949</v>
      </c>
      <c r="B2158" t="s">
        <v>495</v>
      </c>
      <c r="C2158" t="s">
        <v>365</v>
      </c>
      <c r="D2158">
        <v>42156</v>
      </c>
      <c r="E2158">
        <v>0</v>
      </c>
      <c r="F2158">
        <v>0</v>
      </c>
      <c r="G2158" t="e">
        <v>#DIV/0!</v>
      </c>
      <c r="H2158">
        <v>0</v>
      </c>
      <c r="I2158">
        <v>0</v>
      </c>
      <c r="J2158" t="e">
        <v>#DIV/0!</v>
      </c>
      <c r="K2158">
        <v>0</v>
      </c>
      <c r="L2158" t="e">
        <v>#DIV/0!</v>
      </c>
      <c r="M2158">
        <v>0</v>
      </c>
      <c r="O2158">
        <v>0</v>
      </c>
      <c r="P2158">
        <v>0</v>
      </c>
      <c r="Q2158" t="e">
        <v>#DIV/0!</v>
      </c>
      <c r="R2158">
        <v>0</v>
      </c>
      <c r="S2158">
        <v>1.06</v>
      </c>
    </row>
    <row r="2159" spans="1:19" x14ac:dyDescent="0.25">
      <c r="A2159" t="s">
        <v>6950</v>
      </c>
      <c r="B2159" t="s">
        <v>488</v>
      </c>
      <c r="C2159" t="s">
        <v>240</v>
      </c>
      <c r="D2159">
        <v>42156</v>
      </c>
      <c r="E2159">
        <v>115</v>
      </c>
      <c r="F2159">
        <v>128</v>
      </c>
      <c r="G2159">
        <v>0.8984375</v>
      </c>
      <c r="H2159">
        <v>616</v>
      </c>
      <c r="I2159">
        <v>746</v>
      </c>
      <c r="J2159">
        <v>0.82573726541554959</v>
      </c>
      <c r="K2159">
        <v>867</v>
      </c>
      <c r="L2159">
        <v>0.86043829296424457</v>
      </c>
      <c r="M2159">
        <v>553</v>
      </c>
      <c r="O2159">
        <v>56</v>
      </c>
      <c r="P2159">
        <v>81</v>
      </c>
      <c r="Q2159">
        <v>0.69135802469135799</v>
      </c>
      <c r="R2159">
        <v>63</v>
      </c>
      <c r="S2159">
        <v>0.9</v>
      </c>
    </row>
    <row r="2160" spans="1:19" x14ac:dyDescent="0.25">
      <c r="A2160" t="s">
        <v>6951</v>
      </c>
      <c r="B2160" t="s">
        <v>499</v>
      </c>
      <c r="C2160" t="s">
        <v>215</v>
      </c>
      <c r="D2160">
        <v>42186</v>
      </c>
      <c r="E2160">
        <v>2</v>
      </c>
      <c r="F2160">
        <v>4</v>
      </c>
      <c r="G2160">
        <v>0.5</v>
      </c>
      <c r="H2160">
        <v>25</v>
      </c>
      <c r="I2160">
        <v>12</v>
      </c>
      <c r="J2160">
        <v>2.0833333333333335</v>
      </c>
      <c r="K2160">
        <v>28</v>
      </c>
      <c r="L2160">
        <v>0.42857142857142855</v>
      </c>
      <c r="M2160">
        <v>19</v>
      </c>
      <c r="O2160">
        <v>0</v>
      </c>
      <c r="P2160">
        <v>2</v>
      </c>
      <c r="Q2160">
        <v>0</v>
      </c>
      <c r="R2160">
        <v>6</v>
      </c>
      <c r="S2160">
        <v>0.36363636363636365</v>
      </c>
    </row>
    <row r="2161" spans="1:19" x14ac:dyDescent="0.25">
      <c r="A2161" t="s">
        <v>6952</v>
      </c>
      <c r="B2161" t="s">
        <v>500</v>
      </c>
      <c r="C2161" t="s">
        <v>218</v>
      </c>
      <c r="D2161">
        <v>42186</v>
      </c>
      <c r="E2161">
        <v>2</v>
      </c>
      <c r="F2161">
        <v>3</v>
      </c>
      <c r="G2161">
        <v>0.66666666666666663</v>
      </c>
      <c r="H2161">
        <v>15</v>
      </c>
      <c r="I2161">
        <v>12</v>
      </c>
      <c r="J2161">
        <v>1.25</v>
      </c>
      <c r="K2161">
        <v>20</v>
      </c>
      <c r="L2161">
        <v>0.6</v>
      </c>
      <c r="M2161">
        <v>13</v>
      </c>
      <c r="O2161">
        <v>1</v>
      </c>
      <c r="P2161">
        <v>1</v>
      </c>
      <c r="Q2161">
        <v>1</v>
      </c>
      <c r="R2161">
        <v>2</v>
      </c>
    </row>
    <row r="2162" spans="1:19" x14ac:dyDescent="0.25">
      <c r="A2162" t="s">
        <v>6953</v>
      </c>
      <c r="B2162" t="s">
        <v>501</v>
      </c>
      <c r="C2162" t="s">
        <v>234</v>
      </c>
      <c r="D2162">
        <v>42186</v>
      </c>
      <c r="E2162">
        <v>0</v>
      </c>
      <c r="F2162">
        <v>0</v>
      </c>
      <c r="G2162" t="e">
        <v>#DIV/0!</v>
      </c>
      <c r="H2162">
        <v>0</v>
      </c>
      <c r="I2162">
        <v>0</v>
      </c>
      <c r="J2162" t="e">
        <v>#DIV/0!</v>
      </c>
      <c r="K2162">
        <v>0</v>
      </c>
      <c r="L2162" t="e">
        <v>#DIV/0!</v>
      </c>
      <c r="M2162">
        <v>0</v>
      </c>
      <c r="O2162">
        <v>0</v>
      </c>
      <c r="P2162">
        <v>0</v>
      </c>
      <c r="Q2162" t="e">
        <v>#DIV/0!</v>
      </c>
      <c r="R2162">
        <v>0</v>
      </c>
      <c r="S2162">
        <v>0.53846153846153844</v>
      </c>
    </row>
    <row r="2163" spans="1:19" x14ac:dyDescent="0.25">
      <c r="A2163" t="s">
        <v>8860</v>
      </c>
      <c r="B2163" t="s">
        <v>3206</v>
      </c>
      <c r="C2163" t="s">
        <v>2638</v>
      </c>
      <c r="D2163">
        <v>42186</v>
      </c>
      <c r="E2163">
        <v>5</v>
      </c>
      <c r="F2163">
        <v>5</v>
      </c>
      <c r="G2163">
        <v>1</v>
      </c>
      <c r="H2163">
        <v>15</v>
      </c>
      <c r="I2163">
        <v>25</v>
      </c>
      <c r="J2163">
        <v>0.6</v>
      </c>
      <c r="K2163">
        <v>25</v>
      </c>
      <c r="L2163">
        <v>1</v>
      </c>
      <c r="M2163">
        <v>14</v>
      </c>
      <c r="O2163">
        <v>0</v>
      </c>
      <c r="P2163">
        <v>0</v>
      </c>
      <c r="Q2163" t="e">
        <v>#DIV/0!</v>
      </c>
      <c r="R2163">
        <v>1</v>
      </c>
      <c r="S2163">
        <v>0.61904761904761907</v>
      </c>
    </row>
    <row r="2164" spans="1:19" x14ac:dyDescent="0.25">
      <c r="A2164" t="s">
        <v>8751</v>
      </c>
      <c r="B2164" t="s">
        <v>2647</v>
      </c>
      <c r="C2164" t="s">
        <v>2636</v>
      </c>
      <c r="D2164">
        <v>42186</v>
      </c>
      <c r="E2164">
        <v>3</v>
      </c>
      <c r="F2164">
        <v>3</v>
      </c>
      <c r="G2164">
        <v>1</v>
      </c>
      <c r="H2164">
        <v>0</v>
      </c>
      <c r="I2164">
        <v>15</v>
      </c>
      <c r="J2164">
        <v>0</v>
      </c>
      <c r="K2164">
        <v>15</v>
      </c>
      <c r="L2164">
        <v>1</v>
      </c>
      <c r="M2164">
        <v>0</v>
      </c>
      <c r="O2164">
        <v>0</v>
      </c>
      <c r="P2164">
        <v>0</v>
      </c>
      <c r="Q2164" t="e">
        <v>#DIV/0!</v>
      </c>
      <c r="R2164">
        <v>0</v>
      </c>
      <c r="S2164">
        <v>1</v>
      </c>
    </row>
    <row r="2165" spans="1:19" x14ac:dyDescent="0.25">
      <c r="A2165" t="s">
        <v>6954</v>
      </c>
      <c r="B2165" t="s">
        <v>502</v>
      </c>
      <c r="C2165" t="s">
        <v>209</v>
      </c>
      <c r="D2165">
        <v>42186</v>
      </c>
      <c r="E2165">
        <v>4</v>
      </c>
      <c r="F2165">
        <v>5</v>
      </c>
      <c r="G2165">
        <v>0.8</v>
      </c>
      <c r="H2165">
        <v>16</v>
      </c>
      <c r="I2165">
        <v>40</v>
      </c>
      <c r="J2165">
        <v>0.4</v>
      </c>
      <c r="K2165">
        <v>45</v>
      </c>
      <c r="L2165">
        <v>0.88888888888888884</v>
      </c>
      <c r="M2165">
        <v>12</v>
      </c>
      <c r="N2165">
        <v>0.82499999999999996</v>
      </c>
      <c r="O2165">
        <v>7</v>
      </c>
      <c r="P2165">
        <v>7</v>
      </c>
      <c r="Q2165">
        <v>1</v>
      </c>
      <c r="R2165">
        <v>4</v>
      </c>
    </row>
    <row r="2166" spans="1:19" x14ac:dyDescent="0.25">
      <c r="A2166" t="s">
        <v>6955</v>
      </c>
      <c r="B2166" t="s">
        <v>503</v>
      </c>
      <c r="C2166" t="s">
        <v>214</v>
      </c>
      <c r="D2166">
        <v>42186</v>
      </c>
      <c r="E2166">
        <v>5</v>
      </c>
      <c r="F2166">
        <v>5</v>
      </c>
      <c r="G2166">
        <v>1</v>
      </c>
      <c r="H2166">
        <v>31</v>
      </c>
      <c r="I2166">
        <v>35</v>
      </c>
      <c r="J2166">
        <v>0.88571428571428568</v>
      </c>
      <c r="K2166">
        <v>35</v>
      </c>
      <c r="L2166">
        <v>1</v>
      </c>
      <c r="M2166">
        <v>25</v>
      </c>
      <c r="N2166">
        <v>0.82499999999999996</v>
      </c>
      <c r="O2166">
        <v>2</v>
      </c>
      <c r="P2166">
        <v>2</v>
      </c>
      <c r="Q2166">
        <v>1</v>
      </c>
      <c r="R2166">
        <v>6</v>
      </c>
    </row>
    <row r="2167" spans="1:19" x14ac:dyDescent="0.25">
      <c r="A2167" t="s">
        <v>6956</v>
      </c>
      <c r="B2167" t="s">
        <v>504</v>
      </c>
      <c r="C2167" t="s">
        <v>220</v>
      </c>
      <c r="D2167">
        <v>42186</v>
      </c>
      <c r="E2167">
        <v>6</v>
      </c>
      <c r="F2167">
        <v>7</v>
      </c>
      <c r="G2167">
        <v>0.8571428571428571</v>
      </c>
      <c r="H2167">
        <v>35</v>
      </c>
      <c r="I2167">
        <v>40</v>
      </c>
      <c r="J2167">
        <v>0.875</v>
      </c>
      <c r="K2167">
        <v>47</v>
      </c>
      <c r="L2167">
        <v>0.85106382978723405</v>
      </c>
      <c r="M2167">
        <v>28</v>
      </c>
      <c r="N2167">
        <v>1.1499999999999999</v>
      </c>
      <c r="O2167">
        <v>5</v>
      </c>
      <c r="P2167">
        <v>8</v>
      </c>
      <c r="Q2167">
        <v>0.625</v>
      </c>
      <c r="R2167">
        <v>7</v>
      </c>
    </row>
    <row r="2168" spans="1:19" x14ac:dyDescent="0.25">
      <c r="A2168" t="s">
        <v>6957</v>
      </c>
      <c r="B2168" t="s">
        <v>505</v>
      </c>
      <c r="C2168" t="s">
        <v>226</v>
      </c>
      <c r="D2168">
        <v>42186</v>
      </c>
      <c r="E2168">
        <v>11</v>
      </c>
      <c r="F2168">
        <v>12</v>
      </c>
      <c r="G2168">
        <v>0.91666666666666663</v>
      </c>
      <c r="H2168">
        <v>25</v>
      </c>
      <c r="I2168">
        <v>36</v>
      </c>
      <c r="J2168">
        <v>0.69444444444444442</v>
      </c>
      <c r="K2168">
        <v>40</v>
      </c>
      <c r="L2168">
        <v>0.9</v>
      </c>
      <c r="M2168">
        <v>18</v>
      </c>
      <c r="N2168">
        <v>0.80317391304347818</v>
      </c>
      <c r="O2168">
        <v>7</v>
      </c>
      <c r="P2168">
        <v>13</v>
      </c>
      <c r="Q2168">
        <v>0.53846153846153844</v>
      </c>
      <c r="R2168">
        <v>7</v>
      </c>
    </row>
    <row r="2169" spans="1:19" x14ac:dyDescent="0.25">
      <c r="A2169" t="s">
        <v>6958</v>
      </c>
      <c r="B2169" t="s">
        <v>506</v>
      </c>
      <c r="C2169" t="s">
        <v>227</v>
      </c>
      <c r="D2169">
        <v>42186</v>
      </c>
      <c r="E2169">
        <v>4</v>
      </c>
      <c r="F2169">
        <v>4</v>
      </c>
      <c r="G2169">
        <v>1</v>
      </c>
      <c r="H2169">
        <v>6</v>
      </c>
      <c r="I2169">
        <v>8</v>
      </c>
      <c r="J2169">
        <v>0.75</v>
      </c>
      <c r="K2169">
        <v>8</v>
      </c>
      <c r="L2169">
        <v>1</v>
      </c>
      <c r="M2169">
        <v>6</v>
      </c>
      <c r="N2169">
        <v>0.71599999999999997</v>
      </c>
      <c r="O2169">
        <v>0</v>
      </c>
      <c r="P2169">
        <v>1</v>
      </c>
      <c r="Q2169">
        <v>0</v>
      </c>
      <c r="R2169">
        <v>0</v>
      </c>
    </row>
    <row r="2170" spans="1:19" x14ac:dyDescent="0.25">
      <c r="A2170" t="s">
        <v>8969</v>
      </c>
      <c r="B2170" t="s">
        <v>2820</v>
      </c>
      <c r="C2170" t="s">
        <v>2810</v>
      </c>
      <c r="D2170">
        <v>42186</v>
      </c>
      <c r="E2170">
        <v>3</v>
      </c>
      <c r="F2170">
        <v>4</v>
      </c>
      <c r="G2170">
        <v>0.75</v>
      </c>
      <c r="H2170">
        <v>12</v>
      </c>
      <c r="I2170">
        <v>9</v>
      </c>
      <c r="J2170">
        <v>1.3333333333333333</v>
      </c>
      <c r="K2170">
        <v>14</v>
      </c>
      <c r="L2170">
        <v>0.6428571428571429</v>
      </c>
      <c r="M2170">
        <v>11</v>
      </c>
      <c r="O2170">
        <v>0</v>
      </c>
      <c r="P2170">
        <v>0</v>
      </c>
      <c r="Q2170" t="e">
        <v>#DIV/0!</v>
      </c>
      <c r="R2170">
        <v>1</v>
      </c>
    </row>
    <row r="2171" spans="1:19" x14ac:dyDescent="0.25">
      <c r="A2171" t="s">
        <v>9082</v>
      </c>
      <c r="B2171" t="s">
        <v>9083</v>
      </c>
      <c r="C2171" t="s">
        <v>2811</v>
      </c>
      <c r="D2171">
        <v>42186</v>
      </c>
      <c r="E2171">
        <v>5</v>
      </c>
      <c r="F2171">
        <v>5</v>
      </c>
      <c r="G2171">
        <v>1</v>
      </c>
      <c r="H2171">
        <v>17</v>
      </c>
      <c r="I2171">
        <v>25</v>
      </c>
      <c r="J2171">
        <v>0.68</v>
      </c>
      <c r="K2171">
        <v>25</v>
      </c>
      <c r="L2171">
        <v>1</v>
      </c>
      <c r="M2171">
        <v>17</v>
      </c>
      <c r="O2171">
        <v>0</v>
      </c>
      <c r="P2171">
        <v>0</v>
      </c>
      <c r="Q2171" t="e">
        <v>#DIV/0!</v>
      </c>
      <c r="R2171">
        <v>0</v>
      </c>
    </row>
    <row r="2172" spans="1:19" x14ac:dyDescent="0.25">
      <c r="A2172" t="s">
        <v>6959</v>
      </c>
      <c r="B2172" t="s">
        <v>507</v>
      </c>
      <c r="C2172" t="s">
        <v>204</v>
      </c>
      <c r="D2172">
        <v>42186</v>
      </c>
      <c r="E2172">
        <v>5</v>
      </c>
      <c r="F2172">
        <v>5</v>
      </c>
      <c r="G2172">
        <v>1</v>
      </c>
      <c r="H2172">
        <v>11</v>
      </c>
      <c r="I2172">
        <v>25</v>
      </c>
      <c r="J2172">
        <v>0.44</v>
      </c>
      <c r="K2172">
        <v>25</v>
      </c>
      <c r="L2172">
        <v>1</v>
      </c>
      <c r="M2172">
        <v>11</v>
      </c>
      <c r="O2172">
        <v>2</v>
      </c>
      <c r="P2172">
        <v>2</v>
      </c>
      <c r="Q2172">
        <v>1</v>
      </c>
      <c r="R2172">
        <v>0</v>
      </c>
      <c r="S2172">
        <v>1.06</v>
      </c>
    </row>
    <row r="2173" spans="1:19" x14ac:dyDescent="0.25">
      <c r="A2173" t="s">
        <v>6960</v>
      </c>
      <c r="B2173" t="s">
        <v>508</v>
      </c>
      <c r="C2173" t="s">
        <v>208</v>
      </c>
      <c r="D2173">
        <v>42186</v>
      </c>
      <c r="E2173">
        <v>0</v>
      </c>
      <c r="F2173">
        <v>0</v>
      </c>
      <c r="G2173" t="e">
        <v>#DIV/0!</v>
      </c>
      <c r="H2173">
        <v>0</v>
      </c>
      <c r="I2173">
        <v>0</v>
      </c>
      <c r="J2173" t="e">
        <v>#DIV/0!</v>
      </c>
      <c r="K2173">
        <v>0</v>
      </c>
      <c r="L2173" t="e">
        <v>#DIV/0!</v>
      </c>
      <c r="M2173">
        <v>0</v>
      </c>
      <c r="O2173">
        <v>0</v>
      </c>
      <c r="P2173">
        <v>0</v>
      </c>
      <c r="Q2173" t="e">
        <v>#DIV/0!</v>
      </c>
      <c r="R2173">
        <v>0</v>
      </c>
      <c r="S2173">
        <v>0.81666666666666665</v>
      </c>
    </row>
    <row r="2174" spans="1:19" x14ac:dyDescent="0.25">
      <c r="A2174" t="s">
        <v>6961</v>
      </c>
      <c r="B2174" t="s">
        <v>509</v>
      </c>
      <c r="C2174" t="s">
        <v>212</v>
      </c>
      <c r="D2174">
        <v>42186</v>
      </c>
      <c r="E2174">
        <v>2</v>
      </c>
      <c r="F2174">
        <v>2</v>
      </c>
      <c r="G2174">
        <v>1</v>
      </c>
      <c r="H2174">
        <v>13</v>
      </c>
      <c r="I2174">
        <v>10</v>
      </c>
      <c r="J2174">
        <v>1.3</v>
      </c>
      <c r="K2174">
        <v>10</v>
      </c>
      <c r="L2174">
        <v>1</v>
      </c>
      <c r="M2174">
        <v>13</v>
      </c>
      <c r="O2174">
        <v>0</v>
      </c>
      <c r="P2174">
        <v>0</v>
      </c>
      <c r="Q2174" t="e">
        <v>#DIV/0!</v>
      </c>
      <c r="R2174">
        <v>0</v>
      </c>
      <c r="S2174">
        <v>0.36363636363636365</v>
      </c>
    </row>
    <row r="2175" spans="1:19" x14ac:dyDescent="0.25">
      <c r="A2175" t="s">
        <v>6962</v>
      </c>
      <c r="B2175" t="s">
        <v>510</v>
      </c>
      <c r="C2175" t="s">
        <v>363</v>
      </c>
      <c r="D2175">
        <v>42186</v>
      </c>
      <c r="E2175">
        <v>10</v>
      </c>
      <c r="F2175">
        <v>10</v>
      </c>
      <c r="G2175">
        <v>1</v>
      </c>
      <c r="H2175">
        <v>21</v>
      </c>
      <c r="I2175">
        <v>26</v>
      </c>
      <c r="J2175">
        <v>0.80769230769230771</v>
      </c>
      <c r="K2175">
        <v>26</v>
      </c>
      <c r="L2175">
        <v>1</v>
      </c>
      <c r="M2175">
        <v>20</v>
      </c>
      <c r="O2175">
        <v>0</v>
      </c>
      <c r="P2175">
        <v>0</v>
      </c>
      <c r="Q2175" t="e">
        <v>#DIV/0!</v>
      </c>
      <c r="R2175">
        <v>1</v>
      </c>
    </row>
    <row r="2176" spans="1:19" x14ac:dyDescent="0.25">
      <c r="A2176" t="s">
        <v>6963</v>
      </c>
      <c r="B2176" t="s">
        <v>511</v>
      </c>
      <c r="C2176" t="s">
        <v>223</v>
      </c>
      <c r="D2176">
        <v>42186</v>
      </c>
      <c r="E2176">
        <v>4</v>
      </c>
      <c r="F2176">
        <v>4</v>
      </c>
      <c r="G2176">
        <v>1</v>
      </c>
      <c r="H2176">
        <v>1</v>
      </c>
      <c r="I2176">
        <v>20</v>
      </c>
      <c r="J2176">
        <v>0.05</v>
      </c>
      <c r="K2176">
        <v>20</v>
      </c>
      <c r="L2176">
        <v>1</v>
      </c>
      <c r="M2176">
        <v>1</v>
      </c>
      <c r="O2176">
        <v>0</v>
      </c>
      <c r="P2176">
        <v>0</v>
      </c>
      <c r="Q2176" t="e">
        <v>#DIV/0!</v>
      </c>
      <c r="R2176">
        <v>0</v>
      </c>
      <c r="S2176">
        <v>0.68173076923076925</v>
      </c>
    </row>
    <row r="2177" spans="1:19" x14ac:dyDescent="0.25">
      <c r="A2177" t="s">
        <v>6964</v>
      </c>
      <c r="B2177" t="s">
        <v>512</v>
      </c>
      <c r="C2177" t="s">
        <v>206</v>
      </c>
      <c r="D2177">
        <v>42186</v>
      </c>
      <c r="E2177">
        <v>9</v>
      </c>
      <c r="F2177">
        <v>10</v>
      </c>
      <c r="G2177">
        <v>0.9</v>
      </c>
      <c r="H2177">
        <v>99</v>
      </c>
      <c r="I2177">
        <v>90</v>
      </c>
      <c r="J2177">
        <v>1.1000000000000001</v>
      </c>
      <c r="K2177">
        <v>100</v>
      </c>
      <c r="L2177">
        <v>0.9</v>
      </c>
      <c r="M2177">
        <v>97</v>
      </c>
      <c r="O2177">
        <v>0</v>
      </c>
      <c r="P2177">
        <v>0</v>
      </c>
      <c r="Q2177" t="e">
        <v>#DIV/0!</v>
      </c>
      <c r="R2177">
        <v>2</v>
      </c>
    </row>
    <row r="2178" spans="1:19" x14ac:dyDescent="0.25">
      <c r="A2178" t="s">
        <v>6965</v>
      </c>
      <c r="B2178" t="s">
        <v>513</v>
      </c>
      <c r="C2178" t="s">
        <v>229</v>
      </c>
      <c r="D2178">
        <v>42186</v>
      </c>
      <c r="E2178">
        <v>2</v>
      </c>
      <c r="F2178">
        <v>2</v>
      </c>
      <c r="G2178">
        <v>1</v>
      </c>
      <c r="H2178">
        <v>39</v>
      </c>
      <c r="I2178">
        <v>20</v>
      </c>
      <c r="J2178">
        <v>1.95</v>
      </c>
      <c r="K2178">
        <v>20</v>
      </c>
      <c r="L2178">
        <v>1</v>
      </c>
      <c r="M2178">
        <v>39</v>
      </c>
      <c r="O2178">
        <v>0</v>
      </c>
      <c r="P2178">
        <v>0</v>
      </c>
      <c r="Q2178" t="e">
        <v>#DIV/0!</v>
      </c>
      <c r="R2178">
        <v>0</v>
      </c>
    </row>
    <row r="2179" spans="1:19" x14ac:dyDescent="0.25">
      <c r="A2179" t="s">
        <v>6966</v>
      </c>
      <c r="B2179" t="s">
        <v>514</v>
      </c>
      <c r="C2179" t="s">
        <v>231</v>
      </c>
      <c r="D2179">
        <v>42186</v>
      </c>
      <c r="E2179">
        <v>3</v>
      </c>
      <c r="F2179">
        <v>6</v>
      </c>
      <c r="G2179">
        <v>0.5</v>
      </c>
      <c r="H2179">
        <v>31</v>
      </c>
      <c r="I2179">
        <v>20</v>
      </c>
      <c r="J2179">
        <v>1.55</v>
      </c>
      <c r="K2179">
        <v>50</v>
      </c>
      <c r="L2179">
        <v>0.4</v>
      </c>
      <c r="M2179">
        <v>31</v>
      </c>
      <c r="O2179">
        <v>0</v>
      </c>
      <c r="P2179">
        <v>0</v>
      </c>
      <c r="Q2179" t="e">
        <v>#DIV/0!</v>
      </c>
      <c r="R2179">
        <v>0</v>
      </c>
    </row>
    <row r="2180" spans="1:19" x14ac:dyDescent="0.25">
      <c r="A2180" t="s">
        <v>6967</v>
      </c>
      <c r="B2180" t="s">
        <v>515</v>
      </c>
      <c r="C2180" t="s">
        <v>236</v>
      </c>
      <c r="D2180">
        <v>42186</v>
      </c>
      <c r="E2180">
        <v>13</v>
      </c>
      <c r="F2180">
        <v>14</v>
      </c>
      <c r="G2180">
        <v>0.9285714285714286</v>
      </c>
      <c r="H2180">
        <v>99</v>
      </c>
      <c r="I2180">
        <v>95</v>
      </c>
      <c r="J2180">
        <v>1.0421052631578946</v>
      </c>
      <c r="K2180">
        <v>103</v>
      </c>
      <c r="L2180">
        <v>0.92233009708737868</v>
      </c>
      <c r="M2180">
        <v>95</v>
      </c>
      <c r="O2180">
        <v>0</v>
      </c>
      <c r="P2180">
        <v>0</v>
      </c>
      <c r="Q2180" t="e">
        <v>#DIV/0!</v>
      </c>
      <c r="R2180">
        <v>4</v>
      </c>
      <c r="S2180">
        <v>0.82499999999999996</v>
      </c>
    </row>
    <row r="2181" spans="1:19" x14ac:dyDescent="0.25">
      <c r="A2181" t="s">
        <v>6968</v>
      </c>
      <c r="B2181" t="s">
        <v>516</v>
      </c>
      <c r="C2181" t="s">
        <v>221</v>
      </c>
      <c r="D2181">
        <v>42186</v>
      </c>
      <c r="E2181">
        <v>10</v>
      </c>
      <c r="F2181">
        <v>10</v>
      </c>
      <c r="G2181">
        <v>1</v>
      </c>
      <c r="H2181">
        <v>59</v>
      </c>
      <c r="I2181">
        <v>90</v>
      </c>
      <c r="J2181">
        <v>0.65555555555555556</v>
      </c>
      <c r="K2181">
        <v>90</v>
      </c>
      <c r="L2181">
        <v>1</v>
      </c>
      <c r="M2181">
        <v>51</v>
      </c>
      <c r="O2181">
        <v>4</v>
      </c>
      <c r="P2181">
        <v>5</v>
      </c>
      <c r="Q2181">
        <v>0.8</v>
      </c>
      <c r="R2181">
        <v>8</v>
      </c>
      <c r="S2181">
        <v>1.1499999999999999</v>
      </c>
    </row>
    <row r="2182" spans="1:19" x14ac:dyDescent="0.25">
      <c r="A2182" t="s">
        <v>6969</v>
      </c>
      <c r="B2182" t="s">
        <v>517</v>
      </c>
      <c r="C2182" t="s">
        <v>238</v>
      </c>
      <c r="D2182">
        <v>42186</v>
      </c>
      <c r="E2182">
        <v>3</v>
      </c>
      <c r="F2182">
        <v>8</v>
      </c>
      <c r="G2182">
        <v>0.375</v>
      </c>
      <c r="H2182">
        <v>17</v>
      </c>
      <c r="I2182">
        <v>30</v>
      </c>
      <c r="J2182">
        <v>0.56666666666666665</v>
      </c>
      <c r="K2182">
        <v>70</v>
      </c>
      <c r="L2182">
        <v>0.42857142857142855</v>
      </c>
      <c r="M2182">
        <v>17</v>
      </c>
      <c r="O2182">
        <v>0</v>
      </c>
      <c r="P2182">
        <v>0</v>
      </c>
      <c r="Q2182" t="e">
        <v>#DIV/0!</v>
      </c>
      <c r="R2182">
        <v>0</v>
      </c>
      <c r="S2182">
        <v>0.75958695652173902</v>
      </c>
    </row>
    <row r="2183" spans="1:19" x14ac:dyDescent="0.25">
      <c r="A2183" t="s">
        <v>6970</v>
      </c>
      <c r="B2183" t="s">
        <v>518</v>
      </c>
      <c r="C2183" t="s">
        <v>224</v>
      </c>
      <c r="D2183">
        <v>42186</v>
      </c>
      <c r="E2183">
        <v>2</v>
      </c>
      <c r="F2183">
        <v>3</v>
      </c>
      <c r="G2183">
        <v>0.66666666666666663</v>
      </c>
      <c r="H2183">
        <v>17</v>
      </c>
      <c r="I2183">
        <v>20</v>
      </c>
      <c r="J2183">
        <v>0.85</v>
      </c>
      <c r="K2183">
        <v>30</v>
      </c>
      <c r="L2183">
        <v>0.66666666666666663</v>
      </c>
      <c r="M2183">
        <v>17</v>
      </c>
      <c r="O2183">
        <v>0</v>
      </c>
      <c r="P2183">
        <v>0</v>
      </c>
      <c r="Q2183" t="e">
        <v>#DIV/0!</v>
      </c>
      <c r="R2183">
        <v>0</v>
      </c>
      <c r="S2183">
        <v>0.61904761904761907</v>
      </c>
    </row>
    <row r="2184" spans="1:19" x14ac:dyDescent="0.25">
      <c r="A2184" t="s">
        <v>9602</v>
      </c>
      <c r="B2184" t="s">
        <v>9603</v>
      </c>
      <c r="C2184" t="s">
        <v>9523</v>
      </c>
      <c r="D2184">
        <v>42186</v>
      </c>
      <c r="E2184">
        <v>3</v>
      </c>
      <c r="F2184">
        <v>4</v>
      </c>
      <c r="G2184">
        <v>0.75</v>
      </c>
      <c r="H2184">
        <v>12</v>
      </c>
      <c r="I2184">
        <v>9</v>
      </c>
      <c r="J2184">
        <v>1.3333333333333333</v>
      </c>
      <c r="K2184">
        <v>14</v>
      </c>
      <c r="L2184">
        <v>0.6428571428571429</v>
      </c>
      <c r="M2184">
        <v>11</v>
      </c>
      <c r="O2184">
        <v>0</v>
      </c>
      <c r="P2184">
        <v>0</v>
      </c>
      <c r="Q2184" t="e">
        <v>#DIV/0!</v>
      </c>
      <c r="R2184">
        <v>1</v>
      </c>
      <c r="S2184">
        <v>1</v>
      </c>
    </row>
    <row r="2185" spans="1:19" x14ac:dyDescent="0.25">
      <c r="A2185" t="s">
        <v>9227</v>
      </c>
      <c r="B2185" t="s">
        <v>9228</v>
      </c>
      <c r="C2185" t="s">
        <v>3018</v>
      </c>
      <c r="D2185">
        <v>42186</v>
      </c>
      <c r="E2185">
        <v>10</v>
      </c>
      <c r="F2185">
        <v>10</v>
      </c>
      <c r="G2185">
        <v>1</v>
      </c>
      <c r="H2185">
        <v>32</v>
      </c>
      <c r="I2185">
        <v>50</v>
      </c>
      <c r="J2185">
        <v>0.64</v>
      </c>
      <c r="K2185">
        <v>50</v>
      </c>
      <c r="L2185">
        <v>1</v>
      </c>
      <c r="M2185">
        <v>31</v>
      </c>
      <c r="O2185">
        <v>0</v>
      </c>
      <c r="P2185">
        <v>0</v>
      </c>
      <c r="Q2185" t="e">
        <v>#DIV/0!</v>
      </c>
      <c r="R2185">
        <v>1</v>
      </c>
    </row>
    <row r="2186" spans="1:19" x14ac:dyDescent="0.25">
      <c r="A2186" t="s">
        <v>6971</v>
      </c>
      <c r="B2186" t="s">
        <v>519</v>
      </c>
      <c r="C2186" t="s">
        <v>203</v>
      </c>
      <c r="D2186">
        <v>42186</v>
      </c>
      <c r="E2186">
        <v>14</v>
      </c>
      <c r="F2186">
        <v>15</v>
      </c>
      <c r="G2186">
        <v>0.93333333333333335</v>
      </c>
      <c r="H2186">
        <v>110</v>
      </c>
      <c r="I2186">
        <v>115</v>
      </c>
      <c r="J2186">
        <v>0.95652173913043481</v>
      </c>
      <c r="K2186">
        <v>125</v>
      </c>
      <c r="L2186">
        <v>0.92</v>
      </c>
      <c r="M2186">
        <v>108</v>
      </c>
      <c r="O2186">
        <v>2</v>
      </c>
      <c r="P2186">
        <v>2</v>
      </c>
      <c r="Q2186">
        <v>1</v>
      </c>
      <c r="R2186">
        <v>2</v>
      </c>
    </row>
    <row r="2187" spans="1:19" x14ac:dyDescent="0.25">
      <c r="A2187" t="s">
        <v>6972</v>
      </c>
      <c r="B2187" t="s">
        <v>520</v>
      </c>
      <c r="C2187" t="s">
        <v>232</v>
      </c>
      <c r="D2187">
        <v>42186</v>
      </c>
      <c r="E2187">
        <v>0</v>
      </c>
      <c r="F2187">
        <v>0</v>
      </c>
      <c r="G2187" t="e">
        <v>#DIV/0!</v>
      </c>
      <c r="H2187">
        <v>0</v>
      </c>
      <c r="I2187">
        <v>0</v>
      </c>
      <c r="J2187" t="e">
        <v>#DIV/0!</v>
      </c>
      <c r="K2187">
        <v>0</v>
      </c>
      <c r="L2187" t="e">
        <v>#DIV/0!</v>
      </c>
      <c r="M2187">
        <v>0</v>
      </c>
      <c r="O2187">
        <v>0</v>
      </c>
      <c r="P2187">
        <v>0</v>
      </c>
      <c r="Q2187" t="e">
        <v>#DIV/0!</v>
      </c>
      <c r="R2187">
        <v>0</v>
      </c>
    </row>
    <row r="2188" spans="1:19" x14ac:dyDescent="0.25">
      <c r="A2188" t="s">
        <v>6973</v>
      </c>
      <c r="B2188" t="s">
        <v>521</v>
      </c>
      <c r="C2188" t="s">
        <v>211</v>
      </c>
      <c r="D2188">
        <v>42186</v>
      </c>
      <c r="E2188">
        <v>9</v>
      </c>
      <c r="F2188">
        <v>11</v>
      </c>
      <c r="G2188">
        <v>0.81818181818181823</v>
      </c>
      <c r="H2188">
        <v>69</v>
      </c>
      <c r="I2188">
        <v>57</v>
      </c>
      <c r="J2188">
        <v>1.2105263157894737</v>
      </c>
      <c r="K2188">
        <v>73</v>
      </c>
      <c r="L2188">
        <v>0.78082191780821919</v>
      </c>
      <c r="M2188">
        <v>57</v>
      </c>
      <c r="O2188">
        <v>2</v>
      </c>
      <c r="P2188">
        <v>4</v>
      </c>
      <c r="Q2188">
        <v>0.5</v>
      </c>
      <c r="R2188">
        <v>12</v>
      </c>
    </row>
    <row r="2189" spans="1:19" x14ac:dyDescent="0.25">
      <c r="A2189" t="s">
        <v>6974</v>
      </c>
      <c r="B2189" t="s">
        <v>522</v>
      </c>
      <c r="C2189" t="s">
        <v>216</v>
      </c>
      <c r="D2189">
        <v>42186</v>
      </c>
      <c r="E2189">
        <v>2</v>
      </c>
      <c r="F2189">
        <v>3</v>
      </c>
      <c r="G2189">
        <v>0.66666666666666663</v>
      </c>
      <c r="H2189">
        <v>15</v>
      </c>
      <c r="I2189">
        <v>12</v>
      </c>
      <c r="J2189">
        <v>1.25</v>
      </c>
      <c r="K2189">
        <v>20</v>
      </c>
      <c r="L2189">
        <v>0.6</v>
      </c>
      <c r="M2189">
        <v>13</v>
      </c>
      <c r="O2189">
        <v>1</v>
      </c>
      <c r="P2189">
        <v>1</v>
      </c>
      <c r="Q2189">
        <v>1</v>
      </c>
      <c r="R2189">
        <v>2</v>
      </c>
    </row>
    <row r="2190" spans="1:19" x14ac:dyDescent="0.25">
      <c r="A2190" t="s">
        <v>6975</v>
      </c>
      <c r="B2190" t="s">
        <v>523</v>
      </c>
      <c r="C2190" t="s">
        <v>235</v>
      </c>
      <c r="D2190">
        <v>42186</v>
      </c>
      <c r="E2190">
        <v>0</v>
      </c>
      <c r="F2190">
        <v>0</v>
      </c>
      <c r="G2190" t="e">
        <v>#DIV/0!</v>
      </c>
      <c r="H2190">
        <v>0</v>
      </c>
      <c r="I2190">
        <v>0</v>
      </c>
      <c r="J2190" t="e">
        <v>#DIV/0!</v>
      </c>
      <c r="K2190">
        <v>0</v>
      </c>
      <c r="L2190" t="e">
        <v>#DIV/0!</v>
      </c>
      <c r="M2190">
        <v>0</v>
      </c>
      <c r="O2190">
        <v>0</v>
      </c>
      <c r="P2190">
        <v>0</v>
      </c>
      <c r="Q2190" t="e">
        <v>#DIV/0!</v>
      </c>
      <c r="R2190">
        <v>0</v>
      </c>
      <c r="S2190">
        <v>0.73333333333333328</v>
      </c>
    </row>
    <row r="2191" spans="1:19" x14ac:dyDescent="0.25">
      <c r="A2191" t="s">
        <v>6976</v>
      </c>
      <c r="B2191" t="s">
        <v>524</v>
      </c>
      <c r="C2191" t="s">
        <v>202</v>
      </c>
      <c r="D2191">
        <v>42186</v>
      </c>
      <c r="E2191">
        <v>3</v>
      </c>
      <c r="F2191">
        <v>3</v>
      </c>
      <c r="G2191">
        <v>1</v>
      </c>
      <c r="H2191">
        <v>0</v>
      </c>
      <c r="I2191">
        <v>15</v>
      </c>
      <c r="J2191">
        <v>0</v>
      </c>
      <c r="K2191">
        <v>15</v>
      </c>
      <c r="L2191">
        <v>1</v>
      </c>
      <c r="M2191">
        <v>0</v>
      </c>
      <c r="O2191">
        <v>0</v>
      </c>
      <c r="P2191">
        <v>0</v>
      </c>
      <c r="Q2191" t="e">
        <v>#DIV/0!</v>
      </c>
      <c r="R2191">
        <v>0</v>
      </c>
      <c r="S2191">
        <v>0.93333333333333324</v>
      </c>
    </row>
    <row r="2192" spans="1:19" x14ac:dyDescent="0.25">
      <c r="A2192" t="s">
        <v>6977</v>
      </c>
      <c r="B2192" t="s">
        <v>525</v>
      </c>
      <c r="C2192" t="s">
        <v>207</v>
      </c>
      <c r="D2192">
        <v>42186</v>
      </c>
      <c r="E2192">
        <v>4</v>
      </c>
      <c r="F2192">
        <v>5</v>
      </c>
      <c r="G2192">
        <v>0.8</v>
      </c>
      <c r="H2192">
        <v>16</v>
      </c>
      <c r="I2192">
        <v>40</v>
      </c>
      <c r="J2192">
        <v>0.4</v>
      </c>
      <c r="K2192">
        <v>45</v>
      </c>
      <c r="L2192">
        <v>0.88888888888888884</v>
      </c>
      <c r="M2192">
        <v>12</v>
      </c>
      <c r="O2192">
        <v>7</v>
      </c>
      <c r="P2192">
        <v>7</v>
      </c>
      <c r="Q2192">
        <v>1</v>
      </c>
      <c r="R2192">
        <v>4</v>
      </c>
      <c r="S2192">
        <v>0.80317391304347818</v>
      </c>
    </row>
    <row r="2193" spans="1:19" x14ac:dyDescent="0.25">
      <c r="A2193" t="s">
        <v>6978</v>
      </c>
      <c r="B2193" t="s">
        <v>526</v>
      </c>
      <c r="C2193" t="s">
        <v>219</v>
      </c>
      <c r="D2193">
        <v>42186</v>
      </c>
      <c r="E2193">
        <v>16</v>
      </c>
      <c r="F2193">
        <v>17</v>
      </c>
      <c r="G2193">
        <v>0.94117647058823528</v>
      </c>
      <c r="H2193">
        <v>94</v>
      </c>
      <c r="I2193">
        <v>130</v>
      </c>
      <c r="J2193">
        <v>0.72307692307692306</v>
      </c>
      <c r="K2193">
        <v>137</v>
      </c>
      <c r="L2193">
        <v>0.94890510948905105</v>
      </c>
      <c r="M2193">
        <v>79</v>
      </c>
      <c r="O2193">
        <v>9</v>
      </c>
      <c r="P2193">
        <v>13</v>
      </c>
      <c r="Q2193">
        <v>0.69230769230769229</v>
      </c>
      <c r="R2193">
        <v>15</v>
      </c>
      <c r="S2193">
        <v>0.71599999999999997</v>
      </c>
    </row>
    <row r="2194" spans="1:19" x14ac:dyDescent="0.25">
      <c r="A2194" t="s">
        <v>6979</v>
      </c>
      <c r="B2194" t="s">
        <v>527</v>
      </c>
      <c r="C2194" t="s">
        <v>225</v>
      </c>
      <c r="D2194">
        <v>42186</v>
      </c>
      <c r="E2194">
        <v>15</v>
      </c>
      <c r="F2194">
        <v>16</v>
      </c>
      <c r="G2194">
        <v>0.9375</v>
      </c>
      <c r="H2194">
        <v>31</v>
      </c>
      <c r="I2194">
        <v>44</v>
      </c>
      <c r="J2194">
        <v>0.70454545454545459</v>
      </c>
      <c r="K2194">
        <v>48</v>
      </c>
      <c r="L2194">
        <v>0.91666666666666663</v>
      </c>
      <c r="M2194">
        <v>24</v>
      </c>
      <c r="O2194">
        <v>7</v>
      </c>
      <c r="P2194">
        <v>14</v>
      </c>
      <c r="Q2194">
        <v>0.5</v>
      </c>
      <c r="R2194">
        <v>7</v>
      </c>
      <c r="S2194">
        <v>0.98</v>
      </c>
    </row>
    <row r="2195" spans="1:19" x14ac:dyDescent="0.25">
      <c r="A2195" t="s">
        <v>6980</v>
      </c>
      <c r="B2195" t="s">
        <v>528</v>
      </c>
      <c r="C2195" t="s">
        <v>364</v>
      </c>
      <c r="D2195">
        <v>42186</v>
      </c>
      <c r="E2195">
        <v>10</v>
      </c>
      <c r="F2195">
        <v>10</v>
      </c>
      <c r="G2195">
        <v>1</v>
      </c>
      <c r="H2195">
        <v>21</v>
      </c>
      <c r="I2195">
        <v>26</v>
      </c>
      <c r="J2195">
        <v>0.80769230769230771</v>
      </c>
      <c r="K2195">
        <v>26</v>
      </c>
      <c r="L2195">
        <v>1</v>
      </c>
      <c r="M2195">
        <v>20</v>
      </c>
      <c r="O2195">
        <v>0</v>
      </c>
      <c r="P2195">
        <v>0</v>
      </c>
      <c r="Q2195" t="e">
        <v>#DIV/0!</v>
      </c>
      <c r="R2195">
        <v>1</v>
      </c>
      <c r="S2195">
        <v>0.63028638028638029</v>
      </c>
    </row>
    <row r="2196" spans="1:19" x14ac:dyDescent="0.25">
      <c r="A2196" t="s">
        <v>6981</v>
      </c>
      <c r="B2196" t="s">
        <v>529</v>
      </c>
      <c r="C2196" t="s">
        <v>222</v>
      </c>
      <c r="D2196">
        <v>42186</v>
      </c>
      <c r="E2196">
        <v>6</v>
      </c>
      <c r="F2196">
        <v>7</v>
      </c>
      <c r="G2196">
        <v>0.8571428571428571</v>
      </c>
      <c r="H2196">
        <v>18</v>
      </c>
      <c r="I2196">
        <v>40</v>
      </c>
      <c r="J2196">
        <v>0.45</v>
      </c>
      <c r="K2196">
        <v>50</v>
      </c>
      <c r="L2196">
        <v>0.8</v>
      </c>
      <c r="M2196">
        <v>18</v>
      </c>
      <c r="O2196">
        <v>0</v>
      </c>
      <c r="P2196">
        <v>0</v>
      </c>
      <c r="Q2196" t="e">
        <v>#DIV/0!</v>
      </c>
      <c r="R2196">
        <v>0</v>
      </c>
    </row>
    <row r="2197" spans="1:19" x14ac:dyDescent="0.25">
      <c r="A2197" t="s">
        <v>6982</v>
      </c>
      <c r="B2197" t="s">
        <v>530</v>
      </c>
      <c r="C2197" t="s">
        <v>228</v>
      </c>
      <c r="D2197">
        <v>42186</v>
      </c>
      <c r="E2197">
        <v>2</v>
      </c>
      <c r="F2197">
        <v>2</v>
      </c>
      <c r="G2197">
        <v>1</v>
      </c>
      <c r="H2197">
        <v>39</v>
      </c>
      <c r="I2197">
        <v>20</v>
      </c>
      <c r="J2197">
        <v>1.95</v>
      </c>
      <c r="K2197">
        <v>20</v>
      </c>
      <c r="L2197">
        <v>1</v>
      </c>
      <c r="M2197">
        <v>39</v>
      </c>
      <c r="O2197">
        <v>0</v>
      </c>
      <c r="P2197">
        <v>0</v>
      </c>
      <c r="Q2197" t="e">
        <v>#DIV/0!</v>
      </c>
      <c r="R2197">
        <v>0</v>
      </c>
    </row>
    <row r="2198" spans="1:19" x14ac:dyDescent="0.25">
      <c r="A2198" t="s">
        <v>6983</v>
      </c>
      <c r="B2198" t="s">
        <v>531</v>
      </c>
      <c r="C2198" t="s">
        <v>230</v>
      </c>
      <c r="D2198">
        <v>42186</v>
      </c>
      <c r="E2198">
        <v>3</v>
      </c>
      <c r="F2198">
        <v>6</v>
      </c>
      <c r="G2198">
        <v>0.5</v>
      </c>
      <c r="H2198">
        <v>31</v>
      </c>
      <c r="I2198">
        <v>20</v>
      </c>
      <c r="J2198">
        <v>1.55</v>
      </c>
      <c r="K2198">
        <v>50</v>
      </c>
      <c r="L2198">
        <v>0.4</v>
      </c>
      <c r="M2198">
        <v>31</v>
      </c>
      <c r="O2198">
        <v>0</v>
      </c>
      <c r="P2198">
        <v>0</v>
      </c>
      <c r="Q2198" t="e">
        <v>#DIV/0!</v>
      </c>
      <c r="R2198">
        <v>0</v>
      </c>
      <c r="S2198">
        <v>0.79935449333275399</v>
      </c>
    </row>
    <row r="2199" spans="1:19" x14ac:dyDescent="0.25">
      <c r="A2199" t="s">
        <v>6984</v>
      </c>
      <c r="B2199" t="s">
        <v>532</v>
      </c>
      <c r="C2199" t="s">
        <v>237</v>
      </c>
      <c r="D2199">
        <v>42186</v>
      </c>
      <c r="E2199">
        <v>13</v>
      </c>
      <c r="F2199">
        <v>14</v>
      </c>
      <c r="G2199">
        <v>0.9285714285714286</v>
      </c>
      <c r="H2199">
        <v>99</v>
      </c>
      <c r="I2199">
        <v>95</v>
      </c>
      <c r="J2199">
        <v>1.0421052631578946</v>
      </c>
      <c r="K2199">
        <v>103</v>
      </c>
      <c r="L2199">
        <v>0.92233009708737868</v>
      </c>
      <c r="M2199">
        <v>95</v>
      </c>
      <c r="O2199">
        <v>0</v>
      </c>
      <c r="P2199">
        <v>0</v>
      </c>
      <c r="Q2199" t="e">
        <v>#DIV/0!</v>
      </c>
      <c r="R2199">
        <v>4</v>
      </c>
    </row>
    <row r="2200" spans="1:19" x14ac:dyDescent="0.25">
      <c r="A2200" t="s">
        <v>6985</v>
      </c>
      <c r="B2200" t="s">
        <v>533</v>
      </c>
      <c r="C2200" t="s">
        <v>239</v>
      </c>
      <c r="D2200">
        <v>42186</v>
      </c>
      <c r="E2200">
        <v>3</v>
      </c>
      <c r="F2200">
        <v>8</v>
      </c>
      <c r="G2200">
        <v>0.375</v>
      </c>
      <c r="H2200">
        <v>17</v>
      </c>
      <c r="I2200">
        <v>30</v>
      </c>
      <c r="J2200">
        <v>0.56666666666666665</v>
      </c>
      <c r="K2200">
        <v>70</v>
      </c>
      <c r="L2200">
        <v>0.42857142857142855</v>
      </c>
      <c r="M2200">
        <v>17</v>
      </c>
      <c r="O2200">
        <v>0</v>
      </c>
      <c r="P2200">
        <v>0</v>
      </c>
      <c r="Q2200" t="e">
        <v>#DIV/0!</v>
      </c>
      <c r="R2200">
        <v>0</v>
      </c>
    </row>
    <row r="2201" spans="1:19" x14ac:dyDescent="0.25">
      <c r="A2201" t="s">
        <v>6986</v>
      </c>
      <c r="B2201" t="s">
        <v>534</v>
      </c>
      <c r="C2201" t="s">
        <v>247</v>
      </c>
      <c r="D2201">
        <v>42186</v>
      </c>
      <c r="E2201">
        <v>4</v>
      </c>
      <c r="F2201">
        <v>7</v>
      </c>
      <c r="G2201">
        <v>0.5714285714285714</v>
      </c>
      <c r="H2201">
        <v>40</v>
      </c>
      <c r="I2201">
        <v>24</v>
      </c>
      <c r="J2201">
        <v>1.6666666666666667</v>
      </c>
      <c r="K2201">
        <v>48</v>
      </c>
      <c r="L2201">
        <v>0.5</v>
      </c>
      <c r="M2201">
        <v>32</v>
      </c>
      <c r="O2201">
        <v>1</v>
      </c>
      <c r="P2201">
        <v>3</v>
      </c>
      <c r="Q2201">
        <v>0.33333333333333331</v>
      </c>
      <c r="R2201">
        <v>8</v>
      </c>
    </row>
    <row r="2202" spans="1:19" x14ac:dyDescent="0.25">
      <c r="A2202" t="s">
        <v>9368</v>
      </c>
      <c r="B2202" t="s">
        <v>2648</v>
      </c>
      <c r="C2202" t="s">
        <v>2637</v>
      </c>
      <c r="D2202">
        <v>42186</v>
      </c>
      <c r="E2202">
        <v>8</v>
      </c>
      <c r="F2202">
        <v>8</v>
      </c>
      <c r="G2202">
        <v>1</v>
      </c>
      <c r="H2202">
        <v>15</v>
      </c>
      <c r="I2202">
        <v>40</v>
      </c>
      <c r="J2202">
        <v>0.375</v>
      </c>
      <c r="K2202">
        <v>40</v>
      </c>
      <c r="L2202">
        <v>1</v>
      </c>
      <c r="M2202">
        <v>14</v>
      </c>
      <c r="O2202">
        <v>0</v>
      </c>
      <c r="P2202">
        <v>0</v>
      </c>
      <c r="Q2202" t="e">
        <v>#DIV/0!</v>
      </c>
      <c r="R2202">
        <v>1</v>
      </c>
      <c r="S2202">
        <v>0.41379310344827586</v>
      </c>
    </row>
    <row r="2203" spans="1:19" x14ac:dyDescent="0.25">
      <c r="A2203" t="s">
        <v>6987</v>
      </c>
      <c r="B2203" t="s">
        <v>535</v>
      </c>
      <c r="C2203" t="s">
        <v>242</v>
      </c>
      <c r="D2203">
        <v>42186</v>
      </c>
      <c r="E2203">
        <v>15</v>
      </c>
      <c r="F2203">
        <v>17</v>
      </c>
      <c r="G2203">
        <v>0.88235294117647056</v>
      </c>
      <c r="H2203">
        <v>82</v>
      </c>
      <c r="I2203">
        <v>115</v>
      </c>
      <c r="J2203">
        <v>0.71304347826086956</v>
      </c>
      <c r="K2203">
        <v>127</v>
      </c>
      <c r="L2203">
        <v>0.90551181102362199</v>
      </c>
      <c r="M2203">
        <v>65</v>
      </c>
      <c r="N2203">
        <v>0.93333333333333324</v>
      </c>
      <c r="O2203">
        <v>14</v>
      </c>
      <c r="P2203">
        <v>17</v>
      </c>
      <c r="Q2203">
        <v>0.82352941176470584</v>
      </c>
      <c r="R2203">
        <v>17</v>
      </c>
      <c r="S2203">
        <v>1</v>
      </c>
    </row>
    <row r="2204" spans="1:19" x14ac:dyDescent="0.25">
      <c r="A2204" t="s">
        <v>6988</v>
      </c>
      <c r="B2204" t="s">
        <v>536</v>
      </c>
      <c r="C2204" t="s">
        <v>243</v>
      </c>
      <c r="D2204">
        <v>42186</v>
      </c>
      <c r="E2204">
        <v>11</v>
      </c>
      <c r="F2204">
        <v>12</v>
      </c>
      <c r="G2204">
        <v>0.91666666666666663</v>
      </c>
      <c r="H2204">
        <v>25</v>
      </c>
      <c r="I2204">
        <v>36</v>
      </c>
      <c r="J2204">
        <v>0.69444444444444442</v>
      </c>
      <c r="K2204">
        <v>40</v>
      </c>
      <c r="L2204">
        <v>0.9</v>
      </c>
      <c r="M2204">
        <v>18</v>
      </c>
      <c r="N2204">
        <v>0.80317391304347818</v>
      </c>
      <c r="O2204">
        <v>7</v>
      </c>
      <c r="P2204">
        <v>13</v>
      </c>
      <c r="Q2204">
        <v>0.53846153846153844</v>
      </c>
      <c r="R2204">
        <v>7</v>
      </c>
      <c r="S2204">
        <v>0.95</v>
      </c>
    </row>
    <row r="2205" spans="1:19" x14ac:dyDescent="0.25">
      <c r="A2205" t="s">
        <v>6989</v>
      </c>
      <c r="B2205" t="s">
        <v>537</v>
      </c>
      <c r="C2205" t="s">
        <v>244</v>
      </c>
      <c r="D2205">
        <v>42186</v>
      </c>
      <c r="E2205">
        <v>4</v>
      </c>
      <c r="F2205">
        <v>4</v>
      </c>
      <c r="G2205">
        <v>1</v>
      </c>
      <c r="H2205">
        <v>6</v>
      </c>
      <c r="I2205">
        <v>8</v>
      </c>
      <c r="J2205">
        <v>0.75</v>
      </c>
      <c r="K2205">
        <v>8</v>
      </c>
      <c r="L2205">
        <v>1</v>
      </c>
      <c r="M2205">
        <v>6</v>
      </c>
      <c r="N2205">
        <v>0.71599999999999997</v>
      </c>
      <c r="O2205">
        <v>0</v>
      </c>
      <c r="P2205">
        <v>1</v>
      </c>
      <c r="Q2205">
        <v>0</v>
      </c>
      <c r="R2205">
        <v>0</v>
      </c>
      <c r="S2205">
        <v>0.8125</v>
      </c>
    </row>
    <row r="2206" spans="1:19" x14ac:dyDescent="0.25">
      <c r="A2206" t="s">
        <v>9477</v>
      </c>
      <c r="B2206" t="s">
        <v>2821</v>
      </c>
      <c r="C2206" t="s">
        <v>2809</v>
      </c>
      <c r="D2206">
        <v>42186</v>
      </c>
      <c r="E2206">
        <v>8</v>
      </c>
      <c r="F2206">
        <v>9</v>
      </c>
      <c r="G2206">
        <v>0.88888888888888884</v>
      </c>
      <c r="H2206">
        <v>29</v>
      </c>
      <c r="I2206">
        <v>34</v>
      </c>
      <c r="J2206">
        <v>0.8529411764705882</v>
      </c>
      <c r="K2206">
        <v>39</v>
      </c>
      <c r="L2206">
        <v>0.87179487179487181</v>
      </c>
      <c r="M2206">
        <v>28</v>
      </c>
      <c r="O2206">
        <v>0</v>
      </c>
      <c r="P2206">
        <v>0</v>
      </c>
      <c r="Q2206" t="e">
        <v>#DIV/0!</v>
      </c>
      <c r="R2206">
        <v>1</v>
      </c>
      <c r="S2206">
        <v>1.1000000000000001</v>
      </c>
    </row>
    <row r="2207" spans="1:19" x14ac:dyDescent="0.25">
      <c r="A2207" t="s">
        <v>6990</v>
      </c>
      <c r="B2207" t="s">
        <v>538</v>
      </c>
      <c r="C2207" t="s">
        <v>245</v>
      </c>
      <c r="D2207">
        <v>42186</v>
      </c>
      <c r="E2207">
        <v>21</v>
      </c>
      <c r="F2207">
        <v>21</v>
      </c>
      <c r="G2207">
        <v>1</v>
      </c>
      <c r="H2207">
        <v>46</v>
      </c>
      <c r="I2207">
        <v>81</v>
      </c>
      <c r="J2207">
        <v>0.5679012345679012</v>
      </c>
      <c r="K2207">
        <v>81</v>
      </c>
      <c r="L2207">
        <v>1</v>
      </c>
      <c r="M2207">
        <v>45</v>
      </c>
      <c r="O2207">
        <v>2</v>
      </c>
      <c r="P2207">
        <v>2</v>
      </c>
      <c r="Q2207">
        <v>1</v>
      </c>
      <c r="R2207">
        <v>1</v>
      </c>
      <c r="S2207">
        <v>0.74015789473684201</v>
      </c>
    </row>
    <row r="2208" spans="1:19" x14ac:dyDescent="0.25">
      <c r="A2208" t="s">
        <v>6991</v>
      </c>
      <c r="B2208" t="s">
        <v>539</v>
      </c>
      <c r="C2208" t="s">
        <v>246</v>
      </c>
      <c r="D2208">
        <v>42186</v>
      </c>
      <c r="E2208">
        <v>42</v>
      </c>
      <c r="F2208">
        <v>53</v>
      </c>
      <c r="G2208">
        <v>0.79245283018867929</v>
      </c>
      <c r="H2208">
        <v>361</v>
      </c>
      <c r="I2208">
        <v>365</v>
      </c>
      <c r="J2208">
        <v>0.989041095890411</v>
      </c>
      <c r="K2208">
        <v>463</v>
      </c>
      <c r="L2208">
        <v>0.78833693304535635</v>
      </c>
      <c r="M2208">
        <v>347</v>
      </c>
      <c r="O2208">
        <v>4</v>
      </c>
      <c r="P2208">
        <v>5</v>
      </c>
      <c r="Q2208">
        <v>0.8</v>
      </c>
      <c r="R2208">
        <v>14</v>
      </c>
      <c r="S2208">
        <v>0.76700000000000002</v>
      </c>
    </row>
    <row r="2209" spans="1:19" x14ac:dyDescent="0.25">
      <c r="A2209" t="s">
        <v>6992</v>
      </c>
      <c r="B2209" t="s">
        <v>540</v>
      </c>
      <c r="C2209" t="s">
        <v>365</v>
      </c>
      <c r="D2209">
        <v>42186</v>
      </c>
      <c r="E2209">
        <v>0</v>
      </c>
      <c r="F2209">
        <v>0</v>
      </c>
      <c r="G2209" t="e">
        <v>#DIV/0!</v>
      </c>
      <c r="H2209">
        <v>0</v>
      </c>
      <c r="I2209">
        <v>0</v>
      </c>
      <c r="J2209" t="e">
        <v>#DIV/0!</v>
      </c>
      <c r="K2209">
        <v>0</v>
      </c>
      <c r="L2209" t="e">
        <v>#DIV/0!</v>
      </c>
      <c r="M2209">
        <v>0</v>
      </c>
      <c r="O2209">
        <v>0</v>
      </c>
      <c r="P2209">
        <v>0</v>
      </c>
      <c r="Q2209" t="e">
        <v>#DIV/0!</v>
      </c>
      <c r="R2209">
        <v>0</v>
      </c>
      <c r="S2209">
        <v>1.06</v>
      </c>
    </row>
    <row r="2210" spans="1:19" x14ac:dyDescent="0.25">
      <c r="A2210" t="s">
        <v>6993</v>
      </c>
      <c r="B2210" t="s">
        <v>541</v>
      </c>
      <c r="C2210" t="s">
        <v>240</v>
      </c>
      <c r="D2210">
        <v>42186</v>
      </c>
      <c r="E2210">
        <v>113</v>
      </c>
      <c r="F2210">
        <v>131</v>
      </c>
      <c r="G2210">
        <v>0.86259541984732824</v>
      </c>
      <c r="H2210">
        <v>604</v>
      </c>
      <c r="I2210">
        <v>703</v>
      </c>
      <c r="J2210">
        <v>0.85917496443812236</v>
      </c>
      <c r="K2210">
        <v>846</v>
      </c>
      <c r="L2210">
        <v>0.83096926713947994</v>
      </c>
      <c r="M2210">
        <v>555</v>
      </c>
      <c r="O2210">
        <v>28</v>
      </c>
      <c r="P2210">
        <v>41</v>
      </c>
      <c r="Q2210">
        <v>0.68292682926829273</v>
      </c>
      <c r="R2210">
        <v>49</v>
      </c>
      <c r="S2210">
        <v>0.9</v>
      </c>
    </row>
    <row r="2211" spans="1:19" x14ac:dyDescent="0.25">
      <c r="A2211" t="s">
        <v>6994</v>
      </c>
      <c r="B2211" t="s">
        <v>561</v>
      </c>
      <c r="C2211" t="s">
        <v>215</v>
      </c>
      <c r="D2211">
        <v>42217</v>
      </c>
      <c r="E2211">
        <v>3</v>
      </c>
      <c r="F2211">
        <v>3</v>
      </c>
      <c r="G2211">
        <v>1</v>
      </c>
      <c r="H2211">
        <v>18</v>
      </c>
      <c r="I2211">
        <v>28</v>
      </c>
      <c r="J2211">
        <v>0.6428571428571429</v>
      </c>
      <c r="K2211">
        <v>28</v>
      </c>
      <c r="L2211">
        <v>1</v>
      </c>
      <c r="M2211">
        <v>18</v>
      </c>
      <c r="O2211">
        <v>1</v>
      </c>
      <c r="P2211">
        <v>5</v>
      </c>
      <c r="Q2211">
        <v>0.2</v>
      </c>
      <c r="R2211">
        <v>0</v>
      </c>
      <c r="S2211">
        <v>0.7</v>
      </c>
    </row>
    <row r="2212" spans="1:19" x14ac:dyDescent="0.25">
      <c r="A2212" t="s">
        <v>6995</v>
      </c>
      <c r="B2212" t="s">
        <v>562</v>
      </c>
      <c r="C2212" t="s">
        <v>218</v>
      </c>
      <c r="D2212">
        <v>42217</v>
      </c>
      <c r="E2212">
        <v>2</v>
      </c>
      <c r="F2212">
        <v>3</v>
      </c>
      <c r="G2212">
        <v>0.66666666666666663</v>
      </c>
      <c r="H2212">
        <v>14</v>
      </c>
      <c r="I2212">
        <v>12</v>
      </c>
      <c r="J2212">
        <v>1.1666666666666667</v>
      </c>
      <c r="K2212">
        <v>20</v>
      </c>
      <c r="L2212">
        <v>0.6</v>
      </c>
      <c r="M2212">
        <v>13</v>
      </c>
      <c r="O2212">
        <v>0</v>
      </c>
      <c r="P2212">
        <v>1</v>
      </c>
      <c r="Q2212">
        <v>0</v>
      </c>
      <c r="R2212">
        <v>1</v>
      </c>
    </row>
    <row r="2213" spans="1:19" x14ac:dyDescent="0.25">
      <c r="A2213" t="s">
        <v>6996</v>
      </c>
      <c r="B2213" t="s">
        <v>563</v>
      </c>
      <c r="C2213" t="s">
        <v>234</v>
      </c>
      <c r="D2213">
        <v>42217</v>
      </c>
      <c r="E2213">
        <v>1</v>
      </c>
      <c r="F2213">
        <v>2</v>
      </c>
      <c r="G2213">
        <v>0.5</v>
      </c>
      <c r="H2213">
        <v>0</v>
      </c>
      <c r="I2213">
        <v>0</v>
      </c>
      <c r="J2213" t="e">
        <v>#DIV/0!</v>
      </c>
      <c r="K2213">
        <v>0</v>
      </c>
      <c r="L2213" t="e">
        <v>#DIV/0!</v>
      </c>
      <c r="M2213">
        <v>0</v>
      </c>
      <c r="O2213">
        <v>0</v>
      </c>
      <c r="P2213">
        <v>0</v>
      </c>
      <c r="Q2213" t="e">
        <v>#DIV/0!</v>
      </c>
      <c r="R2213">
        <v>0</v>
      </c>
      <c r="S2213">
        <v>0.66666666666666663</v>
      </c>
    </row>
    <row r="2214" spans="1:19" x14ac:dyDescent="0.25">
      <c r="A2214" t="s">
        <v>8861</v>
      </c>
      <c r="B2214" t="s">
        <v>3207</v>
      </c>
      <c r="C2214" t="s">
        <v>2638</v>
      </c>
      <c r="D2214">
        <v>42217</v>
      </c>
      <c r="E2214">
        <v>5</v>
      </c>
      <c r="F2214">
        <v>5</v>
      </c>
      <c r="G2214">
        <v>1</v>
      </c>
      <c r="H2214">
        <v>29</v>
      </c>
      <c r="I2214">
        <v>25</v>
      </c>
      <c r="J2214">
        <v>1.1599999999999999</v>
      </c>
      <c r="K2214">
        <v>25</v>
      </c>
      <c r="L2214">
        <v>1</v>
      </c>
      <c r="M2214">
        <v>28</v>
      </c>
      <c r="O2214">
        <v>0</v>
      </c>
      <c r="P2214">
        <v>0</v>
      </c>
      <c r="Q2214" t="e">
        <v>#DIV/0!</v>
      </c>
      <c r="R2214">
        <v>1</v>
      </c>
      <c r="S2214">
        <v>0.55555555555555558</v>
      </c>
    </row>
    <row r="2215" spans="1:19" x14ac:dyDescent="0.25">
      <c r="A2215" t="s">
        <v>8752</v>
      </c>
      <c r="B2215" t="s">
        <v>2649</v>
      </c>
      <c r="C2215" t="s">
        <v>2636</v>
      </c>
      <c r="D2215">
        <v>42217</v>
      </c>
      <c r="E2215">
        <v>2</v>
      </c>
      <c r="F2215">
        <v>5</v>
      </c>
      <c r="G2215">
        <v>0.4</v>
      </c>
      <c r="H2215">
        <v>1</v>
      </c>
      <c r="I2215">
        <v>15</v>
      </c>
      <c r="J2215">
        <v>6.6666666666666666E-2</v>
      </c>
      <c r="K2215">
        <v>15</v>
      </c>
      <c r="L2215">
        <v>1</v>
      </c>
      <c r="M2215">
        <v>0</v>
      </c>
      <c r="O2215">
        <v>0</v>
      </c>
      <c r="P2215">
        <v>0</v>
      </c>
      <c r="Q2215" t="e">
        <v>#DIV/0!</v>
      </c>
      <c r="R2215">
        <v>1</v>
      </c>
      <c r="S2215">
        <v>0</v>
      </c>
    </row>
    <row r="2216" spans="1:19" x14ac:dyDescent="0.25">
      <c r="A2216" t="s">
        <v>6997</v>
      </c>
      <c r="B2216" t="s">
        <v>564</v>
      </c>
      <c r="C2216" t="s">
        <v>209</v>
      </c>
      <c r="D2216">
        <v>42217</v>
      </c>
      <c r="E2216">
        <v>5</v>
      </c>
      <c r="F2216">
        <v>5</v>
      </c>
      <c r="G2216">
        <v>1</v>
      </c>
      <c r="H2216">
        <v>16</v>
      </c>
      <c r="I2216">
        <v>40</v>
      </c>
      <c r="J2216">
        <v>0.4</v>
      </c>
      <c r="K2216">
        <v>45</v>
      </c>
      <c r="L2216">
        <v>0.88888888888888884</v>
      </c>
      <c r="M2216">
        <v>12</v>
      </c>
      <c r="N2216">
        <v>0.95</v>
      </c>
      <c r="O2216">
        <v>2</v>
      </c>
      <c r="P2216">
        <v>3</v>
      </c>
      <c r="Q2216">
        <v>0.66666666666666663</v>
      </c>
      <c r="R2216">
        <v>4</v>
      </c>
    </row>
    <row r="2217" spans="1:19" x14ac:dyDescent="0.25">
      <c r="A2217" t="s">
        <v>6998</v>
      </c>
      <c r="B2217" t="s">
        <v>565</v>
      </c>
      <c r="C2217" t="s">
        <v>214</v>
      </c>
      <c r="D2217">
        <v>42217</v>
      </c>
      <c r="E2217">
        <v>5</v>
      </c>
      <c r="F2217">
        <v>4</v>
      </c>
      <c r="G2217">
        <v>1.25</v>
      </c>
      <c r="H2217">
        <v>23</v>
      </c>
      <c r="I2217">
        <v>35</v>
      </c>
      <c r="J2217">
        <v>0.65714285714285714</v>
      </c>
      <c r="K2217">
        <v>35</v>
      </c>
      <c r="L2217">
        <v>1</v>
      </c>
      <c r="M2217">
        <v>21</v>
      </c>
      <c r="N2217">
        <v>0.8125</v>
      </c>
      <c r="O2217">
        <v>8</v>
      </c>
      <c r="P2217">
        <v>9</v>
      </c>
      <c r="Q2217">
        <v>0.88888888888888884</v>
      </c>
      <c r="R2217">
        <v>2</v>
      </c>
    </row>
    <row r="2218" spans="1:19" x14ac:dyDescent="0.25">
      <c r="A2218" t="s">
        <v>6999</v>
      </c>
      <c r="B2218" t="s">
        <v>566</v>
      </c>
      <c r="C2218" t="s">
        <v>220</v>
      </c>
      <c r="D2218">
        <v>42217</v>
      </c>
      <c r="E2218">
        <v>7</v>
      </c>
      <c r="F2218">
        <v>6</v>
      </c>
      <c r="G2218">
        <v>1.1666666666666667</v>
      </c>
      <c r="H2218">
        <v>39</v>
      </c>
      <c r="I2218">
        <v>54</v>
      </c>
      <c r="J2218">
        <v>0.72222222222222221</v>
      </c>
      <c r="K2218">
        <v>54</v>
      </c>
      <c r="L2218">
        <v>1</v>
      </c>
      <c r="M2218">
        <v>25</v>
      </c>
      <c r="N2218">
        <v>1.1000000000000001</v>
      </c>
      <c r="O2218">
        <v>7</v>
      </c>
      <c r="P2218">
        <v>8</v>
      </c>
      <c r="Q2218">
        <v>0.875</v>
      </c>
      <c r="R2218">
        <v>14</v>
      </c>
    </row>
    <row r="2219" spans="1:19" x14ac:dyDescent="0.25">
      <c r="A2219" t="s">
        <v>7000</v>
      </c>
      <c r="B2219" t="s">
        <v>567</v>
      </c>
      <c r="C2219" t="s">
        <v>226</v>
      </c>
      <c r="D2219">
        <v>42217</v>
      </c>
      <c r="E2219">
        <v>11</v>
      </c>
      <c r="F2219">
        <v>12</v>
      </c>
      <c r="G2219">
        <v>0.91666666666666663</v>
      </c>
      <c r="H2219">
        <v>25</v>
      </c>
      <c r="I2219">
        <v>36</v>
      </c>
      <c r="J2219">
        <v>0.69444444444444442</v>
      </c>
      <c r="K2219">
        <v>40</v>
      </c>
      <c r="L2219">
        <v>0.9</v>
      </c>
      <c r="M2219">
        <v>18</v>
      </c>
      <c r="N2219">
        <v>0.74015789473684201</v>
      </c>
      <c r="O2219">
        <v>5</v>
      </c>
      <c r="P2219">
        <v>7</v>
      </c>
      <c r="Q2219">
        <v>0.7142857142857143</v>
      </c>
      <c r="R2219">
        <v>7</v>
      </c>
    </row>
    <row r="2220" spans="1:19" x14ac:dyDescent="0.25">
      <c r="A2220" t="s">
        <v>7001</v>
      </c>
      <c r="B2220" t="s">
        <v>568</v>
      </c>
      <c r="C2220" t="s">
        <v>227</v>
      </c>
      <c r="D2220">
        <v>42217</v>
      </c>
      <c r="E2220">
        <v>6</v>
      </c>
      <c r="F2220">
        <v>4</v>
      </c>
      <c r="G2220">
        <v>1.5</v>
      </c>
      <c r="H2220">
        <v>6</v>
      </c>
      <c r="I2220">
        <v>8</v>
      </c>
      <c r="J2220">
        <v>0.75</v>
      </c>
      <c r="K2220">
        <v>8</v>
      </c>
      <c r="L2220">
        <v>1</v>
      </c>
      <c r="M2220">
        <v>5</v>
      </c>
      <c r="N2220">
        <v>0.76700000000000002</v>
      </c>
      <c r="O2220">
        <v>0</v>
      </c>
      <c r="P2220">
        <v>0</v>
      </c>
      <c r="Q2220" t="e">
        <v>#DIV/0!</v>
      </c>
      <c r="R2220">
        <v>1</v>
      </c>
    </row>
    <row r="2221" spans="1:19" x14ac:dyDescent="0.25">
      <c r="A2221" t="s">
        <v>8970</v>
      </c>
      <c r="B2221" t="s">
        <v>2822</v>
      </c>
      <c r="C2221" t="s">
        <v>2810</v>
      </c>
      <c r="D2221">
        <v>42217</v>
      </c>
      <c r="E2221">
        <v>3</v>
      </c>
      <c r="F2221">
        <v>4</v>
      </c>
      <c r="G2221">
        <v>0.75</v>
      </c>
      <c r="H2221">
        <v>12</v>
      </c>
      <c r="I2221">
        <v>9</v>
      </c>
      <c r="J2221">
        <v>1.3333333333333333</v>
      </c>
      <c r="K2221">
        <v>14</v>
      </c>
      <c r="L2221">
        <v>0.6428571428571429</v>
      </c>
      <c r="M2221">
        <v>10</v>
      </c>
      <c r="O2221">
        <v>1</v>
      </c>
      <c r="P2221">
        <v>4</v>
      </c>
      <c r="Q2221">
        <v>0.25</v>
      </c>
      <c r="R2221">
        <v>2</v>
      </c>
    </row>
    <row r="2222" spans="1:19" x14ac:dyDescent="0.25">
      <c r="A2222" t="s">
        <v>9084</v>
      </c>
      <c r="B2222" t="s">
        <v>9085</v>
      </c>
      <c r="C2222" t="s">
        <v>2811</v>
      </c>
      <c r="D2222">
        <v>42217</v>
      </c>
      <c r="E2222">
        <v>7</v>
      </c>
      <c r="F2222">
        <v>5</v>
      </c>
      <c r="G2222">
        <v>1.4</v>
      </c>
      <c r="H2222">
        <v>15</v>
      </c>
      <c r="I2222">
        <v>25</v>
      </c>
      <c r="J2222">
        <v>0.6</v>
      </c>
      <c r="K2222">
        <v>25</v>
      </c>
      <c r="L2222">
        <v>1</v>
      </c>
      <c r="M2222">
        <v>14</v>
      </c>
      <c r="O2222">
        <v>0</v>
      </c>
      <c r="P2222">
        <v>1</v>
      </c>
      <c r="Q2222">
        <v>0</v>
      </c>
      <c r="R2222">
        <v>1</v>
      </c>
    </row>
    <row r="2223" spans="1:19" x14ac:dyDescent="0.25">
      <c r="A2223" t="s">
        <v>7002</v>
      </c>
      <c r="B2223" t="s">
        <v>569</v>
      </c>
      <c r="C2223" t="s">
        <v>204</v>
      </c>
      <c r="D2223">
        <v>42217</v>
      </c>
      <c r="E2223">
        <v>7</v>
      </c>
      <c r="F2223">
        <v>5</v>
      </c>
      <c r="G2223">
        <v>1.4</v>
      </c>
      <c r="H2223">
        <v>13</v>
      </c>
      <c r="I2223">
        <v>25</v>
      </c>
      <c r="J2223">
        <v>0.52</v>
      </c>
      <c r="K2223">
        <v>25</v>
      </c>
      <c r="L2223">
        <v>1</v>
      </c>
      <c r="M2223">
        <v>10</v>
      </c>
      <c r="O2223">
        <v>0</v>
      </c>
      <c r="P2223">
        <v>0</v>
      </c>
      <c r="Q2223" t="e">
        <v>#DIV/0!</v>
      </c>
      <c r="R2223">
        <v>3</v>
      </c>
    </row>
    <row r="2224" spans="1:19" x14ac:dyDescent="0.25">
      <c r="A2224" t="s">
        <v>7003</v>
      </c>
      <c r="B2224" t="s">
        <v>570</v>
      </c>
      <c r="C2224" t="s">
        <v>208</v>
      </c>
      <c r="D2224">
        <v>42217</v>
      </c>
      <c r="E2224">
        <v>7</v>
      </c>
      <c r="F2224">
        <v>4</v>
      </c>
      <c r="G2224">
        <v>1.75</v>
      </c>
      <c r="H2224">
        <v>0</v>
      </c>
      <c r="I2224">
        <v>0</v>
      </c>
      <c r="J2224" t="e">
        <v>#DIV/0!</v>
      </c>
      <c r="K2224">
        <v>0</v>
      </c>
      <c r="L2224" t="e">
        <v>#DIV/0!</v>
      </c>
      <c r="M2224">
        <v>0</v>
      </c>
      <c r="O2224">
        <v>0</v>
      </c>
      <c r="P2224">
        <v>0</v>
      </c>
      <c r="Q2224" t="e">
        <v>#DIV/0!</v>
      </c>
      <c r="R2224">
        <v>0</v>
      </c>
    </row>
    <row r="2225" spans="1:19" x14ac:dyDescent="0.25">
      <c r="A2225" t="s">
        <v>7004</v>
      </c>
      <c r="B2225" t="s">
        <v>571</v>
      </c>
      <c r="C2225" t="s">
        <v>212</v>
      </c>
      <c r="D2225">
        <v>42217</v>
      </c>
      <c r="E2225">
        <v>4</v>
      </c>
      <c r="F2225">
        <v>5</v>
      </c>
      <c r="G2225">
        <v>0.8</v>
      </c>
      <c r="H2225">
        <v>15</v>
      </c>
      <c r="I2225">
        <v>10</v>
      </c>
      <c r="J2225">
        <v>1.5</v>
      </c>
      <c r="K2225">
        <v>10</v>
      </c>
      <c r="L2225">
        <v>1</v>
      </c>
      <c r="M2225">
        <v>13</v>
      </c>
      <c r="O2225">
        <v>0</v>
      </c>
      <c r="P2225">
        <v>0</v>
      </c>
      <c r="Q2225" t="e">
        <v>#DIV/0!</v>
      </c>
      <c r="R2225">
        <v>2</v>
      </c>
      <c r="S2225">
        <v>1.06</v>
      </c>
    </row>
    <row r="2226" spans="1:19" x14ac:dyDescent="0.25">
      <c r="A2226" t="s">
        <v>7005</v>
      </c>
      <c r="B2226" t="s">
        <v>572</v>
      </c>
      <c r="C2226" t="s">
        <v>363</v>
      </c>
      <c r="D2226">
        <v>42217</v>
      </c>
      <c r="E2226">
        <v>9</v>
      </c>
      <c r="F2226">
        <v>9</v>
      </c>
      <c r="G2226">
        <v>1</v>
      </c>
      <c r="H2226">
        <v>18</v>
      </c>
      <c r="I2226">
        <v>26</v>
      </c>
      <c r="J2226">
        <v>0.69230769230769229</v>
      </c>
      <c r="K2226">
        <v>26</v>
      </c>
      <c r="L2226">
        <v>1</v>
      </c>
      <c r="M2226">
        <v>17</v>
      </c>
      <c r="O2226">
        <v>3</v>
      </c>
      <c r="P2226">
        <v>7</v>
      </c>
      <c r="Q2226">
        <v>0.42857142857142855</v>
      </c>
      <c r="R2226">
        <v>1</v>
      </c>
      <c r="S2226">
        <v>0.65689655172413797</v>
      </c>
    </row>
    <row r="2227" spans="1:19" x14ac:dyDescent="0.25">
      <c r="A2227" t="s">
        <v>7006</v>
      </c>
      <c r="B2227" t="s">
        <v>573</v>
      </c>
      <c r="C2227" t="s">
        <v>223</v>
      </c>
      <c r="D2227">
        <v>42217</v>
      </c>
      <c r="E2227">
        <v>1</v>
      </c>
      <c r="F2227">
        <v>4</v>
      </c>
      <c r="G2227">
        <v>0.25</v>
      </c>
      <c r="H2227">
        <v>2</v>
      </c>
      <c r="I2227">
        <v>20</v>
      </c>
      <c r="J2227">
        <v>0.1</v>
      </c>
      <c r="K2227">
        <v>20</v>
      </c>
      <c r="L2227">
        <v>1</v>
      </c>
      <c r="M2227">
        <v>1</v>
      </c>
      <c r="O2227">
        <v>0</v>
      </c>
      <c r="P2227">
        <v>0</v>
      </c>
      <c r="Q2227" t="e">
        <v>#DIV/0!</v>
      </c>
      <c r="R2227">
        <v>1</v>
      </c>
      <c r="S2227">
        <v>0.7</v>
      </c>
    </row>
    <row r="2228" spans="1:19" x14ac:dyDescent="0.25">
      <c r="A2228" t="s">
        <v>7007</v>
      </c>
      <c r="B2228" t="s">
        <v>574</v>
      </c>
      <c r="C2228" t="s">
        <v>206</v>
      </c>
      <c r="D2228">
        <v>42217</v>
      </c>
      <c r="E2228">
        <v>8</v>
      </c>
      <c r="F2228">
        <v>7</v>
      </c>
      <c r="G2228">
        <v>1.1428571428571428</v>
      </c>
      <c r="H2228">
        <v>96</v>
      </c>
      <c r="I2228">
        <v>90</v>
      </c>
      <c r="J2228">
        <v>1.0666666666666667</v>
      </c>
      <c r="K2228">
        <v>100</v>
      </c>
      <c r="L2228">
        <v>0.9</v>
      </c>
      <c r="M2228">
        <v>95</v>
      </c>
      <c r="O2228">
        <v>1</v>
      </c>
      <c r="P2228">
        <v>1</v>
      </c>
      <c r="Q2228">
        <v>1</v>
      </c>
      <c r="R2228">
        <v>1</v>
      </c>
      <c r="S2228" t="e">
        <v>#DIV/0!</v>
      </c>
    </row>
    <row r="2229" spans="1:19" x14ac:dyDescent="0.25">
      <c r="A2229" t="s">
        <v>7008</v>
      </c>
      <c r="B2229" t="s">
        <v>575</v>
      </c>
      <c r="C2229" t="s">
        <v>229</v>
      </c>
      <c r="D2229">
        <v>42217</v>
      </c>
      <c r="E2229">
        <v>3</v>
      </c>
      <c r="F2229">
        <v>3</v>
      </c>
      <c r="G2229">
        <v>1</v>
      </c>
      <c r="H2229">
        <v>42</v>
      </c>
      <c r="I2229">
        <v>50</v>
      </c>
      <c r="J2229">
        <v>0.84</v>
      </c>
      <c r="K2229">
        <v>50</v>
      </c>
      <c r="L2229">
        <v>1</v>
      </c>
      <c r="M2229">
        <v>42</v>
      </c>
      <c r="O2229">
        <v>0</v>
      </c>
      <c r="P2229">
        <v>0</v>
      </c>
      <c r="Q2229" t="e">
        <v>#DIV/0!</v>
      </c>
      <c r="R2229">
        <v>0</v>
      </c>
      <c r="S2229" t="e">
        <v>#DIV/0!</v>
      </c>
    </row>
    <row r="2230" spans="1:19" x14ac:dyDescent="0.25">
      <c r="A2230" t="s">
        <v>7009</v>
      </c>
      <c r="B2230" t="s">
        <v>576</v>
      </c>
      <c r="C2230" t="s">
        <v>577</v>
      </c>
      <c r="D2230">
        <v>42217</v>
      </c>
      <c r="E2230">
        <v>1</v>
      </c>
      <c r="F2230">
        <v>1</v>
      </c>
      <c r="G2230">
        <v>1</v>
      </c>
      <c r="H2230">
        <v>3</v>
      </c>
      <c r="I2230">
        <v>10</v>
      </c>
      <c r="J2230">
        <v>0.3</v>
      </c>
      <c r="K2230">
        <v>10</v>
      </c>
      <c r="L2230">
        <v>1</v>
      </c>
      <c r="M2230">
        <v>3</v>
      </c>
      <c r="O2230">
        <v>0</v>
      </c>
      <c r="P2230">
        <v>0</v>
      </c>
      <c r="Q2230" t="e">
        <v>#DIV/0!</v>
      </c>
      <c r="R2230">
        <v>0</v>
      </c>
      <c r="S2230">
        <v>0.73958333333333326</v>
      </c>
    </row>
    <row r="2231" spans="1:19" x14ac:dyDescent="0.25">
      <c r="A2231" t="s">
        <v>7010</v>
      </c>
      <c r="B2231" t="s">
        <v>578</v>
      </c>
      <c r="C2231" t="s">
        <v>231</v>
      </c>
      <c r="D2231">
        <v>42217</v>
      </c>
      <c r="E2231">
        <v>4</v>
      </c>
      <c r="F2231">
        <v>5</v>
      </c>
      <c r="G2231">
        <v>0.8</v>
      </c>
      <c r="H2231">
        <v>27</v>
      </c>
      <c r="I2231">
        <v>20</v>
      </c>
      <c r="J2231">
        <v>1.35</v>
      </c>
      <c r="K2231">
        <v>50</v>
      </c>
      <c r="L2231">
        <v>0.4</v>
      </c>
      <c r="M2231">
        <v>27</v>
      </c>
      <c r="O2231">
        <v>0</v>
      </c>
      <c r="P2231">
        <v>0</v>
      </c>
      <c r="Q2231" t="e">
        <v>#DIV/0!</v>
      </c>
      <c r="R2231">
        <v>0</v>
      </c>
      <c r="S2231" t="e">
        <v>#DIV/0!</v>
      </c>
    </row>
    <row r="2232" spans="1:19" x14ac:dyDescent="0.25">
      <c r="A2232" t="s">
        <v>7011</v>
      </c>
      <c r="B2232" t="s">
        <v>579</v>
      </c>
      <c r="C2232" t="s">
        <v>236</v>
      </c>
      <c r="D2232">
        <v>42217</v>
      </c>
      <c r="E2232">
        <v>10</v>
      </c>
      <c r="F2232">
        <v>8</v>
      </c>
      <c r="G2232">
        <v>1.25</v>
      </c>
      <c r="H2232">
        <v>89</v>
      </c>
      <c r="I2232">
        <v>95</v>
      </c>
      <c r="J2232">
        <v>0.93684210526315792</v>
      </c>
      <c r="K2232">
        <v>103</v>
      </c>
      <c r="L2232">
        <v>0.92233009708737868</v>
      </c>
      <c r="M2232">
        <v>89</v>
      </c>
      <c r="O2232">
        <v>0</v>
      </c>
      <c r="P2232">
        <v>0</v>
      </c>
      <c r="Q2232" t="e">
        <v>#DIV/0!</v>
      </c>
      <c r="R2232">
        <v>0</v>
      </c>
      <c r="S2232" t="e">
        <v>#DIV/0!</v>
      </c>
    </row>
    <row r="2233" spans="1:19" x14ac:dyDescent="0.25">
      <c r="A2233" t="s">
        <v>7012</v>
      </c>
      <c r="B2233" t="s">
        <v>580</v>
      </c>
      <c r="C2233" t="s">
        <v>221</v>
      </c>
      <c r="D2233">
        <v>42217</v>
      </c>
      <c r="E2233">
        <v>8</v>
      </c>
      <c r="F2233">
        <v>7</v>
      </c>
      <c r="G2233">
        <v>1.1428571428571428</v>
      </c>
      <c r="H2233">
        <v>65</v>
      </c>
      <c r="I2233">
        <v>90</v>
      </c>
      <c r="J2233">
        <v>0.72222222222222221</v>
      </c>
      <c r="K2233">
        <v>90</v>
      </c>
      <c r="L2233">
        <v>1</v>
      </c>
      <c r="M2233">
        <v>56</v>
      </c>
      <c r="O2233">
        <v>1</v>
      </c>
      <c r="P2233">
        <v>3</v>
      </c>
      <c r="Q2233">
        <v>0.33333333333333331</v>
      </c>
      <c r="R2233">
        <v>9</v>
      </c>
      <c r="S2233">
        <v>1</v>
      </c>
    </row>
    <row r="2234" spans="1:19" x14ac:dyDescent="0.25">
      <c r="A2234" t="s">
        <v>7013</v>
      </c>
      <c r="B2234" t="s">
        <v>581</v>
      </c>
      <c r="C2234" t="s">
        <v>238</v>
      </c>
      <c r="D2234">
        <v>42217</v>
      </c>
      <c r="E2234">
        <v>3</v>
      </c>
      <c r="F2234">
        <v>7</v>
      </c>
      <c r="G2234">
        <v>0.42857142857142855</v>
      </c>
      <c r="H2234">
        <v>17</v>
      </c>
      <c r="I2234">
        <v>30</v>
      </c>
      <c r="J2234">
        <v>0.56666666666666665</v>
      </c>
      <c r="K2234">
        <v>70</v>
      </c>
      <c r="L2234">
        <v>0.42857142857142855</v>
      </c>
      <c r="M2234">
        <v>17</v>
      </c>
      <c r="O2234">
        <v>0</v>
      </c>
      <c r="P2234">
        <v>0</v>
      </c>
      <c r="Q2234" t="e">
        <v>#DIV/0!</v>
      </c>
      <c r="R2234">
        <v>0</v>
      </c>
      <c r="S2234">
        <v>0.95</v>
      </c>
    </row>
    <row r="2235" spans="1:19" x14ac:dyDescent="0.25">
      <c r="A2235" t="s">
        <v>7014</v>
      </c>
      <c r="B2235" t="s">
        <v>582</v>
      </c>
      <c r="C2235" t="s">
        <v>224</v>
      </c>
      <c r="D2235">
        <v>42217</v>
      </c>
      <c r="E2235">
        <v>3</v>
      </c>
      <c r="F2235">
        <v>3</v>
      </c>
      <c r="G2235">
        <v>1</v>
      </c>
      <c r="H2235">
        <v>12</v>
      </c>
      <c r="I2235">
        <v>30</v>
      </c>
      <c r="J2235">
        <v>0.4</v>
      </c>
      <c r="K2235">
        <v>30</v>
      </c>
      <c r="L2235">
        <v>1</v>
      </c>
      <c r="M2235">
        <v>12</v>
      </c>
      <c r="O2235">
        <v>0</v>
      </c>
      <c r="P2235">
        <v>0</v>
      </c>
      <c r="Q2235" t="e">
        <v>#DIV/0!</v>
      </c>
      <c r="R2235">
        <v>0</v>
      </c>
      <c r="S2235">
        <v>1.1000000000000001</v>
      </c>
    </row>
    <row r="2236" spans="1:19" x14ac:dyDescent="0.25">
      <c r="A2236" t="s">
        <v>7015</v>
      </c>
      <c r="B2236" t="s">
        <v>583</v>
      </c>
      <c r="C2236" t="s">
        <v>584</v>
      </c>
      <c r="D2236">
        <v>42217</v>
      </c>
      <c r="E2236">
        <v>3</v>
      </c>
      <c r="F2236">
        <v>3</v>
      </c>
      <c r="G2236">
        <v>1</v>
      </c>
      <c r="H2236">
        <v>22</v>
      </c>
      <c r="I2236">
        <v>30</v>
      </c>
      <c r="J2236">
        <v>0.73333333333333328</v>
      </c>
      <c r="K2236">
        <v>30</v>
      </c>
      <c r="L2236">
        <v>1</v>
      </c>
      <c r="M2236">
        <v>22</v>
      </c>
      <c r="O2236">
        <v>2</v>
      </c>
      <c r="P2236">
        <v>2</v>
      </c>
      <c r="Q2236">
        <v>1</v>
      </c>
      <c r="R2236">
        <v>0</v>
      </c>
      <c r="S2236">
        <v>0.75357894736842101</v>
      </c>
    </row>
    <row r="2237" spans="1:19" x14ac:dyDescent="0.25">
      <c r="A2237" t="s">
        <v>9604</v>
      </c>
      <c r="B2237" t="s">
        <v>9605</v>
      </c>
      <c r="C2237" t="s">
        <v>9523</v>
      </c>
      <c r="D2237">
        <v>42217</v>
      </c>
      <c r="E2237">
        <v>3</v>
      </c>
      <c r="F2237">
        <v>4</v>
      </c>
      <c r="G2237">
        <v>0.75</v>
      </c>
      <c r="H2237">
        <v>12</v>
      </c>
      <c r="I2237">
        <v>9</v>
      </c>
      <c r="J2237">
        <v>1.3333333333333333</v>
      </c>
      <c r="K2237">
        <v>14</v>
      </c>
      <c r="L2237">
        <v>0.6428571428571429</v>
      </c>
      <c r="M2237">
        <v>10</v>
      </c>
      <c r="O2237">
        <v>1</v>
      </c>
      <c r="P2237">
        <v>4</v>
      </c>
      <c r="Q2237">
        <v>0.25</v>
      </c>
      <c r="R2237">
        <v>2</v>
      </c>
      <c r="S2237">
        <v>0.55555555555555558</v>
      </c>
    </row>
    <row r="2238" spans="1:19" x14ac:dyDescent="0.25">
      <c r="A2238" t="s">
        <v>9229</v>
      </c>
      <c r="B2238" t="s">
        <v>9230</v>
      </c>
      <c r="C2238" t="s">
        <v>3018</v>
      </c>
      <c r="D2238">
        <v>42217</v>
      </c>
      <c r="E2238">
        <v>12</v>
      </c>
      <c r="F2238">
        <v>10</v>
      </c>
      <c r="G2238">
        <v>1.2</v>
      </c>
      <c r="H2238">
        <v>44</v>
      </c>
      <c r="I2238">
        <v>50</v>
      </c>
      <c r="J2238">
        <v>0.88</v>
      </c>
      <c r="K2238">
        <v>50</v>
      </c>
      <c r="L2238">
        <v>1</v>
      </c>
      <c r="M2238">
        <v>42</v>
      </c>
      <c r="O2238">
        <v>0</v>
      </c>
      <c r="P2238">
        <v>1</v>
      </c>
      <c r="Q2238">
        <v>0</v>
      </c>
      <c r="R2238">
        <v>2</v>
      </c>
      <c r="S2238">
        <v>0</v>
      </c>
    </row>
    <row r="2239" spans="1:19" x14ac:dyDescent="0.25">
      <c r="A2239" t="s">
        <v>7016</v>
      </c>
      <c r="B2239" t="s">
        <v>585</v>
      </c>
      <c r="C2239" t="s">
        <v>203</v>
      </c>
      <c r="D2239">
        <v>42217</v>
      </c>
      <c r="E2239">
        <v>15</v>
      </c>
      <c r="F2239">
        <v>12</v>
      </c>
      <c r="G2239">
        <v>1.25</v>
      </c>
      <c r="H2239">
        <v>109</v>
      </c>
      <c r="I2239">
        <v>115</v>
      </c>
      <c r="J2239">
        <v>0.94782608695652171</v>
      </c>
      <c r="K2239">
        <v>125</v>
      </c>
      <c r="L2239">
        <v>0.92</v>
      </c>
      <c r="M2239">
        <v>105</v>
      </c>
      <c r="O2239">
        <v>1</v>
      </c>
      <c r="P2239">
        <v>1</v>
      </c>
      <c r="Q2239">
        <v>1</v>
      </c>
      <c r="R2239">
        <v>4</v>
      </c>
      <c r="S2239" t="e">
        <v>#DIV/0!</v>
      </c>
    </row>
    <row r="2240" spans="1:19" x14ac:dyDescent="0.25">
      <c r="A2240" t="s">
        <v>7017</v>
      </c>
      <c r="B2240" t="s">
        <v>586</v>
      </c>
      <c r="C2240" t="s">
        <v>232</v>
      </c>
      <c r="D2240">
        <v>42217</v>
      </c>
      <c r="E2240">
        <v>0</v>
      </c>
      <c r="F2240">
        <v>0</v>
      </c>
      <c r="G2240" t="e">
        <v>#DIV/0!</v>
      </c>
      <c r="H2240">
        <v>0</v>
      </c>
      <c r="I2240">
        <v>0</v>
      </c>
      <c r="J2240" t="e">
        <v>#DIV/0!</v>
      </c>
      <c r="K2240">
        <v>0</v>
      </c>
      <c r="L2240" t="e">
        <v>#DIV/0!</v>
      </c>
      <c r="M2240">
        <v>0</v>
      </c>
      <c r="O2240">
        <v>0</v>
      </c>
      <c r="P2240">
        <v>0</v>
      </c>
      <c r="Q2240" t="e">
        <v>#DIV/0!</v>
      </c>
      <c r="R2240">
        <v>0</v>
      </c>
      <c r="S2240" t="e">
        <v>#DIV/0!</v>
      </c>
    </row>
    <row r="2241" spans="1:19" x14ac:dyDescent="0.25">
      <c r="A2241" t="s">
        <v>7018</v>
      </c>
      <c r="B2241" t="s">
        <v>587</v>
      </c>
      <c r="C2241" t="s">
        <v>588</v>
      </c>
      <c r="D2241">
        <v>42217</v>
      </c>
      <c r="E2241">
        <v>1</v>
      </c>
      <c r="F2241">
        <v>1</v>
      </c>
      <c r="G2241">
        <v>1</v>
      </c>
      <c r="H2241">
        <v>3</v>
      </c>
      <c r="I2241">
        <v>10</v>
      </c>
      <c r="J2241">
        <v>0.3</v>
      </c>
      <c r="K2241">
        <v>10</v>
      </c>
      <c r="L2241">
        <v>1</v>
      </c>
      <c r="M2241">
        <v>3</v>
      </c>
      <c r="O2241">
        <v>0</v>
      </c>
      <c r="P2241">
        <v>0</v>
      </c>
      <c r="Q2241" t="e">
        <v>#DIV/0!</v>
      </c>
      <c r="R2241">
        <v>0</v>
      </c>
      <c r="S2241" t="e">
        <v>#DIV/0!</v>
      </c>
    </row>
    <row r="2242" spans="1:19" x14ac:dyDescent="0.25">
      <c r="A2242" t="s">
        <v>7019</v>
      </c>
      <c r="B2242" t="s">
        <v>589</v>
      </c>
      <c r="C2242" t="s">
        <v>211</v>
      </c>
      <c r="D2242">
        <v>42217</v>
      </c>
      <c r="E2242">
        <v>12</v>
      </c>
      <c r="F2242">
        <v>12</v>
      </c>
      <c r="G2242">
        <v>1</v>
      </c>
      <c r="H2242">
        <v>56</v>
      </c>
      <c r="I2242">
        <v>73</v>
      </c>
      <c r="J2242">
        <v>0.76712328767123283</v>
      </c>
      <c r="K2242">
        <v>73</v>
      </c>
      <c r="L2242">
        <v>1</v>
      </c>
      <c r="M2242">
        <v>52</v>
      </c>
      <c r="O2242">
        <v>9</v>
      </c>
      <c r="P2242">
        <v>14</v>
      </c>
      <c r="Q2242">
        <v>0.6428571428571429</v>
      </c>
      <c r="R2242">
        <v>4</v>
      </c>
      <c r="S2242" t="e">
        <v>#DIV/0!</v>
      </c>
    </row>
    <row r="2243" spans="1:19" x14ac:dyDescent="0.25">
      <c r="A2243" t="s">
        <v>7020</v>
      </c>
      <c r="B2243" t="s">
        <v>590</v>
      </c>
      <c r="C2243" t="s">
        <v>216</v>
      </c>
      <c r="D2243">
        <v>42217</v>
      </c>
      <c r="E2243">
        <v>2</v>
      </c>
      <c r="F2243">
        <v>3</v>
      </c>
      <c r="G2243">
        <v>0.66666666666666663</v>
      </c>
      <c r="H2243">
        <v>14</v>
      </c>
      <c r="I2243">
        <v>12</v>
      </c>
      <c r="J2243">
        <v>1.1666666666666667</v>
      </c>
      <c r="K2243">
        <v>20</v>
      </c>
      <c r="L2243">
        <v>0.6</v>
      </c>
      <c r="M2243">
        <v>13</v>
      </c>
      <c r="O2243">
        <v>0</v>
      </c>
      <c r="P2243">
        <v>1</v>
      </c>
      <c r="Q2243">
        <v>0</v>
      </c>
      <c r="R2243">
        <v>1</v>
      </c>
      <c r="S2243" t="e">
        <v>#DIV/0!</v>
      </c>
    </row>
    <row r="2244" spans="1:19" x14ac:dyDescent="0.25">
      <c r="A2244" t="s">
        <v>7021</v>
      </c>
      <c r="B2244" t="s">
        <v>591</v>
      </c>
      <c r="C2244" t="s">
        <v>235</v>
      </c>
      <c r="D2244">
        <v>42217</v>
      </c>
      <c r="E2244">
        <v>1</v>
      </c>
      <c r="F2244">
        <v>2</v>
      </c>
      <c r="G2244">
        <v>0.5</v>
      </c>
      <c r="H2244">
        <v>0</v>
      </c>
      <c r="I2244">
        <v>0</v>
      </c>
      <c r="J2244" t="e">
        <v>#DIV/0!</v>
      </c>
      <c r="K2244">
        <v>0</v>
      </c>
      <c r="L2244" t="e">
        <v>#DIV/0!</v>
      </c>
      <c r="M2244">
        <v>0</v>
      </c>
      <c r="O2244">
        <v>0</v>
      </c>
      <c r="P2244">
        <v>0</v>
      </c>
      <c r="Q2244" t="e">
        <v>#DIV/0!</v>
      </c>
      <c r="R2244">
        <v>0</v>
      </c>
    </row>
    <row r="2245" spans="1:19" x14ac:dyDescent="0.25">
      <c r="A2245" t="s">
        <v>7022</v>
      </c>
      <c r="B2245" t="s">
        <v>592</v>
      </c>
      <c r="C2245" t="s">
        <v>202</v>
      </c>
      <c r="D2245">
        <v>42217</v>
      </c>
      <c r="E2245">
        <v>2</v>
      </c>
      <c r="F2245">
        <v>5</v>
      </c>
      <c r="G2245">
        <v>0.4</v>
      </c>
      <c r="H2245">
        <v>1</v>
      </c>
      <c r="I2245">
        <v>15</v>
      </c>
      <c r="J2245">
        <v>6.6666666666666666E-2</v>
      </c>
      <c r="K2245">
        <v>15</v>
      </c>
      <c r="L2245">
        <v>1</v>
      </c>
      <c r="M2245">
        <v>0</v>
      </c>
      <c r="O2245">
        <v>0</v>
      </c>
      <c r="P2245">
        <v>0</v>
      </c>
      <c r="Q2245" t="e">
        <v>#DIV/0!</v>
      </c>
      <c r="R2245">
        <v>1</v>
      </c>
      <c r="S2245">
        <v>0.7068965517241379</v>
      </c>
    </row>
    <row r="2246" spans="1:19" x14ac:dyDescent="0.25">
      <c r="A2246" t="s">
        <v>7023</v>
      </c>
      <c r="B2246" t="s">
        <v>593</v>
      </c>
      <c r="C2246" t="s">
        <v>207</v>
      </c>
      <c r="D2246">
        <v>42217</v>
      </c>
      <c r="E2246">
        <v>12</v>
      </c>
      <c r="F2246">
        <v>9</v>
      </c>
      <c r="G2246">
        <v>1.3333333333333333</v>
      </c>
      <c r="H2246">
        <v>16</v>
      </c>
      <c r="I2246">
        <v>40</v>
      </c>
      <c r="J2246">
        <v>0.4</v>
      </c>
      <c r="K2246">
        <v>45</v>
      </c>
      <c r="L2246">
        <v>0.88888888888888884</v>
      </c>
      <c r="M2246">
        <v>12</v>
      </c>
      <c r="O2246">
        <v>2</v>
      </c>
      <c r="P2246">
        <v>3</v>
      </c>
      <c r="Q2246">
        <v>0.66666666666666663</v>
      </c>
      <c r="R2246">
        <v>4</v>
      </c>
      <c r="S2246">
        <v>0.95416666666666661</v>
      </c>
    </row>
    <row r="2247" spans="1:19" x14ac:dyDescent="0.25">
      <c r="A2247" t="s">
        <v>7024</v>
      </c>
      <c r="B2247" t="s">
        <v>594</v>
      </c>
      <c r="C2247" t="s">
        <v>219</v>
      </c>
      <c r="D2247">
        <v>42217</v>
      </c>
      <c r="E2247">
        <v>15</v>
      </c>
      <c r="F2247">
        <v>13</v>
      </c>
      <c r="G2247">
        <v>1.1538461538461537</v>
      </c>
      <c r="H2247">
        <v>104</v>
      </c>
      <c r="I2247">
        <v>144</v>
      </c>
      <c r="J2247">
        <v>0.72222222222222221</v>
      </c>
      <c r="K2247">
        <v>144</v>
      </c>
      <c r="L2247">
        <v>1</v>
      </c>
      <c r="M2247">
        <v>81</v>
      </c>
      <c r="O2247">
        <v>8</v>
      </c>
      <c r="P2247">
        <v>11</v>
      </c>
      <c r="Q2247">
        <v>0.72727272727272729</v>
      </c>
      <c r="R2247">
        <v>23</v>
      </c>
      <c r="S2247">
        <v>0.74015789473684201</v>
      </c>
    </row>
    <row r="2248" spans="1:19" x14ac:dyDescent="0.25">
      <c r="A2248" t="s">
        <v>7025</v>
      </c>
      <c r="B2248" t="s">
        <v>595</v>
      </c>
      <c r="C2248" t="s">
        <v>225</v>
      </c>
      <c r="D2248">
        <v>42217</v>
      </c>
      <c r="E2248">
        <v>17</v>
      </c>
      <c r="F2248">
        <v>16</v>
      </c>
      <c r="G2248">
        <v>1.0625</v>
      </c>
      <c r="H2248">
        <v>31</v>
      </c>
      <c r="I2248">
        <v>44</v>
      </c>
      <c r="J2248">
        <v>0.70454545454545459</v>
      </c>
      <c r="K2248">
        <v>48</v>
      </c>
      <c r="L2248">
        <v>0.91666666666666663</v>
      </c>
      <c r="M2248">
        <v>23</v>
      </c>
      <c r="O2248">
        <v>5</v>
      </c>
      <c r="P2248">
        <v>7</v>
      </c>
      <c r="Q2248">
        <v>0.7142857142857143</v>
      </c>
      <c r="R2248">
        <v>8</v>
      </c>
      <c r="S2248">
        <v>0.76700000000000002</v>
      </c>
    </row>
    <row r="2249" spans="1:19" x14ac:dyDescent="0.25">
      <c r="A2249" t="s">
        <v>7026</v>
      </c>
      <c r="B2249" t="s">
        <v>596</v>
      </c>
      <c r="C2249" t="s">
        <v>364</v>
      </c>
      <c r="D2249">
        <v>42217</v>
      </c>
      <c r="E2249">
        <v>9</v>
      </c>
      <c r="F2249">
        <v>9</v>
      </c>
      <c r="G2249">
        <v>1</v>
      </c>
      <c r="H2249">
        <v>18</v>
      </c>
      <c r="I2249">
        <v>26</v>
      </c>
      <c r="J2249">
        <v>0.69230769230769229</v>
      </c>
      <c r="K2249">
        <v>26</v>
      </c>
      <c r="L2249">
        <v>1</v>
      </c>
      <c r="M2249">
        <v>17</v>
      </c>
      <c r="O2249">
        <v>3</v>
      </c>
      <c r="P2249">
        <v>7</v>
      </c>
      <c r="Q2249">
        <v>0.42857142857142855</v>
      </c>
      <c r="R2249">
        <v>1</v>
      </c>
      <c r="S2249">
        <v>0.98</v>
      </c>
    </row>
    <row r="2250" spans="1:19" x14ac:dyDescent="0.25">
      <c r="A2250" t="s">
        <v>7027</v>
      </c>
      <c r="B2250" t="s">
        <v>597</v>
      </c>
      <c r="C2250" t="s">
        <v>222</v>
      </c>
      <c r="D2250">
        <v>42217</v>
      </c>
      <c r="E2250">
        <v>4</v>
      </c>
      <c r="F2250">
        <v>7</v>
      </c>
      <c r="G2250">
        <v>0.5714285714285714</v>
      </c>
      <c r="H2250">
        <v>14</v>
      </c>
      <c r="I2250">
        <v>50</v>
      </c>
      <c r="J2250">
        <v>0.28000000000000003</v>
      </c>
      <c r="K2250">
        <v>50</v>
      </c>
      <c r="L2250">
        <v>1</v>
      </c>
      <c r="M2250">
        <v>13</v>
      </c>
      <c r="O2250">
        <v>0</v>
      </c>
      <c r="P2250">
        <v>0</v>
      </c>
      <c r="Q2250" t="e">
        <v>#DIV/0!</v>
      </c>
      <c r="R2250">
        <v>1</v>
      </c>
      <c r="S2250">
        <v>0.48055555555555557</v>
      </c>
    </row>
    <row r="2251" spans="1:19" x14ac:dyDescent="0.25">
      <c r="A2251" t="s">
        <v>7028</v>
      </c>
      <c r="B2251" t="s">
        <v>598</v>
      </c>
      <c r="C2251" t="s">
        <v>228</v>
      </c>
      <c r="D2251">
        <v>42217</v>
      </c>
      <c r="E2251">
        <v>3</v>
      </c>
      <c r="F2251">
        <v>3</v>
      </c>
      <c r="G2251">
        <v>1</v>
      </c>
      <c r="H2251">
        <v>42</v>
      </c>
      <c r="I2251">
        <v>50</v>
      </c>
      <c r="J2251">
        <v>0.84</v>
      </c>
      <c r="K2251">
        <v>50</v>
      </c>
      <c r="L2251">
        <v>1</v>
      </c>
      <c r="M2251">
        <v>42</v>
      </c>
      <c r="O2251">
        <v>0</v>
      </c>
      <c r="P2251">
        <v>0</v>
      </c>
      <c r="Q2251" t="e">
        <v>#DIV/0!</v>
      </c>
      <c r="R2251">
        <v>0</v>
      </c>
    </row>
    <row r="2252" spans="1:19" x14ac:dyDescent="0.25">
      <c r="A2252" t="s">
        <v>7029</v>
      </c>
      <c r="B2252" t="s">
        <v>599</v>
      </c>
      <c r="C2252" t="s">
        <v>230</v>
      </c>
      <c r="D2252">
        <v>42217</v>
      </c>
      <c r="E2252">
        <v>4</v>
      </c>
      <c r="F2252">
        <v>5</v>
      </c>
      <c r="G2252">
        <v>0.8</v>
      </c>
      <c r="H2252">
        <v>27</v>
      </c>
      <c r="I2252">
        <v>20</v>
      </c>
      <c r="J2252">
        <v>1.35</v>
      </c>
      <c r="K2252">
        <v>50</v>
      </c>
      <c r="L2252">
        <v>0.4</v>
      </c>
      <c r="M2252">
        <v>27</v>
      </c>
      <c r="O2252">
        <v>0</v>
      </c>
      <c r="P2252">
        <v>0</v>
      </c>
      <c r="Q2252" t="e">
        <v>#DIV/0!</v>
      </c>
      <c r="R2252">
        <v>0</v>
      </c>
    </row>
    <row r="2253" spans="1:19" x14ac:dyDescent="0.25">
      <c r="A2253" t="s">
        <v>7030</v>
      </c>
      <c r="B2253" t="s">
        <v>600</v>
      </c>
      <c r="C2253" t="s">
        <v>237</v>
      </c>
      <c r="D2253">
        <v>42217</v>
      </c>
      <c r="E2253">
        <v>10</v>
      </c>
      <c r="F2253">
        <v>8</v>
      </c>
      <c r="G2253">
        <v>1.25</v>
      </c>
      <c r="H2253">
        <v>89</v>
      </c>
      <c r="I2253">
        <v>95</v>
      </c>
      <c r="J2253">
        <v>0.93684210526315792</v>
      </c>
      <c r="K2253">
        <v>103</v>
      </c>
      <c r="L2253">
        <v>0.92233009708737868</v>
      </c>
      <c r="M2253">
        <v>89</v>
      </c>
      <c r="O2253">
        <v>0</v>
      </c>
      <c r="P2253">
        <v>0</v>
      </c>
      <c r="Q2253" t="e">
        <v>#DIV/0!</v>
      </c>
      <c r="R2253">
        <v>0</v>
      </c>
      <c r="S2253">
        <v>0.77146277811386688</v>
      </c>
    </row>
    <row r="2254" spans="1:19" x14ac:dyDescent="0.25">
      <c r="A2254" t="s">
        <v>7031</v>
      </c>
      <c r="B2254" t="s">
        <v>601</v>
      </c>
      <c r="C2254" t="s">
        <v>239</v>
      </c>
      <c r="D2254">
        <v>42217</v>
      </c>
      <c r="E2254">
        <v>3</v>
      </c>
      <c r="F2254">
        <v>7</v>
      </c>
      <c r="G2254">
        <v>0.42857142857142855</v>
      </c>
      <c r="H2254">
        <v>17</v>
      </c>
      <c r="I2254">
        <v>30</v>
      </c>
      <c r="J2254">
        <v>0.56666666666666665</v>
      </c>
      <c r="K2254">
        <v>70</v>
      </c>
      <c r="L2254">
        <v>0.42857142857142855</v>
      </c>
      <c r="M2254">
        <v>17</v>
      </c>
      <c r="O2254">
        <v>0</v>
      </c>
      <c r="P2254">
        <v>0</v>
      </c>
      <c r="Q2254" t="e">
        <v>#DIV/0!</v>
      </c>
      <c r="R2254">
        <v>0</v>
      </c>
    </row>
    <row r="2255" spans="1:19" x14ac:dyDescent="0.25">
      <c r="A2255" t="s">
        <v>7032</v>
      </c>
      <c r="B2255" t="s">
        <v>602</v>
      </c>
      <c r="C2255" t="s">
        <v>603</v>
      </c>
      <c r="D2255">
        <v>42217</v>
      </c>
      <c r="E2255">
        <v>3</v>
      </c>
      <c r="F2255">
        <v>3</v>
      </c>
      <c r="G2255">
        <v>1</v>
      </c>
      <c r="H2255">
        <v>22</v>
      </c>
      <c r="I2255">
        <v>30</v>
      </c>
      <c r="J2255">
        <v>0.73333333333333328</v>
      </c>
      <c r="K2255">
        <v>30</v>
      </c>
      <c r="L2255">
        <v>1</v>
      </c>
      <c r="M2255">
        <v>22</v>
      </c>
      <c r="O2255">
        <v>2</v>
      </c>
      <c r="P2255">
        <v>2</v>
      </c>
      <c r="Q2255">
        <v>1</v>
      </c>
      <c r="R2255">
        <v>0</v>
      </c>
    </row>
    <row r="2256" spans="1:19" x14ac:dyDescent="0.25">
      <c r="A2256" t="s">
        <v>7033</v>
      </c>
      <c r="B2256" t="s">
        <v>604</v>
      </c>
      <c r="C2256" t="s">
        <v>247</v>
      </c>
      <c r="D2256">
        <v>42217</v>
      </c>
      <c r="E2256">
        <v>6</v>
      </c>
      <c r="F2256">
        <v>8</v>
      </c>
      <c r="G2256">
        <v>0.75</v>
      </c>
      <c r="H2256">
        <v>32</v>
      </c>
      <c r="I2256">
        <v>40</v>
      </c>
      <c r="J2256">
        <v>0.8</v>
      </c>
      <c r="K2256">
        <v>48</v>
      </c>
      <c r="L2256">
        <v>0.83333333333333337</v>
      </c>
      <c r="M2256">
        <v>31</v>
      </c>
      <c r="O2256">
        <v>1</v>
      </c>
      <c r="P2256">
        <v>6</v>
      </c>
      <c r="Q2256">
        <v>0.16666666666666666</v>
      </c>
      <c r="R2256">
        <v>1</v>
      </c>
    </row>
    <row r="2257" spans="1:19" x14ac:dyDescent="0.25">
      <c r="A2257" t="s">
        <v>9369</v>
      </c>
      <c r="B2257" t="s">
        <v>2650</v>
      </c>
      <c r="C2257" t="s">
        <v>2637</v>
      </c>
      <c r="D2257">
        <v>42217</v>
      </c>
      <c r="E2257">
        <v>7</v>
      </c>
      <c r="F2257">
        <v>10</v>
      </c>
      <c r="G2257">
        <v>0.7</v>
      </c>
      <c r="H2257">
        <v>30</v>
      </c>
      <c r="I2257">
        <v>40</v>
      </c>
      <c r="J2257">
        <v>0.75</v>
      </c>
      <c r="K2257">
        <v>40</v>
      </c>
      <c r="L2257">
        <v>1</v>
      </c>
      <c r="M2257">
        <v>28</v>
      </c>
      <c r="O2257">
        <v>0</v>
      </c>
      <c r="P2257">
        <v>0</v>
      </c>
      <c r="Q2257" t="e">
        <v>#DIV/0!</v>
      </c>
      <c r="R2257">
        <v>2</v>
      </c>
      <c r="S2257">
        <v>0.37037037037037035</v>
      </c>
    </row>
    <row r="2258" spans="1:19" x14ac:dyDescent="0.25">
      <c r="A2258" t="s">
        <v>7034</v>
      </c>
      <c r="B2258" t="s">
        <v>605</v>
      </c>
      <c r="C2258" t="s">
        <v>242</v>
      </c>
      <c r="D2258">
        <v>42217</v>
      </c>
      <c r="E2258">
        <v>17</v>
      </c>
      <c r="F2258">
        <v>15</v>
      </c>
      <c r="G2258">
        <v>1.1333333333333333</v>
      </c>
      <c r="H2258">
        <v>78</v>
      </c>
      <c r="I2258">
        <v>129</v>
      </c>
      <c r="J2258">
        <v>0.60465116279069764</v>
      </c>
      <c r="K2258">
        <v>134</v>
      </c>
      <c r="L2258">
        <v>0.96268656716417911</v>
      </c>
      <c r="M2258">
        <v>58</v>
      </c>
      <c r="N2258">
        <v>0.95416666666666661</v>
      </c>
      <c r="O2258">
        <v>17</v>
      </c>
      <c r="P2258">
        <v>20</v>
      </c>
      <c r="Q2258">
        <v>0.85</v>
      </c>
      <c r="R2258">
        <v>20</v>
      </c>
      <c r="S2258">
        <v>1</v>
      </c>
    </row>
    <row r="2259" spans="1:19" x14ac:dyDescent="0.25">
      <c r="A2259" t="s">
        <v>7035</v>
      </c>
      <c r="B2259" t="s">
        <v>606</v>
      </c>
      <c r="C2259" t="s">
        <v>243</v>
      </c>
      <c r="D2259">
        <v>42217</v>
      </c>
      <c r="E2259">
        <v>11</v>
      </c>
      <c r="F2259">
        <v>12</v>
      </c>
      <c r="G2259">
        <v>0.91666666666666663</v>
      </c>
      <c r="H2259">
        <v>25</v>
      </c>
      <c r="I2259">
        <v>36</v>
      </c>
      <c r="J2259">
        <v>0.69444444444444442</v>
      </c>
      <c r="K2259">
        <v>40</v>
      </c>
      <c r="L2259">
        <v>0.9</v>
      </c>
      <c r="M2259">
        <v>18</v>
      </c>
      <c r="N2259">
        <v>0.74015789473684201</v>
      </c>
      <c r="O2259">
        <v>5</v>
      </c>
      <c r="P2259">
        <v>7</v>
      </c>
      <c r="Q2259">
        <v>0.7142857142857143</v>
      </c>
      <c r="R2259">
        <v>7</v>
      </c>
      <c r="S2259">
        <v>0.92500000000000004</v>
      </c>
    </row>
    <row r="2260" spans="1:19" x14ac:dyDescent="0.25">
      <c r="A2260" t="s">
        <v>7036</v>
      </c>
      <c r="B2260" t="s">
        <v>607</v>
      </c>
      <c r="C2260" t="s">
        <v>244</v>
      </c>
      <c r="D2260">
        <v>42217</v>
      </c>
      <c r="E2260">
        <v>6</v>
      </c>
      <c r="F2260">
        <v>4</v>
      </c>
      <c r="G2260">
        <v>1.5</v>
      </c>
      <c r="H2260">
        <v>6</v>
      </c>
      <c r="I2260">
        <v>8</v>
      </c>
      <c r="J2260">
        <v>0.75</v>
      </c>
      <c r="K2260">
        <v>8</v>
      </c>
      <c r="L2260">
        <v>1</v>
      </c>
      <c r="M2260">
        <v>5</v>
      </c>
      <c r="N2260">
        <v>0.76700000000000002</v>
      </c>
      <c r="O2260">
        <v>0</v>
      </c>
      <c r="P2260">
        <v>0</v>
      </c>
      <c r="Q2260" t="e">
        <v>#DIV/0!</v>
      </c>
      <c r="R2260">
        <v>1</v>
      </c>
      <c r="S2260">
        <v>1.05</v>
      </c>
    </row>
    <row r="2261" spans="1:19" x14ac:dyDescent="0.25">
      <c r="A2261" t="s">
        <v>9478</v>
      </c>
      <c r="B2261" t="s">
        <v>2823</v>
      </c>
      <c r="C2261" t="s">
        <v>2809</v>
      </c>
      <c r="D2261">
        <v>42217</v>
      </c>
      <c r="E2261">
        <v>10</v>
      </c>
      <c r="F2261">
        <v>9</v>
      </c>
      <c r="G2261">
        <v>1.1111111111111112</v>
      </c>
      <c r="H2261">
        <v>27</v>
      </c>
      <c r="I2261">
        <v>34</v>
      </c>
      <c r="J2261">
        <v>0.79411764705882348</v>
      </c>
      <c r="K2261">
        <v>39</v>
      </c>
      <c r="L2261">
        <v>0.87179487179487181</v>
      </c>
      <c r="M2261">
        <v>24</v>
      </c>
      <c r="O2261">
        <v>1</v>
      </c>
      <c r="P2261">
        <v>5</v>
      </c>
      <c r="Q2261">
        <v>0.2</v>
      </c>
      <c r="R2261">
        <v>3</v>
      </c>
      <c r="S2261">
        <v>1</v>
      </c>
    </row>
    <row r="2262" spans="1:19" x14ac:dyDescent="0.25">
      <c r="A2262" t="s">
        <v>7037</v>
      </c>
      <c r="B2262" t="s">
        <v>608</v>
      </c>
      <c r="C2262" t="s">
        <v>245</v>
      </c>
      <c r="D2262">
        <v>42217</v>
      </c>
      <c r="E2262">
        <v>28</v>
      </c>
      <c r="F2262">
        <v>27</v>
      </c>
      <c r="G2262">
        <v>1.037037037037037</v>
      </c>
      <c r="H2262">
        <v>48</v>
      </c>
      <c r="I2262">
        <v>81</v>
      </c>
      <c r="J2262">
        <v>0.59259259259259256</v>
      </c>
      <c r="K2262">
        <v>81</v>
      </c>
      <c r="L2262">
        <v>1</v>
      </c>
      <c r="M2262">
        <v>41</v>
      </c>
      <c r="O2262">
        <v>3</v>
      </c>
      <c r="P2262">
        <v>7</v>
      </c>
      <c r="Q2262">
        <v>0.42857142857142855</v>
      </c>
      <c r="R2262">
        <v>7</v>
      </c>
      <c r="S2262">
        <v>0.78755000000000008</v>
      </c>
    </row>
    <row r="2263" spans="1:19" x14ac:dyDescent="0.25">
      <c r="A2263" t="s">
        <v>7038</v>
      </c>
      <c r="B2263" t="s">
        <v>609</v>
      </c>
      <c r="C2263" t="s">
        <v>246</v>
      </c>
      <c r="D2263">
        <v>42217</v>
      </c>
      <c r="E2263">
        <v>43</v>
      </c>
      <c r="F2263">
        <v>44</v>
      </c>
      <c r="G2263">
        <v>0.97727272727272729</v>
      </c>
      <c r="H2263">
        <v>373</v>
      </c>
      <c r="I2263">
        <v>445</v>
      </c>
      <c r="J2263">
        <v>0.83820224719101122</v>
      </c>
      <c r="K2263">
        <v>533</v>
      </c>
      <c r="L2263">
        <v>0.83489681050656661</v>
      </c>
      <c r="M2263">
        <v>363</v>
      </c>
      <c r="O2263">
        <v>4</v>
      </c>
      <c r="P2263">
        <v>6</v>
      </c>
      <c r="Q2263">
        <v>0.66666666666666663</v>
      </c>
      <c r="R2263">
        <v>10</v>
      </c>
      <c r="S2263">
        <v>0.82199999999999995</v>
      </c>
    </row>
    <row r="2264" spans="1:19" x14ac:dyDescent="0.25">
      <c r="A2264" t="s">
        <v>7039</v>
      </c>
      <c r="B2264" t="s">
        <v>610</v>
      </c>
      <c r="C2264" t="s">
        <v>365</v>
      </c>
      <c r="D2264">
        <v>42217</v>
      </c>
      <c r="E2264">
        <v>0</v>
      </c>
      <c r="F2264">
        <v>0</v>
      </c>
      <c r="G2264" t="e">
        <v>#DIV/0!</v>
      </c>
      <c r="H2264">
        <v>0</v>
      </c>
      <c r="I2264">
        <v>0</v>
      </c>
      <c r="J2264" t="e">
        <v>#DIV/0!</v>
      </c>
      <c r="K2264">
        <v>0</v>
      </c>
      <c r="L2264" t="e">
        <v>#DIV/0!</v>
      </c>
      <c r="M2264">
        <v>0</v>
      </c>
      <c r="O2264">
        <v>0</v>
      </c>
      <c r="P2264">
        <v>0</v>
      </c>
      <c r="Q2264" t="e">
        <v>#DIV/0!</v>
      </c>
      <c r="R2264">
        <v>0</v>
      </c>
      <c r="S2264">
        <v>1.06</v>
      </c>
    </row>
    <row r="2265" spans="1:19" x14ac:dyDescent="0.25">
      <c r="A2265" t="s">
        <v>7040</v>
      </c>
      <c r="B2265" t="s">
        <v>611</v>
      </c>
      <c r="C2265" t="s">
        <v>240</v>
      </c>
      <c r="D2265">
        <v>42217</v>
      </c>
      <c r="E2265">
        <v>128</v>
      </c>
      <c r="F2265">
        <v>129</v>
      </c>
      <c r="G2265">
        <v>0.99224806201550386</v>
      </c>
      <c r="H2265">
        <v>619</v>
      </c>
      <c r="I2265">
        <v>813</v>
      </c>
      <c r="J2265">
        <v>0.76137761377613777</v>
      </c>
      <c r="K2265">
        <v>923</v>
      </c>
      <c r="L2265">
        <v>0.88082340195016251</v>
      </c>
      <c r="M2265">
        <v>568</v>
      </c>
      <c r="O2265">
        <v>31</v>
      </c>
      <c r="P2265">
        <v>51</v>
      </c>
      <c r="Q2265">
        <v>0.60784313725490191</v>
      </c>
      <c r="R2265">
        <v>51</v>
      </c>
      <c r="S2265">
        <v>0.9</v>
      </c>
    </row>
    <row r="2266" spans="1:19" x14ac:dyDescent="0.25">
      <c r="A2266" t="s">
        <v>7041</v>
      </c>
      <c r="B2266" t="s">
        <v>613</v>
      </c>
      <c r="C2266" t="s">
        <v>215</v>
      </c>
      <c r="D2266">
        <v>42248</v>
      </c>
      <c r="E2266">
        <v>4</v>
      </c>
      <c r="F2266">
        <v>4</v>
      </c>
      <c r="G2266">
        <v>1</v>
      </c>
      <c r="H2266">
        <v>26</v>
      </c>
      <c r="I2266">
        <v>24</v>
      </c>
      <c r="J2266">
        <v>1.0833333333333333</v>
      </c>
      <c r="K2266">
        <v>24</v>
      </c>
      <c r="L2266">
        <v>1</v>
      </c>
      <c r="M2266">
        <v>15</v>
      </c>
      <c r="O2266">
        <v>0</v>
      </c>
      <c r="P2266">
        <v>1</v>
      </c>
      <c r="Q2266">
        <v>0</v>
      </c>
      <c r="R2266">
        <v>11</v>
      </c>
      <c r="S2266">
        <v>0.69230769230769229</v>
      </c>
    </row>
    <row r="2267" spans="1:19" x14ac:dyDescent="0.25">
      <c r="A2267" t="s">
        <v>7042</v>
      </c>
      <c r="B2267" t="s">
        <v>614</v>
      </c>
      <c r="C2267" t="s">
        <v>218</v>
      </c>
      <c r="D2267">
        <v>42248</v>
      </c>
      <c r="E2267">
        <v>2</v>
      </c>
      <c r="F2267">
        <v>3</v>
      </c>
      <c r="G2267">
        <v>0.66666666666666663</v>
      </c>
      <c r="H2267">
        <v>16</v>
      </c>
      <c r="I2267">
        <v>12</v>
      </c>
      <c r="J2267">
        <v>1.3333333333333333</v>
      </c>
      <c r="K2267">
        <v>20</v>
      </c>
      <c r="L2267">
        <v>0.6</v>
      </c>
      <c r="M2267">
        <v>12</v>
      </c>
      <c r="O2267">
        <v>0</v>
      </c>
      <c r="P2267">
        <v>2</v>
      </c>
      <c r="Q2267">
        <v>0</v>
      </c>
      <c r="R2267">
        <v>4</v>
      </c>
      <c r="S2267">
        <v>1</v>
      </c>
    </row>
    <row r="2268" spans="1:19" x14ac:dyDescent="0.25">
      <c r="A2268" t="s">
        <v>7043</v>
      </c>
      <c r="B2268" t="s">
        <v>615</v>
      </c>
      <c r="C2268" t="s">
        <v>234</v>
      </c>
      <c r="D2268">
        <v>42248</v>
      </c>
      <c r="E2268">
        <v>1</v>
      </c>
      <c r="F2268">
        <v>2</v>
      </c>
      <c r="G2268">
        <v>0.5</v>
      </c>
      <c r="H2268">
        <v>0</v>
      </c>
      <c r="I2268">
        <v>6</v>
      </c>
      <c r="J2268">
        <v>0</v>
      </c>
      <c r="K2268">
        <v>12</v>
      </c>
      <c r="L2268">
        <v>0.5</v>
      </c>
      <c r="M2268">
        <v>0</v>
      </c>
      <c r="O2268">
        <v>0</v>
      </c>
      <c r="P2268">
        <v>0</v>
      </c>
      <c r="Q2268" t="e">
        <v>#DIV/0!</v>
      </c>
      <c r="R2268">
        <v>0</v>
      </c>
      <c r="S2268">
        <v>0.66666666666666663</v>
      </c>
    </row>
    <row r="2269" spans="1:19" x14ac:dyDescent="0.25">
      <c r="A2269" t="s">
        <v>8862</v>
      </c>
      <c r="B2269" t="s">
        <v>3208</v>
      </c>
      <c r="C2269" t="s">
        <v>2638</v>
      </c>
      <c r="D2269">
        <v>42248</v>
      </c>
      <c r="E2269">
        <v>5</v>
      </c>
      <c r="F2269">
        <v>5</v>
      </c>
      <c r="G2269">
        <v>1</v>
      </c>
      <c r="H2269">
        <v>33</v>
      </c>
      <c r="I2269">
        <v>25</v>
      </c>
      <c r="J2269">
        <v>1.32</v>
      </c>
      <c r="K2269">
        <v>25</v>
      </c>
      <c r="L2269">
        <v>1</v>
      </c>
      <c r="M2269">
        <v>29</v>
      </c>
      <c r="O2269">
        <v>5</v>
      </c>
      <c r="P2269">
        <v>5</v>
      </c>
      <c r="Q2269">
        <v>1</v>
      </c>
      <c r="R2269">
        <v>4</v>
      </c>
      <c r="S2269">
        <v>0.68421052631578949</v>
      </c>
    </row>
    <row r="2270" spans="1:19" x14ac:dyDescent="0.25">
      <c r="A2270" t="s">
        <v>8753</v>
      </c>
      <c r="B2270" t="s">
        <v>2651</v>
      </c>
      <c r="C2270" t="s">
        <v>2636</v>
      </c>
      <c r="D2270">
        <v>42248</v>
      </c>
      <c r="E2270">
        <v>3</v>
      </c>
      <c r="F2270">
        <v>3</v>
      </c>
      <c r="G2270">
        <v>1</v>
      </c>
      <c r="H2270">
        <v>2</v>
      </c>
      <c r="I2270">
        <v>15</v>
      </c>
      <c r="J2270">
        <v>0.13333333333333333</v>
      </c>
      <c r="K2270">
        <v>15</v>
      </c>
      <c r="L2270">
        <v>1</v>
      </c>
      <c r="M2270">
        <v>1</v>
      </c>
      <c r="O2270">
        <v>0</v>
      </c>
      <c r="P2270">
        <v>0</v>
      </c>
      <c r="Q2270" t="e">
        <v>#DIV/0!</v>
      </c>
      <c r="R2270">
        <v>1</v>
      </c>
      <c r="S2270">
        <v>0</v>
      </c>
    </row>
    <row r="2271" spans="1:19" x14ac:dyDescent="0.25">
      <c r="A2271" t="s">
        <v>7044</v>
      </c>
      <c r="B2271" t="s">
        <v>616</v>
      </c>
      <c r="C2271" t="s">
        <v>209</v>
      </c>
      <c r="D2271">
        <v>42248</v>
      </c>
      <c r="E2271">
        <v>4</v>
      </c>
      <c r="F2271">
        <v>5</v>
      </c>
      <c r="G2271">
        <v>0.8</v>
      </c>
      <c r="H2271">
        <v>21</v>
      </c>
      <c r="I2271">
        <v>40</v>
      </c>
      <c r="J2271">
        <v>0.52500000000000002</v>
      </c>
      <c r="K2271">
        <v>45</v>
      </c>
      <c r="L2271">
        <v>0.88888888888888884</v>
      </c>
      <c r="M2271">
        <v>12</v>
      </c>
      <c r="N2271">
        <v>0.92500000000000004</v>
      </c>
      <c r="O2271">
        <v>2</v>
      </c>
      <c r="P2271">
        <v>3</v>
      </c>
      <c r="Q2271">
        <v>0.66666666666666663</v>
      </c>
      <c r="R2271">
        <v>9</v>
      </c>
    </row>
    <row r="2272" spans="1:19" x14ac:dyDescent="0.25">
      <c r="A2272" t="s">
        <v>7045</v>
      </c>
      <c r="B2272" t="s">
        <v>617</v>
      </c>
      <c r="C2272" t="s">
        <v>214</v>
      </c>
      <c r="D2272">
        <v>42248</v>
      </c>
      <c r="E2272">
        <v>5</v>
      </c>
      <c r="F2272">
        <v>5</v>
      </c>
      <c r="G2272">
        <v>1</v>
      </c>
      <c r="H2272">
        <v>24</v>
      </c>
      <c r="I2272">
        <v>35</v>
      </c>
      <c r="J2272">
        <v>0.68571428571428572</v>
      </c>
      <c r="K2272">
        <v>35</v>
      </c>
      <c r="L2272">
        <v>1</v>
      </c>
      <c r="M2272">
        <v>15</v>
      </c>
      <c r="N2272">
        <v>1.05</v>
      </c>
      <c r="O2272">
        <v>5</v>
      </c>
      <c r="P2272">
        <v>6</v>
      </c>
      <c r="Q2272">
        <v>0.83333333333333337</v>
      </c>
      <c r="R2272">
        <v>9</v>
      </c>
    </row>
    <row r="2273" spans="1:19" x14ac:dyDescent="0.25">
      <c r="A2273" t="s">
        <v>7046</v>
      </c>
      <c r="B2273" t="s">
        <v>618</v>
      </c>
      <c r="C2273" t="s">
        <v>220</v>
      </c>
      <c r="D2273">
        <v>42248</v>
      </c>
      <c r="E2273">
        <v>8</v>
      </c>
      <c r="F2273">
        <v>8</v>
      </c>
      <c r="G2273">
        <v>1</v>
      </c>
      <c r="H2273">
        <v>40</v>
      </c>
      <c r="I2273">
        <v>54</v>
      </c>
      <c r="J2273">
        <v>0.7407407407407407</v>
      </c>
      <c r="K2273">
        <v>54</v>
      </c>
      <c r="L2273">
        <v>1</v>
      </c>
      <c r="M2273">
        <v>28</v>
      </c>
      <c r="N2273">
        <v>1</v>
      </c>
      <c r="O2273">
        <v>5</v>
      </c>
      <c r="P2273">
        <v>8</v>
      </c>
      <c r="Q2273">
        <v>0.625</v>
      </c>
      <c r="R2273">
        <v>12</v>
      </c>
    </row>
    <row r="2274" spans="1:19" x14ac:dyDescent="0.25">
      <c r="A2274" t="s">
        <v>7047</v>
      </c>
      <c r="B2274" t="s">
        <v>619</v>
      </c>
      <c r="C2274" t="s">
        <v>226</v>
      </c>
      <c r="D2274">
        <v>42248</v>
      </c>
      <c r="E2274">
        <v>11</v>
      </c>
      <c r="F2274">
        <v>12</v>
      </c>
      <c r="G2274">
        <v>0.91666666666666663</v>
      </c>
      <c r="H2274">
        <v>13</v>
      </c>
      <c r="I2274">
        <v>36</v>
      </c>
      <c r="J2274">
        <v>0.3611111111111111</v>
      </c>
      <c r="K2274">
        <v>40</v>
      </c>
      <c r="L2274">
        <v>0.9</v>
      </c>
      <c r="M2274">
        <v>3</v>
      </c>
      <c r="N2274">
        <v>0.78755000000000008</v>
      </c>
      <c r="O2274">
        <v>8</v>
      </c>
      <c r="P2274">
        <v>11</v>
      </c>
      <c r="Q2274">
        <v>0.72727272727272729</v>
      </c>
      <c r="R2274">
        <v>10</v>
      </c>
    </row>
    <row r="2275" spans="1:19" x14ac:dyDescent="0.25">
      <c r="A2275" t="s">
        <v>7048</v>
      </c>
      <c r="B2275" t="s">
        <v>620</v>
      </c>
      <c r="C2275" t="s">
        <v>227</v>
      </c>
      <c r="D2275">
        <v>42248</v>
      </c>
      <c r="E2275">
        <v>4</v>
      </c>
      <c r="F2275">
        <v>4</v>
      </c>
      <c r="G2275">
        <v>1</v>
      </c>
      <c r="H2275">
        <v>6</v>
      </c>
      <c r="I2275">
        <v>8</v>
      </c>
      <c r="J2275">
        <v>0.75</v>
      </c>
      <c r="K2275">
        <v>8</v>
      </c>
      <c r="L2275">
        <v>1</v>
      </c>
      <c r="M2275">
        <v>6</v>
      </c>
      <c r="N2275">
        <v>0.82199999999999995</v>
      </c>
      <c r="O2275">
        <v>0</v>
      </c>
      <c r="P2275">
        <v>0</v>
      </c>
      <c r="Q2275" t="e">
        <v>#DIV/0!</v>
      </c>
      <c r="R2275">
        <v>0</v>
      </c>
    </row>
    <row r="2276" spans="1:19" x14ac:dyDescent="0.25">
      <c r="A2276" t="s">
        <v>8971</v>
      </c>
      <c r="B2276" t="s">
        <v>2824</v>
      </c>
      <c r="C2276" t="s">
        <v>2810</v>
      </c>
      <c r="D2276">
        <v>42248</v>
      </c>
      <c r="E2276">
        <v>3</v>
      </c>
      <c r="F2276">
        <v>4</v>
      </c>
      <c r="G2276">
        <v>0.75</v>
      </c>
      <c r="H2276">
        <v>12</v>
      </c>
      <c r="I2276">
        <v>9</v>
      </c>
      <c r="J2276">
        <v>1.3333333333333333</v>
      </c>
      <c r="K2276">
        <v>14</v>
      </c>
      <c r="L2276">
        <v>0.6428571428571429</v>
      </c>
      <c r="M2276">
        <v>9</v>
      </c>
      <c r="O2276">
        <v>0</v>
      </c>
      <c r="P2276">
        <v>0</v>
      </c>
      <c r="Q2276" t="e">
        <v>#DIV/0!</v>
      </c>
      <c r="R2276">
        <v>3</v>
      </c>
    </row>
    <row r="2277" spans="1:19" x14ac:dyDescent="0.25">
      <c r="A2277" t="s">
        <v>9086</v>
      </c>
      <c r="B2277" t="s">
        <v>9087</v>
      </c>
      <c r="C2277" t="s">
        <v>2811</v>
      </c>
      <c r="D2277">
        <v>42248</v>
      </c>
      <c r="E2277">
        <v>5</v>
      </c>
      <c r="F2277">
        <v>5</v>
      </c>
      <c r="G2277">
        <v>1</v>
      </c>
      <c r="H2277">
        <v>10</v>
      </c>
      <c r="I2277">
        <v>25</v>
      </c>
      <c r="J2277">
        <v>0.4</v>
      </c>
      <c r="K2277">
        <v>25</v>
      </c>
      <c r="L2277">
        <v>1</v>
      </c>
      <c r="M2277">
        <v>8</v>
      </c>
      <c r="O2277">
        <v>0</v>
      </c>
      <c r="P2277">
        <v>4</v>
      </c>
      <c r="Q2277">
        <v>0</v>
      </c>
      <c r="R2277">
        <v>2</v>
      </c>
    </row>
    <row r="2278" spans="1:19" x14ac:dyDescent="0.25">
      <c r="A2278" t="s">
        <v>7049</v>
      </c>
      <c r="B2278" t="s">
        <v>621</v>
      </c>
      <c r="C2278" t="s">
        <v>204</v>
      </c>
      <c r="D2278">
        <v>42248</v>
      </c>
      <c r="E2278">
        <v>5</v>
      </c>
      <c r="F2278">
        <v>5</v>
      </c>
      <c r="G2278">
        <v>1</v>
      </c>
      <c r="H2278">
        <v>17</v>
      </c>
      <c r="I2278">
        <v>25</v>
      </c>
      <c r="J2278">
        <v>0.68</v>
      </c>
      <c r="K2278">
        <v>25</v>
      </c>
      <c r="L2278">
        <v>1</v>
      </c>
      <c r="M2278">
        <v>14</v>
      </c>
      <c r="O2278">
        <v>1</v>
      </c>
      <c r="P2278">
        <v>2</v>
      </c>
      <c r="Q2278">
        <v>0.5</v>
      </c>
      <c r="R2278">
        <v>3</v>
      </c>
    </row>
    <row r="2279" spans="1:19" x14ac:dyDescent="0.25">
      <c r="A2279" t="s">
        <v>7050</v>
      </c>
      <c r="B2279" t="s">
        <v>622</v>
      </c>
      <c r="C2279" t="s">
        <v>208</v>
      </c>
      <c r="D2279">
        <v>42248</v>
      </c>
      <c r="E2279">
        <v>6</v>
      </c>
      <c r="F2279">
        <v>7</v>
      </c>
      <c r="G2279">
        <v>0.8571428571428571</v>
      </c>
      <c r="H2279">
        <v>4</v>
      </c>
      <c r="I2279">
        <v>27</v>
      </c>
      <c r="J2279">
        <v>0.14814814814814814</v>
      </c>
      <c r="K2279">
        <v>32</v>
      </c>
      <c r="L2279">
        <v>0.84375</v>
      </c>
      <c r="M2279">
        <v>0</v>
      </c>
      <c r="O2279">
        <v>0</v>
      </c>
      <c r="P2279">
        <v>0</v>
      </c>
      <c r="Q2279" t="e">
        <v>#DIV/0!</v>
      </c>
      <c r="R2279">
        <v>4</v>
      </c>
    </row>
    <row r="2280" spans="1:19" x14ac:dyDescent="0.25">
      <c r="A2280" t="s">
        <v>7051</v>
      </c>
      <c r="B2280" t="s">
        <v>623</v>
      </c>
      <c r="C2280" t="s">
        <v>212</v>
      </c>
      <c r="D2280">
        <v>42248</v>
      </c>
      <c r="E2280">
        <v>2</v>
      </c>
      <c r="F2280">
        <v>2</v>
      </c>
      <c r="G2280">
        <v>1</v>
      </c>
      <c r="H2280">
        <v>15</v>
      </c>
      <c r="I2280">
        <v>10</v>
      </c>
      <c r="J2280">
        <v>1.5</v>
      </c>
      <c r="K2280">
        <v>10</v>
      </c>
      <c r="L2280">
        <v>1</v>
      </c>
      <c r="M2280">
        <v>15</v>
      </c>
      <c r="O2280">
        <v>0</v>
      </c>
      <c r="P2280">
        <v>0</v>
      </c>
      <c r="Q2280" t="e">
        <v>#DIV/0!</v>
      </c>
      <c r="R2280">
        <v>0</v>
      </c>
      <c r="S2280">
        <v>1.06</v>
      </c>
    </row>
    <row r="2281" spans="1:19" x14ac:dyDescent="0.25">
      <c r="A2281" t="s">
        <v>7052</v>
      </c>
      <c r="B2281" t="s">
        <v>624</v>
      </c>
      <c r="C2281" t="s">
        <v>363</v>
      </c>
      <c r="D2281">
        <v>42248</v>
      </c>
      <c r="E2281">
        <v>10</v>
      </c>
      <c r="F2281">
        <v>10</v>
      </c>
      <c r="G2281">
        <v>1</v>
      </c>
      <c r="H2281">
        <v>20</v>
      </c>
      <c r="I2281">
        <v>26</v>
      </c>
      <c r="J2281">
        <v>0.76923076923076927</v>
      </c>
      <c r="K2281">
        <v>26</v>
      </c>
      <c r="L2281">
        <v>1</v>
      </c>
      <c r="M2281">
        <v>17</v>
      </c>
      <c r="O2281">
        <v>4</v>
      </c>
      <c r="P2281">
        <v>5</v>
      </c>
      <c r="Q2281">
        <v>0.8</v>
      </c>
      <c r="R2281">
        <v>3</v>
      </c>
      <c r="S2281">
        <v>0.63518518518518519</v>
      </c>
    </row>
    <row r="2282" spans="1:19" x14ac:dyDescent="0.25">
      <c r="A2282" t="s">
        <v>7053</v>
      </c>
      <c r="B2282" t="s">
        <v>625</v>
      </c>
      <c r="C2282" t="s">
        <v>223</v>
      </c>
      <c r="D2282">
        <v>42248</v>
      </c>
      <c r="E2282">
        <v>4</v>
      </c>
      <c r="F2282">
        <v>4</v>
      </c>
      <c r="G2282">
        <v>1</v>
      </c>
      <c r="H2282">
        <v>2</v>
      </c>
      <c r="I2282">
        <v>20</v>
      </c>
      <c r="J2282">
        <v>0.1</v>
      </c>
      <c r="K2282">
        <v>20</v>
      </c>
      <c r="L2282">
        <v>1</v>
      </c>
      <c r="M2282">
        <v>2</v>
      </c>
      <c r="O2282">
        <v>0</v>
      </c>
      <c r="P2282">
        <v>0</v>
      </c>
      <c r="Q2282" t="e">
        <v>#DIV/0!</v>
      </c>
      <c r="R2282">
        <v>0</v>
      </c>
      <c r="S2282">
        <v>0.69230769230769229</v>
      </c>
    </row>
    <row r="2283" spans="1:19" x14ac:dyDescent="0.25">
      <c r="A2283" t="s">
        <v>7054</v>
      </c>
      <c r="B2283" t="s">
        <v>626</v>
      </c>
      <c r="C2283" t="s">
        <v>206</v>
      </c>
      <c r="D2283">
        <v>42248</v>
      </c>
      <c r="E2283">
        <v>10</v>
      </c>
      <c r="F2283">
        <v>11</v>
      </c>
      <c r="G2283">
        <v>0.90909090909090906</v>
      </c>
      <c r="H2283">
        <v>100</v>
      </c>
      <c r="I2283">
        <v>80</v>
      </c>
      <c r="J2283">
        <v>1.25</v>
      </c>
      <c r="K2283">
        <v>90</v>
      </c>
      <c r="L2283">
        <v>0.88888888888888884</v>
      </c>
      <c r="M2283">
        <v>100</v>
      </c>
      <c r="O2283">
        <v>0</v>
      </c>
      <c r="P2283">
        <v>0</v>
      </c>
      <c r="Q2283" t="e">
        <v>#DIV/0!</v>
      </c>
      <c r="R2283">
        <v>0</v>
      </c>
      <c r="S2283" t="e">
        <v>#DIV/0!</v>
      </c>
    </row>
    <row r="2284" spans="1:19" x14ac:dyDescent="0.25">
      <c r="A2284" t="s">
        <v>7055</v>
      </c>
      <c r="B2284" t="s">
        <v>627</v>
      </c>
      <c r="C2284" t="s">
        <v>229</v>
      </c>
      <c r="D2284">
        <v>42248</v>
      </c>
      <c r="E2284">
        <v>6</v>
      </c>
      <c r="F2284">
        <v>6</v>
      </c>
      <c r="G2284">
        <v>1</v>
      </c>
      <c r="H2284">
        <v>49</v>
      </c>
      <c r="I2284">
        <v>50</v>
      </c>
      <c r="J2284">
        <v>0.98</v>
      </c>
      <c r="K2284">
        <v>50</v>
      </c>
      <c r="L2284">
        <v>1</v>
      </c>
      <c r="M2284">
        <v>49</v>
      </c>
      <c r="O2284">
        <v>0</v>
      </c>
      <c r="P2284">
        <v>0</v>
      </c>
      <c r="Q2284" t="e">
        <v>#DIV/0!</v>
      </c>
      <c r="R2284">
        <v>0</v>
      </c>
      <c r="S2284" t="e">
        <v>#DIV/0!</v>
      </c>
    </row>
    <row r="2285" spans="1:19" x14ac:dyDescent="0.25">
      <c r="A2285" t="s">
        <v>7056</v>
      </c>
      <c r="B2285" t="s">
        <v>628</v>
      </c>
      <c r="C2285" t="s">
        <v>577</v>
      </c>
      <c r="D2285">
        <v>42248</v>
      </c>
      <c r="E2285">
        <v>1</v>
      </c>
      <c r="F2285">
        <v>1</v>
      </c>
      <c r="G2285">
        <v>1</v>
      </c>
      <c r="H2285">
        <v>3</v>
      </c>
      <c r="I2285">
        <v>10</v>
      </c>
      <c r="J2285">
        <v>0.3</v>
      </c>
      <c r="K2285">
        <v>10</v>
      </c>
      <c r="L2285">
        <v>1</v>
      </c>
      <c r="M2285">
        <v>3</v>
      </c>
      <c r="O2285">
        <v>0</v>
      </c>
      <c r="P2285">
        <v>0</v>
      </c>
      <c r="Q2285" t="e">
        <v>#DIV/0!</v>
      </c>
      <c r="R2285">
        <v>1</v>
      </c>
      <c r="S2285">
        <v>0.85833333333333339</v>
      </c>
    </row>
    <row r="2286" spans="1:19" x14ac:dyDescent="0.25">
      <c r="A2286" t="s">
        <v>7057</v>
      </c>
      <c r="B2286" t="s">
        <v>629</v>
      </c>
      <c r="C2286" t="s">
        <v>231</v>
      </c>
      <c r="D2286">
        <v>42248</v>
      </c>
      <c r="E2286">
        <v>3</v>
      </c>
      <c r="F2286">
        <v>6</v>
      </c>
      <c r="G2286">
        <v>0.5</v>
      </c>
      <c r="H2286">
        <v>39</v>
      </c>
      <c r="I2286">
        <v>20</v>
      </c>
      <c r="J2286">
        <v>1.95</v>
      </c>
      <c r="K2286">
        <v>50</v>
      </c>
      <c r="L2286">
        <v>0.4</v>
      </c>
      <c r="M2286">
        <v>37</v>
      </c>
      <c r="O2286">
        <v>0</v>
      </c>
      <c r="P2286">
        <v>0</v>
      </c>
      <c r="Q2286" t="e">
        <v>#DIV/0!</v>
      </c>
      <c r="R2286">
        <v>2</v>
      </c>
      <c r="S2286" t="e">
        <v>#DIV/0!</v>
      </c>
    </row>
    <row r="2287" spans="1:19" x14ac:dyDescent="0.25">
      <c r="A2287" t="s">
        <v>7058</v>
      </c>
      <c r="B2287" t="s">
        <v>630</v>
      </c>
      <c r="C2287" t="s">
        <v>236</v>
      </c>
      <c r="D2287">
        <v>42248</v>
      </c>
      <c r="E2287">
        <v>13</v>
      </c>
      <c r="F2287">
        <v>14</v>
      </c>
      <c r="G2287">
        <v>0.9285714285714286</v>
      </c>
      <c r="H2287">
        <v>86</v>
      </c>
      <c r="I2287">
        <v>95</v>
      </c>
      <c r="J2287">
        <v>0.90526315789473688</v>
      </c>
      <c r="K2287">
        <v>103</v>
      </c>
      <c r="L2287">
        <v>0.92233009708737868</v>
      </c>
      <c r="M2287">
        <v>86</v>
      </c>
      <c r="O2287">
        <v>0</v>
      </c>
      <c r="P2287">
        <v>0</v>
      </c>
      <c r="Q2287" t="e">
        <v>#DIV/0!</v>
      </c>
      <c r="R2287">
        <v>0</v>
      </c>
      <c r="S2287" t="e">
        <v>#DIV/0!</v>
      </c>
    </row>
    <row r="2288" spans="1:19" x14ac:dyDescent="0.25">
      <c r="A2288" t="s">
        <v>7059</v>
      </c>
      <c r="B2288" t="s">
        <v>631</v>
      </c>
      <c r="C2288" t="s">
        <v>221</v>
      </c>
      <c r="D2288">
        <v>42248</v>
      </c>
      <c r="E2288">
        <v>10</v>
      </c>
      <c r="F2288">
        <v>10</v>
      </c>
      <c r="G2288">
        <v>1</v>
      </c>
      <c r="H2288">
        <v>69</v>
      </c>
      <c r="I2288">
        <v>90</v>
      </c>
      <c r="J2288">
        <v>0.76666666666666672</v>
      </c>
      <c r="K2288">
        <v>90</v>
      </c>
      <c r="L2288">
        <v>1</v>
      </c>
      <c r="M2288">
        <v>60</v>
      </c>
      <c r="O2288">
        <v>7</v>
      </c>
      <c r="P2288">
        <v>11</v>
      </c>
      <c r="Q2288">
        <v>0.63636363636363635</v>
      </c>
      <c r="R2288">
        <v>9</v>
      </c>
      <c r="S2288">
        <v>1</v>
      </c>
    </row>
    <row r="2289" spans="1:19" x14ac:dyDescent="0.25">
      <c r="A2289" t="s">
        <v>7060</v>
      </c>
      <c r="B2289" t="s">
        <v>632</v>
      </c>
      <c r="C2289" t="s">
        <v>238</v>
      </c>
      <c r="D2289">
        <v>42248</v>
      </c>
      <c r="E2289">
        <v>0</v>
      </c>
      <c r="F2289">
        <v>0</v>
      </c>
      <c r="G2289" t="e">
        <v>#DIV/0!</v>
      </c>
      <c r="H2289">
        <v>0</v>
      </c>
      <c r="I2289">
        <v>0</v>
      </c>
      <c r="J2289" t="e">
        <v>#DIV/0!</v>
      </c>
      <c r="K2289">
        <v>0</v>
      </c>
      <c r="L2289" t="e">
        <v>#DIV/0!</v>
      </c>
      <c r="M2289">
        <v>0</v>
      </c>
      <c r="O2289">
        <v>0</v>
      </c>
      <c r="P2289">
        <v>0</v>
      </c>
      <c r="Q2289" t="e">
        <v>#DIV/0!</v>
      </c>
      <c r="R2289">
        <v>0</v>
      </c>
      <c r="S2289">
        <v>0.96250000000000002</v>
      </c>
    </row>
    <row r="2290" spans="1:19" x14ac:dyDescent="0.25">
      <c r="A2290" t="s">
        <v>7061</v>
      </c>
      <c r="B2290" t="s">
        <v>633</v>
      </c>
      <c r="C2290" t="s">
        <v>224</v>
      </c>
      <c r="D2290">
        <v>42248</v>
      </c>
      <c r="E2290">
        <v>5</v>
      </c>
      <c r="F2290">
        <v>5</v>
      </c>
      <c r="G2290">
        <v>1</v>
      </c>
      <c r="H2290">
        <v>15</v>
      </c>
      <c r="I2290">
        <v>40</v>
      </c>
      <c r="J2290">
        <v>0.375</v>
      </c>
      <c r="K2290">
        <v>40</v>
      </c>
      <c r="L2290">
        <v>1</v>
      </c>
      <c r="M2290">
        <v>15</v>
      </c>
      <c r="O2290">
        <v>0</v>
      </c>
      <c r="P2290">
        <v>0</v>
      </c>
      <c r="Q2290" t="e">
        <v>#DIV/0!</v>
      </c>
      <c r="R2290">
        <v>0</v>
      </c>
      <c r="S2290">
        <v>1</v>
      </c>
    </row>
    <row r="2291" spans="1:19" x14ac:dyDescent="0.25">
      <c r="A2291" t="s">
        <v>7062</v>
      </c>
      <c r="B2291" t="s">
        <v>634</v>
      </c>
      <c r="C2291" t="s">
        <v>584</v>
      </c>
      <c r="D2291">
        <v>42248</v>
      </c>
      <c r="E2291">
        <v>4</v>
      </c>
      <c r="F2291">
        <v>4</v>
      </c>
      <c r="G2291">
        <v>1</v>
      </c>
      <c r="H2291">
        <v>21</v>
      </c>
      <c r="I2291">
        <v>40</v>
      </c>
      <c r="J2291">
        <v>0.52500000000000002</v>
      </c>
      <c r="K2291">
        <v>40</v>
      </c>
      <c r="L2291">
        <v>1</v>
      </c>
      <c r="M2291">
        <v>21</v>
      </c>
      <c r="O2291">
        <v>0</v>
      </c>
      <c r="P2291">
        <v>0</v>
      </c>
      <c r="Q2291" t="e">
        <v>#DIV/0!</v>
      </c>
      <c r="R2291">
        <v>0</v>
      </c>
      <c r="S2291">
        <v>0.80477500000000002</v>
      </c>
    </row>
    <row r="2292" spans="1:19" x14ac:dyDescent="0.25">
      <c r="A2292" t="s">
        <v>9606</v>
      </c>
      <c r="B2292" t="s">
        <v>9607</v>
      </c>
      <c r="C2292" t="s">
        <v>9523</v>
      </c>
      <c r="D2292">
        <v>42248</v>
      </c>
      <c r="E2292">
        <v>3</v>
      </c>
      <c r="F2292">
        <v>4</v>
      </c>
      <c r="G2292">
        <v>0.75</v>
      </c>
      <c r="H2292">
        <v>12</v>
      </c>
      <c r="I2292">
        <v>9</v>
      </c>
      <c r="J2292">
        <v>1.3333333333333333</v>
      </c>
      <c r="K2292">
        <v>14</v>
      </c>
      <c r="L2292">
        <v>0.6428571428571429</v>
      </c>
      <c r="M2292">
        <v>9</v>
      </c>
      <c r="O2292">
        <v>0</v>
      </c>
      <c r="P2292">
        <v>0</v>
      </c>
      <c r="Q2292" t="e">
        <v>#DIV/0!</v>
      </c>
      <c r="R2292">
        <v>3</v>
      </c>
      <c r="S2292">
        <v>0.68421052631578949</v>
      </c>
    </row>
    <row r="2293" spans="1:19" x14ac:dyDescent="0.25">
      <c r="A2293" t="s">
        <v>9231</v>
      </c>
      <c r="B2293" t="s">
        <v>9232</v>
      </c>
      <c r="C2293" t="s">
        <v>3018</v>
      </c>
      <c r="D2293">
        <v>42248</v>
      </c>
      <c r="E2293">
        <v>10</v>
      </c>
      <c r="F2293">
        <v>10</v>
      </c>
      <c r="G2293">
        <v>1</v>
      </c>
      <c r="H2293">
        <v>43</v>
      </c>
      <c r="I2293">
        <v>50</v>
      </c>
      <c r="J2293">
        <v>0.86</v>
      </c>
      <c r="K2293">
        <v>50</v>
      </c>
      <c r="L2293">
        <v>1</v>
      </c>
      <c r="M2293">
        <v>37</v>
      </c>
      <c r="O2293">
        <v>5</v>
      </c>
      <c r="P2293">
        <v>9</v>
      </c>
      <c r="Q2293">
        <v>0.55555555555555558</v>
      </c>
      <c r="R2293">
        <v>6</v>
      </c>
      <c r="S2293">
        <v>0</v>
      </c>
    </row>
    <row r="2294" spans="1:19" x14ac:dyDescent="0.25">
      <c r="A2294" t="s">
        <v>7063</v>
      </c>
      <c r="B2294" t="s">
        <v>635</v>
      </c>
      <c r="C2294" t="s">
        <v>203</v>
      </c>
      <c r="D2294">
        <v>42248</v>
      </c>
      <c r="E2294">
        <v>15</v>
      </c>
      <c r="F2294">
        <v>16</v>
      </c>
      <c r="G2294">
        <v>0.9375</v>
      </c>
      <c r="H2294">
        <v>117</v>
      </c>
      <c r="I2294">
        <v>105</v>
      </c>
      <c r="J2294">
        <v>1.1142857142857143</v>
      </c>
      <c r="K2294">
        <v>115</v>
      </c>
      <c r="L2294">
        <v>0.91304347826086951</v>
      </c>
      <c r="M2294">
        <v>114</v>
      </c>
      <c r="O2294">
        <v>1</v>
      </c>
      <c r="P2294">
        <v>2</v>
      </c>
      <c r="Q2294">
        <v>0.5</v>
      </c>
      <c r="R2294">
        <v>3</v>
      </c>
      <c r="S2294" t="e">
        <v>#DIV/0!</v>
      </c>
    </row>
    <row r="2295" spans="1:19" x14ac:dyDescent="0.25">
      <c r="A2295" t="s">
        <v>7064</v>
      </c>
      <c r="B2295" t="s">
        <v>636</v>
      </c>
      <c r="C2295" t="s">
        <v>232</v>
      </c>
      <c r="D2295">
        <v>42248</v>
      </c>
      <c r="E2295">
        <v>0</v>
      </c>
      <c r="F2295">
        <v>0</v>
      </c>
      <c r="G2295" t="e">
        <v>#DIV/0!</v>
      </c>
      <c r="H2295">
        <v>0</v>
      </c>
      <c r="I2295">
        <v>0</v>
      </c>
      <c r="J2295" t="e">
        <v>#DIV/0!</v>
      </c>
      <c r="K2295">
        <v>0</v>
      </c>
      <c r="L2295" t="e">
        <v>#DIV/0!</v>
      </c>
      <c r="M2295">
        <v>0</v>
      </c>
      <c r="O2295">
        <v>0</v>
      </c>
      <c r="P2295">
        <v>0</v>
      </c>
      <c r="Q2295" t="e">
        <v>#DIV/0!</v>
      </c>
      <c r="R2295">
        <v>0</v>
      </c>
      <c r="S2295" t="e">
        <v>#DIV/0!</v>
      </c>
    </row>
    <row r="2296" spans="1:19" x14ac:dyDescent="0.25">
      <c r="A2296" t="s">
        <v>7065</v>
      </c>
      <c r="B2296" t="s">
        <v>637</v>
      </c>
      <c r="C2296" t="s">
        <v>588</v>
      </c>
      <c r="D2296">
        <v>42248</v>
      </c>
      <c r="E2296">
        <v>1</v>
      </c>
      <c r="F2296">
        <v>1</v>
      </c>
      <c r="G2296">
        <v>1</v>
      </c>
      <c r="H2296">
        <v>3</v>
      </c>
      <c r="I2296">
        <v>10</v>
      </c>
      <c r="J2296">
        <v>0.3</v>
      </c>
      <c r="K2296">
        <v>10</v>
      </c>
      <c r="L2296">
        <v>1</v>
      </c>
      <c r="M2296">
        <v>3</v>
      </c>
      <c r="O2296">
        <v>0</v>
      </c>
      <c r="P2296">
        <v>0</v>
      </c>
      <c r="Q2296" t="e">
        <v>#DIV/0!</v>
      </c>
      <c r="R2296">
        <v>0</v>
      </c>
      <c r="S2296" t="e">
        <v>#DIV/0!</v>
      </c>
    </row>
    <row r="2297" spans="1:19" x14ac:dyDescent="0.25">
      <c r="A2297" t="s">
        <v>7066</v>
      </c>
      <c r="B2297" t="s">
        <v>638</v>
      </c>
      <c r="C2297" t="s">
        <v>211</v>
      </c>
      <c r="D2297">
        <v>42248</v>
      </c>
      <c r="E2297">
        <v>11</v>
      </c>
      <c r="F2297">
        <v>11</v>
      </c>
      <c r="G2297">
        <v>1</v>
      </c>
      <c r="H2297">
        <v>65</v>
      </c>
      <c r="I2297">
        <v>69</v>
      </c>
      <c r="J2297">
        <v>0.94202898550724634</v>
      </c>
      <c r="K2297">
        <v>69</v>
      </c>
      <c r="L2297">
        <v>1</v>
      </c>
      <c r="M2297">
        <v>45</v>
      </c>
      <c r="O2297">
        <v>5</v>
      </c>
      <c r="P2297">
        <v>7</v>
      </c>
      <c r="Q2297">
        <v>0.7142857142857143</v>
      </c>
      <c r="R2297">
        <v>20</v>
      </c>
      <c r="S2297" t="e">
        <v>#DIV/0!</v>
      </c>
    </row>
    <row r="2298" spans="1:19" x14ac:dyDescent="0.25">
      <c r="A2298" t="s">
        <v>7067</v>
      </c>
      <c r="B2298" t="s">
        <v>639</v>
      </c>
      <c r="C2298" t="s">
        <v>216</v>
      </c>
      <c r="D2298">
        <v>42248</v>
      </c>
      <c r="E2298">
        <v>2</v>
      </c>
      <c r="F2298">
        <v>3</v>
      </c>
      <c r="G2298">
        <v>0.66666666666666663</v>
      </c>
      <c r="H2298">
        <v>16</v>
      </c>
      <c r="I2298">
        <v>12</v>
      </c>
      <c r="J2298">
        <v>1.3333333333333333</v>
      </c>
      <c r="K2298">
        <v>20</v>
      </c>
      <c r="L2298">
        <v>0.6</v>
      </c>
      <c r="M2298">
        <v>12</v>
      </c>
      <c r="O2298">
        <v>0</v>
      </c>
      <c r="P2298">
        <v>2</v>
      </c>
      <c r="Q2298">
        <v>0</v>
      </c>
      <c r="R2298">
        <v>4</v>
      </c>
      <c r="S2298" t="e">
        <v>#DIV/0!</v>
      </c>
    </row>
    <row r="2299" spans="1:19" x14ac:dyDescent="0.25">
      <c r="A2299" t="s">
        <v>7068</v>
      </c>
      <c r="B2299" t="s">
        <v>640</v>
      </c>
      <c r="C2299" t="s">
        <v>235</v>
      </c>
      <c r="D2299">
        <v>42248</v>
      </c>
      <c r="E2299">
        <v>1</v>
      </c>
      <c r="F2299">
        <v>2</v>
      </c>
      <c r="G2299">
        <v>0.5</v>
      </c>
      <c r="H2299">
        <v>0</v>
      </c>
      <c r="I2299">
        <v>6</v>
      </c>
      <c r="J2299">
        <v>0</v>
      </c>
      <c r="K2299">
        <v>12</v>
      </c>
      <c r="L2299">
        <v>0.5</v>
      </c>
      <c r="M2299">
        <v>0</v>
      </c>
      <c r="O2299">
        <v>0</v>
      </c>
      <c r="P2299">
        <v>0</v>
      </c>
      <c r="Q2299" t="e">
        <v>#DIV/0!</v>
      </c>
      <c r="R2299">
        <v>0</v>
      </c>
    </row>
    <row r="2300" spans="1:19" x14ac:dyDescent="0.25">
      <c r="A2300" t="s">
        <v>7069</v>
      </c>
      <c r="B2300" t="s">
        <v>641</v>
      </c>
      <c r="C2300" t="s">
        <v>202</v>
      </c>
      <c r="D2300">
        <v>42248</v>
      </c>
      <c r="E2300">
        <v>3</v>
      </c>
      <c r="F2300">
        <v>3</v>
      </c>
      <c r="G2300">
        <v>1</v>
      </c>
      <c r="H2300">
        <v>2</v>
      </c>
      <c r="I2300">
        <v>15</v>
      </c>
      <c r="J2300">
        <v>0.13333333333333333</v>
      </c>
      <c r="K2300">
        <v>15</v>
      </c>
      <c r="L2300">
        <v>1</v>
      </c>
      <c r="M2300">
        <v>1</v>
      </c>
      <c r="O2300">
        <v>0</v>
      </c>
      <c r="P2300">
        <v>0</v>
      </c>
      <c r="Q2300" t="e">
        <v>#DIV/0!</v>
      </c>
      <c r="R2300">
        <v>1</v>
      </c>
      <c r="S2300">
        <v>0.68518518518518512</v>
      </c>
    </row>
    <row r="2301" spans="1:19" x14ac:dyDescent="0.25">
      <c r="A2301" t="s">
        <v>7070</v>
      </c>
      <c r="B2301" t="s">
        <v>642</v>
      </c>
      <c r="C2301" t="s">
        <v>207</v>
      </c>
      <c r="D2301">
        <v>42248</v>
      </c>
      <c r="E2301">
        <v>10</v>
      </c>
      <c r="F2301">
        <v>12</v>
      </c>
      <c r="G2301">
        <v>0.83333333333333337</v>
      </c>
      <c r="H2301">
        <v>25</v>
      </c>
      <c r="I2301">
        <v>67</v>
      </c>
      <c r="J2301">
        <v>0.37313432835820898</v>
      </c>
      <c r="K2301">
        <v>77</v>
      </c>
      <c r="L2301">
        <v>0.87012987012987009</v>
      </c>
      <c r="M2301">
        <v>12</v>
      </c>
      <c r="O2301">
        <v>2</v>
      </c>
      <c r="P2301">
        <v>3</v>
      </c>
      <c r="Q2301">
        <v>0.66666666666666663</v>
      </c>
      <c r="R2301">
        <v>13</v>
      </c>
      <c r="S2301">
        <v>0.9916666666666667</v>
      </c>
    </row>
    <row r="2302" spans="1:19" x14ac:dyDescent="0.25">
      <c r="A2302" t="s">
        <v>7071</v>
      </c>
      <c r="B2302" t="s">
        <v>643</v>
      </c>
      <c r="C2302" t="s">
        <v>219</v>
      </c>
      <c r="D2302">
        <v>42248</v>
      </c>
      <c r="E2302">
        <v>18</v>
      </c>
      <c r="F2302">
        <v>18</v>
      </c>
      <c r="G2302">
        <v>1</v>
      </c>
      <c r="H2302">
        <v>109</v>
      </c>
      <c r="I2302">
        <v>144</v>
      </c>
      <c r="J2302">
        <v>0.75694444444444442</v>
      </c>
      <c r="K2302">
        <v>144</v>
      </c>
      <c r="L2302">
        <v>1</v>
      </c>
      <c r="M2302">
        <v>88</v>
      </c>
      <c r="O2302">
        <v>12</v>
      </c>
      <c r="P2302">
        <v>19</v>
      </c>
      <c r="Q2302">
        <v>0.63157894736842102</v>
      </c>
      <c r="R2302">
        <v>21</v>
      </c>
      <c r="S2302">
        <v>0.78755000000000008</v>
      </c>
    </row>
    <row r="2303" spans="1:19" x14ac:dyDescent="0.25">
      <c r="A2303" t="s">
        <v>7072</v>
      </c>
      <c r="B2303" t="s">
        <v>644</v>
      </c>
      <c r="C2303" t="s">
        <v>225</v>
      </c>
      <c r="D2303">
        <v>42248</v>
      </c>
      <c r="E2303">
        <v>15</v>
      </c>
      <c r="F2303">
        <v>16</v>
      </c>
      <c r="G2303">
        <v>0.9375</v>
      </c>
      <c r="H2303">
        <v>19</v>
      </c>
      <c r="I2303">
        <v>44</v>
      </c>
      <c r="J2303">
        <v>0.43181818181818182</v>
      </c>
      <c r="K2303">
        <v>48</v>
      </c>
      <c r="L2303">
        <v>0.91666666666666663</v>
      </c>
      <c r="M2303">
        <v>9</v>
      </c>
      <c r="O2303">
        <v>8</v>
      </c>
      <c r="P2303">
        <v>11</v>
      </c>
      <c r="Q2303">
        <v>0.72727272727272729</v>
      </c>
      <c r="R2303">
        <v>10</v>
      </c>
      <c r="S2303">
        <v>0.82199999999999995</v>
      </c>
    </row>
    <row r="2304" spans="1:19" x14ac:dyDescent="0.25">
      <c r="A2304" t="s">
        <v>7073</v>
      </c>
      <c r="B2304" t="s">
        <v>645</v>
      </c>
      <c r="C2304" t="s">
        <v>364</v>
      </c>
      <c r="D2304">
        <v>42248</v>
      </c>
      <c r="E2304">
        <v>10</v>
      </c>
      <c r="F2304">
        <v>10</v>
      </c>
      <c r="G2304">
        <v>1</v>
      </c>
      <c r="H2304">
        <v>20</v>
      </c>
      <c r="I2304">
        <v>26</v>
      </c>
      <c r="J2304">
        <v>0.76923076923076927</v>
      </c>
      <c r="K2304">
        <v>26</v>
      </c>
      <c r="L2304">
        <v>1</v>
      </c>
      <c r="M2304">
        <v>17</v>
      </c>
      <c r="O2304">
        <v>4</v>
      </c>
      <c r="P2304">
        <v>5</v>
      </c>
      <c r="Q2304">
        <v>0.8</v>
      </c>
      <c r="R2304">
        <v>3</v>
      </c>
      <c r="S2304">
        <v>0.98</v>
      </c>
    </row>
    <row r="2305" spans="1:19" x14ac:dyDescent="0.25">
      <c r="A2305" t="s">
        <v>7074</v>
      </c>
      <c r="B2305" t="s">
        <v>646</v>
      </c>
      <c r="C2305" t="s">
        <v>222</v>
      </c>
      <c r="D2305">
        <v>42248</v>
      </c>
      <c r="E2305">
        <v>9</v>
      </c>
      <c r="F2305">
        <v>9</v>
      </c>
      <c r="G2305">
        <v>1</v>
      </c>
      <c r="H2305">
        <v>17</v>
      </c>
      <c r="I2305">
        <v>60</v>
      </c>
      <c r="J2305">
        <v>0.28333333333333333</v>
      </c>
      <c r="K2305">
        <v>60</v>
      </c>
      <c r="L2305">
        <v>1</v>
      </c>
      <c r="M2305">
        <v>17</v>
      </c>
      <c r="O2305">
        <v>0</v>
      </c>
      <c r="P2305">
        <v>0</v>
      </c>
      <c r="Q2305" t="e">
        <v>#DIV/0!</v>
      </c>
      <c r="R2305">
        <v>0</v>
      </c>
      <c r="S2305">
        <v>0.60863697705802966</v>
      </c>
    </row>
    <row r="2306" spans="1:19" x14ac:dyDescent="0.25">
      <c r="A2306" t="s">
        <v>7075</v>
      </c>
      <c r="B2306" t="s">
        <v>647</v>
      </c>
      <c r="C2306" t="s">
        <v>228</v>
      </c>
      <c r="D2306">
        <v>42248</v>
      </c>
      <c r="E2306">
        <v>6</v>
      </c>
      <c r="F2306">
        <v>6</v>
      </c>
      <c r="G2306">
        <v>1</v>
      </c>
      <c r="H2306">
        <v>49</v>
      </c>
      <c r="I2306">
        <v>50</v>
      </c>
      <c r="J2306">
        <v>0.98</v>
      </c>
      <c r="K2306">
        <v>50</v>
      </c>
      <c r="L2306">
        <v>1</v>
      </c>
      <c r="M2306">
        <v>49</v>
      </c>
      <c r="O2306">
        <v>0</v>
      </c>
      <c r="P2306">
        <v>0</v>
      </c>
      <c r="Q2306" t="e">
        <v>#DIV/0!</v>
      </c>
      <c r="R2306">
        <v>0</v>
      </c>
    </row>
    <row r="2307" spans="1:19" x14ac:dyDescent="0.25">
      <c r="A2307" t="s">
        <v>7076</v>
      </c>
      <c r="B2307" t="s">
        <v>648</v>
      </c>
      <c r="C2307" t="s">
        <v>230</v>
      </c>
      <c r="D2307">
        <v>42248</v>
      </c>
      <c r="E2307">
        <v>3</v>
      </c>
      <c r="F2307">
        <v>6</v>
      </c>
      <c r="G2307">
        <v>0.5</v>
      </c>
      <c r="H2307">
        <v>39</v>
      </c>
      <c r="I2307">
        <v>20</v>
      </c>
      <c r="J2307">
        <v>1.95</v>
      </c>
      <c r="K2307">
        <v>50</v>
      </c>
      <c r="L2307">
        <v>0.4</v>
      </c>
      <c r="M2307">
        <v>37</v>
      </c>
      <c r="O2307">
        <v>0</v>
      </c>
      <c r="P2307">
        <v>0</v>
      </c>
      <c r="Q2307" t="e">
        <v>#DIV/0!</v>
      </c>
      <c r="R2307">
        <v>2</v>
      </c>
    </row>
    <row r="2308" spans="1:19" x14ac:dyDescent="0.25">
      <c r="A2308" t="s">
        <v>7077</v>
      </c>
      <c r="B2308" t="s">
        <v>649</v>
      </c>
      <c r="C2308" t="s">
        <v>237</v>
      </c>
      <c r="D2308">
        <v>42248</v>
      </c>
      <c r="E2308">
        <v>13</v>
      </c>
      <c r="F2308">
        <v>14</v>
      </c>
      <c r="G2308">
        <v>0.9285714285714286</v>
      </c>
      <c r="H2308">
        <v>86</v>
      </c>
      <c r="I2308">
        <v>95</v>
      </c>
      <c r="J2308">
        <v>0.90526315789473688</v>
      </c>
      <c r="K2308">
        <v>103</v>
      </c>
      <c r="L2308">
        <v>0.92233009708737868</v>
      </c>
      <c r="M2308">
        <v>86</v>
      </c>
      <c r="O2308">
        <v>0</v>
      </c>
      <c r="P2308">
        <v>0</v>
      </c>
      <c r="Q2308" t="e">
        <v>#DIV/0!</v>
      </c>
      <c r="R2308">
        <v>0</v>
      </c>
      <c r="S2308">
        <v>0.81250647148498023</v>
      </c>
    </row>
    <row r="2309" spans="1:19" x14ac:dyDescent="0.25">
      <c r="A2309" t="s">
        <v>7078</v>
      </c>
      <c r="B2309" t="s">
        <v>650</v>
      </c>
      <c r="C2309" t="s">
        <v>239</v>
      </c>
      <c r="D2309">
        <v>42248</v>
      </c>
      <c r="E2309">
        <v>0</v>
      </c>
      <c r="F2309">
        <v>0</v>
      </c>
      <c r="G2309" t="e">
        <v>#DIV/0!</v>
      </c>
      <c r="H2309">
        <v>0</v>
      </c>
      <c r="I2309">
        <v>0</v>
      </c>
      <c r="J2309" t="e">
        <v>#DIV/0!</v>
      </c>
      <c r="K2309">
        <v>0</v>
      </c>
      <c r="L2309" t="e">
        <v>#DIV/0!</v>
      </c>
      <c r="M2309">
        <v>0</v>
      </c>
      <c r="O2309">
        <v>0</v>
      </c>
      <c r="P2309">
        <v>0</v>
      </c>
      <c r="Q2309" t="e">
        <v>#DIV/0!</v>
      </c>
      <c r="R2309">
        <v>0</v>
      </c>
    </row>
    <row r="2310" spans="1:19" x14ac:dyDescent="0.25">
      <c r="A2310" t="s">
        <v>7079</v>
      </c>
      <c r="B2310" t="s">
        <v>651</v>
      </c>
      <c r="C2310" t="s">
        <v>603</v>
      </c>
      <c r="D2310">
        <v>42248</v>
      </c>
      <c r="E2310">
        <v>4</v>
      </c>
      <c r="F2310">
        <v>4</v>
      </c>
      <c r="G2310">
        <v>1</v>
      </c>
      <c r="H2310">
        <v>21</v>
      </c>
      <c r="I2310">
        <v>40</v>
      </c>
      <c r="J2310">
        <v>0.52500000000000002</v>
      </c>
      <c r="K2310">
        <v>40</v>
      </c>
      <c r="L2310">
        <v>1</v>
      </c>
      <c r="M2310">
        <v>21</v>
      </c>
      <c r="O2310">
        <v>0</v>
      </c>
      <c r="P2310">
        <v>0</v>
      </c>
      <c r="Q2310" t="e">
        <v>#DIV/0!</v>
      </c>
      <c r="R2310">
        <v>0</v>
      </c>
    </row>
    <row r="2311" spans="1:19" x14ac:dyDescent="0.25">
      <c r="A2311" t="s">
        <v>7080</v>
      </c>
      <c r="B2311" t="s">
        <v>652</v>
      </c>
      <c r="C2311" t="s">
        <v>247</v>
      </c>
      <c r="D2311">
        <v>42248</v>
      </c>
      <c r="E2311">
        <v>7</v>
      </c>
      <c r="F2311">
        <v>9</v>
      </c>
      <c r="G2311">
        <v>0.77777777777777779</v>
      </c>
      <c r="H2311">
        <v>42</v>
      </c>
      <c r="I2311">
        <v>42</v>
      </c>
      <c r="J2311">
        <v>1</v>
      </c>
      <c r="K2311">
        <v>56</v>
      </c>
      <c r="L2311">
        <v>0.75</v>
      </c>
      <c r="M2311">
        <v>27</v>
      </c>
      <c r="O2311">
        <v>0</v>
      </c>
      <c r="P2311">
        <v>3</v>
      </c>
      <c r="Q2311">
        <v>0</v>
      </c>
      <c r="R2311">
        <v>15</v>
      </c>
    </row>
    <row r="2312" spans="1:19" x14ac:dyDescent="0.25">
      <c r="A2312" t="s">
        <v>9370</v>
      </c>
      <c r="B2312" t="s">
        <v>2652</v>
      </c>
      <c r="C2312" t="s">
        <v>2637</v>
      </c>
      <c r="D2312">
        <v>42248</v>
      </c>
      <c r="E2312">
        <v>8</v>
      </c>
      <c r="F2312">
        <v>8</v>
      </c>
      <c r="G2312">
        <v>1</v>
      </c>
      <c r="H2312">
        <v>35</v>
      </c>
      <c r="I2312">
        <v>40</v>
      </c>
      <c r="J2312">
        <v>0.875</v>
      </c>
      <c r="K2312">
        <v>40</v>
      </c>
      <c r="L2312">
        <v>1</v>
      </c>
      <c r="M2312">
        <v>30</v>
      </c>
      <c r="O2312">
        <v>5</v>
      </c>
      <c r="P2312">
        <v>5</v>
      </c>
      <c r="Q2312">
        <v>1</v>
      </c>
      <c r="R2312">
        <v>5</v>
      </c>
      <c r="S2312">
        <v>0.6071428571428571</v>
      </c>
    </row>
    <row r="2313" spans="1:19" x14ac:dyDescent="0.25">
      <c r="A2313" t="s">
        <v>7081</v>
      </c>
      <c r="B2313" t="s">
        <v>653</v>
      </c>
      <c r="C2313" t="s">
        <v>242</v>
      </c>
      <c r="D2313">
        <v>42248</v>
      </c>
      <c r="E2313">
        <v>17</v>
      </c>
      <c r="F2313">
        <v>18</v>
      </c>
      <c r="G2313">
        <v>0.94444444444444442</v>
      </c>
      <c r="H2313">
        <v>85</v>
      </c>
      <c r="I2313">
        <v>129</v>
      </c>
      <c r="J2313">
        <v>0.65891472868217049</v>
      </c>
      <c r="K2313">
        <v>134</v>
      </c>
      <c r="L2313">
        <v>0.96268656716417911</v>
      </c>
      <c r="M2313">
        <v>55</v>
      </c>
      <c r="N2313">
        <v>0.9916666666666667</v>
      </c>
      <c r="O2313">
        <v>12</v>
      </c>
      <c r="P2313">
        <v>17</v>
      </c>
      <c r="Q2313">
        <v>0.70588235294117652</v>
      </c>
      <c r="R2313">
        <v>30</v>
      </c>
      <c r="S2313">
        <v>1</v>
      </c>
    </row>
    <row r="2314" spans="1:19" x14ac:dyDescent="0.25">
      <c r="A2314" t="s">
        <v>7082</v>
      </c>
      <c r="B2314" t="s">
        <v>654</v>
      </c>
      <c r="C2314" t="s">
        <v>243</v>
      </c>
      <c r="D2314">
        <v>42248</v>
      </c>
      <c r="E2314">
        <v>11</v>
      </c>
      <c r="F2314">
        <v>12</v>
      </c>
      <c r="G2314">
        <v>0.91666666666666663</v>
      </c>
      <c r="H2314">
        <v>13</v>
      </c>
      <c r="I2314">
        <v>36</v>
      </c>
      <c r="J2314">
        <v>0.3611111111111111</v>
      </c>
      <c r="K2314">
        <v>40</v>
      </c>
      <c r="L2314">
        <v>0.9</v>
      </c>
      <c r="M2314">
        <v>3</v>
      </c>
      <c r="N2314">
        <v>0.78755000000000008</v>
      </c>
      <c r="O2314">
        <v>8</v>
      </c>
      <c r="P2314">
        <v>11</v>
      </c>
      <c r="Q2314">
        <v>0.72727272727272729</v>
      </c>
      <c r="R2314">
        <v>10</v>
      </c>
      <c r="S2314">
        <v>0.67500000000000004</v>
      </c>
    </row>
    <row r="2315" spans="1:19" x14ac:dyDescent="0.25">
      <c r="A2315" t="s">
        <v>7083</v>
      </c>
      <c r="B2315" t="s">
        <v>655</v>
      </c>
      <c r="C2315" t="s">
        <v>244</v>
      </c>
      <c r="D2315">
        <v>42248</v>
      </c>
      <c r="E2315">
        <v>4</v>
      </c>
      <c r="F2315">
        <v>4</v>
      </c>
      <c r="G2315">
        <v>1</v>
      </c>
      <c r="H2315">
        <v>6</v>
      </c>
      <c r="I2315">
        <v>8</v>
      </c>
      <c r="J2315">
        <v>0.75</v>
      </c>
      <c r="K2315">
        <v>8</v>
      </c>
      <c r="L2315">
        <v>1</v>
      </c>
      <c r="M2315">
        <v>6</v>
      </c>
      <c r="N2315">
        <v>0.82199999999999995</v>
      </c>
      <c r="O2315">
        <v>0</v>
      </c>
      <c r="P2315">
        <v>0</v>
      </c>
      <c r="Q2315" t="e">
        <v>#DIV/0!</v>
      </c>
      <c r="R2315">
        <v>0</v>
      </c>
      <c r="S2315">
        <v>0.7</v>
      </c>
    </row>
    <row r="2316" spans="1:19" x14ac:dyDescent="0.25">
      <c r="A2316" t="s">
        <v>9479</v>
      </c>
      <c r="B2316" t="s">
        <v>2825</v>
      </c>
      <c r="C2316" t="s">
        <v>2809</v>
      </c>
      <c r="D2316">
        <v>42248</v>
      </c>
      <c r="E2316">
        <v>8</v>
      </c>
      <c r="F2316">
        <v>9</v>
      </c>
      <c r="G2316">
        <v>0.88888888888888884</v>
      </c>
      <c r="H2316">
        <v>22</v>
      </c>
      <c r="I2316">
        <v>34</v>
      </c>
      <c r="J2316">
        <v>0.6470588235294118</v>
      </c>
      <c r="K2316">
        <v>39</v>
      </c>
      <c r="L2316">
        <v>0.87179487179487181</v>
      </c>
      <c r="M2316">
        <v>17</v>
      </c>
      <c r="O2316">
        <v>0</v>
      </c>
      <c r="P2316">
        <v>4</v>
      </c>
      <c r="Q2316">
        <v>0</v>
      </c>
      <c r="R2316">
        <v>5</v>
      </c>
      <c r="S2316">
        <v>0.97499999999999998</v>
      </c>
    </row>
    <row r="2317" spans="1:19" x14ac:dyDescent="0.25">
      <c r="A2317" t="s">
        <v>7084</v>
      </c>
      <c r="B2317" t="s">
        <v>656</v>
      </c>
      <c r="C2317" t="s">
        <v>245</v>
      </c>
      <c r="D2317">
        <v>42248</v>
      </c>
      <c r="E2317">
        <v>27</v>
      </c>
      <c r="F2317">
        <v>28</v>
      </c>
      <c r="G2317">
        <v>0.9642857142857143</v>
      </c>
      <c r="H2317">
        <v>58</v>
      </c>
      <c r="I2317">
        <v>108</v>
      </c>
      <c r="J2317">
        <v>0.53703703703703709</v>
      </c>
      <c r="K2317">
        <v>113</v>
      </c>
      <c r="L2317">
        <v>0.95575221238938057</v>
      </c>
      <c r="M2317">
        <v>48</v>
      </c>
      <c r="O2317">
        <v>5</v>
      </c>
      <c r="P2317">
        <v>7</v>
      </c>
      <c r="Q2317">
        <v>0.7142857142857143</v>
      </c>
      <c r="R2317">
        <v>10</v>
      </c>
      <c r="S2317">
        <v>0.80210526315789477</v>
      </c>
    </row>
    <row r="2318" spans="1:19" x14ac:dyDescent="0.25">
      <c r="A2318" t="s">
        <v>7085</v>
      </c>
      <c r="B2318" t="s">
        <v>657</v>
      </c>
      <c r="C2318" t="s">
        <v>246</v>
      </c>
      <c r="D2318">
        <v>42248</v>
      </c>
      <c r="E2318">
        <v>52</v>
      </c>
      <c r="F2318">
        <v>57</v>
      </c>
      <c r="G2318">
        <v>0.91228070175438591</v>
      </c>
      <c r="H2318">
        <v>382</v>
      </c>
      <c r="I2318">
        <v>425</v>
      </c>
      <c r="J2318">
        <v>0.89882352941176469</v>
      </c>
      <c r="K2318">
        <v>473</v>
      </c>
      <c r="L2318">
        <v>0.89852008456659616</v>
      </c>
      <c r="M2318">
        <v>370</v>
      </c>
      <c r="O2318">
        <v>7</v>
      </c>
      <c r="P2318">
        <v>11</v>
      </c>
      <c r="Q2318">
        <v>0.63636363636363635</v>
      </c>
      <c r="R2318">
        <v>12</v>
      </c>
      <c r="S2318">
        <v>0.86899999999999999</v>
      </c>
    </row>
    <row r="2319" spans="1:19" x14ac:dyDescent="0.25">
      <c r="A2319" t="s">
        <v>7086</v>
      </c>
      <c r="B2319" t="s">
        <v>658</v>
      </c>
      <c r="C2319" t="s">
        <v>365</v>
      </c>
      <c r="D2319">
        <v>42248</v>
      </c>
      <c r="E2319">
        <v>0</v>
      </c>
      <c r="F2319">
        <v>0</v>
      </c>
      <c r="G2319" t="e">
        <v>#DIV/0!</v>
      </c>
      <c r="H2319">
        <v>0</v>
      </c>
      <c r="I2319">
        <v>0</v>
      </c>
      <c r="J2319" t="e">
        <v>#DIV/0!</v>
      </c>
      <c r="K2319">
        <v>0</v>
      </c>
      <c r="L2319" t="e">
        <v>#DIV/0!</v>
      </c>
      <c r="M2319">
        <v>0</v>
      </c>
      <c r="O2319">
        <v>0</v>
      </c>
      <c r="P2319">
        <v>0</v>
      </c>
      <c r="Q2319" t="e">
        <v>#DIV/0!</v>
      </c>
      <c r="R2319">
        <v>0</v>
      </c>
      <c r="S2319">
        <v>1.06</v>
      </c>
    </row>
    <row r="2320" spans="1:19" x14ac:dyDescent="0.25">
      <c r="A2320" t="s">
        <v>7087</v>
      </c>
      <c r="B2320" t="s">
        <v>659</v>
      </c>
      <c r="C2320" t="s">
        <v>240</v>
      </c>
      <c r="D2320">
        <v>42248</v>
      </c>
      <c r="E2320">
        <v>134</v>
      </c>
      <c r="F2320">
        <v>145</v>
      </c>
      <c r="G2320">
        <v>0.92413793103448272</v>
      </c>
      <c r="H2320">
        <v>643</v>
      </c>
      <c r="I2320">
        <v>822</v>
      </c>
      <c r="J2320">
        <v>0.78223844282238442</v>
      </c>
      <c r="K2320">
        <v>903</v>
      </c>
      <c r="L2320">
        <v>0.9102990033222591</v>
      </c>
      <c r="M2320">
        <v>556</v>
      </c>
      <c r="O2320">
        <v>37</v>
      </c>
      <c r="P2320">
        <v>58</v>
      </c>
      <c r="Q2320">
        <v>0.63793103448275867</v>
      </c>
      <c r="R2320">
        <v>87</v>
      </c>
      <c r="S2320">
        <v>0.9</v>
      </c>
    </row>
    <row r="2321" spans="1:19" x14ac:dyDescent="0.25">
      <c r="A2321" t="s">
        <v>7088</v>
      </c>
      <c r="B2321" t="s">
        <v>661</v>
      </c>
      <c r="C2321" t="s">
        <v>215</v>
      </c>
      <c r="D2321">
        <v>42278</v>
      </c>
      <c r="E2321">
        <v>3</v>
      </c>
      <c r="F2321">
        <v>3</v>
      </c>
      <c r="G2321">
        <v>1</v>
      </c>
      <c r="H2321">
        <v>30</v>
      </c>
      <c r="I2321">
        <v>24</v>
      </c>
      <c r="J2321">
        <v>1.25</v>
      </c>
      <c r="K2321">
        <v>24</v>
      </c>
      <c r="L2321">
        <v>1</v>
      </c>
      <c r="M2321">
        <v>24</v>
      </c>
      <c r="O2321">
        <v>0</v>
      </c>
      <c r="P2321">
        <v>2</v>
      </c>
      <c r="Q2321">
        <v>0</v>
      </c>
      <c r="R2321">
        <v>6</v>
      </c>
      <c r="S2321">
        <v>0.72727272727272729</v>
      </c>
    </row>
    <row r="2322" spans="1:19" x14ac:dyDescent="0.25">
      <c r="A2322" t="s">
        <v>7089</v>
      </c>
      <c r="B2322" t="s">
        <v>662</v>
      </c>
      <c r="C2322" t="s">
        <v>218</v>
      </c>
      <c r="D2322">
        <v>42278</v>
      </c>
      <c r="E2322">
        <v>2</v>
      </c>
      <c r="F2322">
        <v>3</v>
      </c>
      <c r="G2322">
        <v>0.66666666666666663</v>
      </c>
      <c r="H2322">
        <v>14</v>
      </c>
      <c r="I2322">
        <v>12</v>
      </c>
      <c r="J2322">
        <v>1.1666666666666667</v>
      </c>
      <c r="K2322">
        <v>20</v>
      </c>
      <c r="L2322">
        <v>0.6</v>
      </c>
      <c r="M2322">
        <v>13</v>
      </c>
      <c r="O2322">
        <v>0</v>
      </c>
      <c r="P2322">
        <v>1</v>
      </c>
      <c r="Q2322">
        <v>0</v>
      </c>
      <c r="R2322">
        <v>1</v>
      </c>
      <c r="S2322">
        <v>0.66666666666666663</v>
      </c>
    </row>
    <row r="2323" spans="1:19" x14ac:dyDescent="0.25">
      <c r="A2323" t="s">
        <v>7090</v>
      </c>
      <c r="B2323" t="s">
        <v>663</v>
      </c>
      <c r="C2323" t="s">
        <v>234</v>
      </c>
      <c r="D2323">
        <v>42278</v>
      </c>
      <c r="E2323">
        <v>1</v>
      </c>
      <c r="F2323">
        <v>2</v>
      </c>
      <c r="G2323">
        <v>0.5</v>
      </c>
      <c r="H2323">
        <v>0</v>
      </c>
      <c r="I2323">
        <v>6</v>
      </c>
      <c r="J2323">
        <v>0</v>
      </c>
      <c r="K2323">
        <v>12</v>
      </c>
      <c r="L2323">
        <v>0.5</v>
      </c>
      <c r="M2323">
        <v>0</v>
      </c>
      <c r="O2323">
        <v>0</v>
      </c>
      <c r="P2323">
        <v>0</v>
      </c>
      <c r="Q2323" t="e">
        <v>#DIV/0!</v>
      </c>
      <c r="R2323">
        <v>0</v>
      </c>
      <c r="S2323">
        <v>0.75</v>
      </c>
    </row>
    <row r="2324" spans="1:19" x14ac:dyDescent="0.25">
      <c r="A2324" t="s">
        <v>8863</v>
      </c>
      <c r="B2324" t="s">
        <v>3209</v>
      </c>
      <c r="C2324" t="s">
        <v>2638</v>
      </c>
      <c r="D2324">
        <v>42278</v>
      </c>
      <c r="E2324">
        <v>5</v>
      </c>
      <c r="F2324">
        <v>5</v>
      </c>
      <c r="G2324">
        <v>1</v>
      </c>
      <c r="H2324">
        <v>33</v>
      </c>
      <c r="I2324">
        <v>25</v>
      </c>
      <c r="J2324">
        <v>1.32</v>
      </c>
      <c r="K2324">
        <v>25</v>
      </c>
      <c r="L2324">
        <v>1</v>
      </c>
      <c r="M2324">
        <v>29</v>
      </c>
      <c r="O2324">
        <v>0</v>
      </c>
      <c r="P2324">
        <v>0</v>
      </c>
      <c r="Q2324" t="e">
        <v>#DIV/0!</v>
      </c>
      <c r="R2324">
        <v>4</v>
      </c>
      <c r="S2324">
        <v>0.53333333333333333</v>
      </c>
    </row>
    <row r="2325" spans="1:19" x14ac:dyDescent="0.25">
      <c r="A2325" t="s">
        <v>8754</v>
      </c>
      <c r="B2325" t="s">
        <v>2653</v>
      </c>
      <c r="C2325" t="s">
        <v>2636</v>
      </c>
      <c r="D2325">
        <v>42278</v>
      </c>
      <c r="E2325">
        <v>2</v>
      </c>
      <c r="F2325">
        <v>5</v>
      </c>
      <c r="G2325">
        <v>0.4</v>
      </c>
      <c r="H2325">
        <v>2</v>
      </c>
      <c r="I2325">
        <v>15</v>
      </c>
      <c r="J2325">
        <v>0.13333333333333333</v>
      </c>
      <c r="K2325">
        <v>15</v>
      </c>
      <c r="L2325">
        <v>1</v>
      </c>
      <c r="M2325">
        <v>2</v>
      </c>
      <c r="O2325">
        <v>0</v>
      </c>
      <c r="P2325">
        <v>0</v>
      </c>
      <c r="Q2325" t="e">
        <v>#DIV/0!</v>
      </c>
      <c r="R2325">
        <v>0</v>
      </c>
    </row>
    <row r="2326" spans="1:19" x14ac:dyDescent="0.25">
      <c r="A2326" t="s">
        <v>7091</v>
      </c>
      <c r="B2326" t="s">
        <v>664</v>
      </c>
      <c r="C2326" t="s">
        <v>209</v>
      </c>
      <c r="D2326">
        <v>42278</v>
      </c>
      <c r="E2326">
        <v>4</v>
      </c>
      <c r="F2326">
        <v>5</v>
      </c>
      <c r="G2326">
        <v>0.8</v>
      </c>
      <c r="H2326">
        <v>19</v>
      </c>
      <c r="I2326">
        <v>40</v>
      </c>
      <c r="J2326">
        <v>0.47499999999999998</v>
      </c>
      <c r="K2326">
        <v>45</v>
      </c>
      <c r="L2326">
        <v>0.88888888888888884</v>
      </c>
      <c r="M2326">
        <v>14</v>
      </c>
      <c r="N2326">
        <v>0.67500000000000004</v>
      </c>
      <c r="O2326">
        <v>3</v>
      </c>
      <c r="P2326">
        <v>3</v>
      </c>
      <c r="Q2326">
        <v>1</v>
      </c>
      <c r="R2326">
        <v>5</v>
      </c>
    </row>
    <row r="2327" spans="1:19" x14ac:dyDescent="0.25">
      <c r="A2327" t="s">
        <v>7092</v>
      </c>
      <c r="B2327" t="s">
        <v>665</v>
      </c>
      <c r="C2327" t="s">
        <v>214</v>
      </c>
      <c r="D2327">
        <v>42278</v>
      </c>
      <c r="E2327">
        <v>5</v>
      </c>
      <c r="F2327">
        <v>4</v>
      </c>
      <c r="G2327">
        <v>1.25</v>
      </c>
      <c r="H2327">
        <v>25</v>
      </c>
      <c r="I2327">
        <v>35</v>
      </c>
      <c r="J2327">
        <v>0.7142857142857143</v>
      </c>
      <c r="K2327">
        <v>35</v>
      </c>
      <c r="L2327">
        <v>1</v>
      </c>
      <c r="M2327">
        <v>21</v>
      </c>
      <c r="N2327">
        <v>0.7</v>
      </c>
      <c r="O2327">
        <v>2</v>
      </c>
      <c r="P2327">
        <v>3</v>
      </c>
      <c r="Q2327">
        <v>0.66666666666666663</v>
      </c>
      <c r="R2327">
        <v>4</v>
      </c>
    </row>
    <row r="2328" spans="1:19" x14ac:dyDescent="0.25">
      <c r="A2328" t="s">
        <v>7093</v>
      </c>
      <c r="B2328" t="s">
        <v>666</v>
      </c>
      <c r="C2328" t="s">
        <v>220</v>
      </c>
      <c r="D2328">
        <v>42278</v>
      </c>
      <c r="E2328">
        <v>6</v>
      </c>
      <c r="F2328">
        <v>6</v>
      </c>
      <c r="G2328">
        <v>1</v>
      </c>
      <c r="H2328">
        <v>36</v>
      </c>
      <c r="I2328">
        <v>47</v>
      </c>
      <c r="J2328">
        <v>0.76595744680851063</v>
      </c>
      <c r="K2328">
        <v>54</v>
      </c>
      <c r="L2328">
        <v>0.87037037037037035</v>
      </c>
      <c r="M2328">
        <v>29</v>
      </c>
      <c r="N2328">
        <v>0.97499999999999998</v>
      </c>
      <c r="O2328">
        <v>8</v>
      </c>
      <c r="P2328">
        <v>11</v>
      </c>
      <c r="Q2328">
        <v>0.72727272727272729</v>
      </c>
      <c r="R2328">
        <v>7</v>
      </c>
    </row>
    <row r="2329" spans="1:19" x14ac:dyDescent="0.25">
      <c r="A2329" t="s">
        <v>7094</v>
      </c>
      <c r="B2329" t="s">
        <v>667</v>
      </c>
      <c r="C2329" t="s">
        <v>226</v>
      </c>
      <c r="D2329">
        <v>42278</v>
      </c>
      <c r="E2329">
        <v>11</v>
      </c>
      <c r="F2329">
        <v>12</v>
      </c>
      <c r="G2329">
        <v>0.91666666666666663</v>
      </c>
      <c r="H2329">
        <v>21</v>
      </c>
      <c r="I2329">
        <v>36</v>
      </c>
      <c r="J2329">
        <v>0.58333333333333337</v>
      </c>
      <c r="K2329">
        <v>40</v>
      </c>
      <c r="L2329">
        <v>0.9</v>
      </c>
      <c r="M2329">
        <v>10</v>
      </c>
      <c r="N2329">
        <v>0.80210526315789477</v>
      </c>
      <c r="O2329">
        <v>5</v>
      </c>
      <c r="P2329">
        <v>9</v>
      </c>
      <c r="Q2329">
        <v>0.55555555555555558</v>
      </c>
      <c r="R2329">
        <v>11</v>
      </c>
    </row>
    <row r="2330" spans="1:19" x14ac:dyDescent="0.25">
      <c r="A2330" t="s">
        <v>7095</v>
      </c>
      <c r="B2330" t="s">
        <v>668</v>
      </c>
      <c r="C2330" t="s">
        <v>227</v>
      </c>
      <c r="D2330">
        <v>42278</v>
      </c>
      <c r="E2330">
        <v>4</v>
      </c>
      <c r="F2330">
        <v>4</v>
      </c>
      <c r="G2330">
        <v>1</v>
      </c>
      <c r="H2330">
        <v>4</v>
      </c>
      <c r="I2330">
        <v>8</v>
      </c>
      <c r="J2330">
        <v>0.5</v>
      </c>
      <c r="K2330">
        <v>8</v>
      </c>
      <c r="L2330">
        <v>1</v>
      </c>
      <c r="M2330">
        <v>4</v>
      </c>
      <c r="N2330">
        <v>0.86899999999999999</v>
      </c>
      <c r="O2330">
        <v>1</v>
      </c>
      <c r="P2330">
        <v>2</v>
      </c>
      <c r="Q2330">
        <v>0.5</v>
      </c>
      <c r="R2330">
        <v>0</v>
      </c>
    </row>
    <row r="2331" spans="1:19" x14ac:dyDescent="0.25">
      <c r="A2331" t="s">
        <v>8972</v>
      </c>
      <c r="B2331" t="s">
        <v>2826</v>
      </c>
      <c r="C2331" t="s">
        <v>2810</v>
      </c>
      <c r="D2331">
        <v>42278</v>
      </c>
      <c r="E2331">
        <v>3</v>
      </c>
      <c r="F2331">
        <v>4</v>
      </c>
      <c r="G2331">
        <v>0.75</v>
      </c>
      <c r="H2331">
        <v>13</v>
      </c>
      <c r="I2331">
        <v>9</v>
      </c>
      <c r="J2331">
        <v>1.4444444444444444</v>
      </c>
      <c r="K2331">
        <v>14</v>
      </c>
      <c r="L2331">
        <v>0.6428571428571429</v>
      </c>
      <c r="M2331">
        <v>11</v>
      </c>
      <c r="O2331">
        <v>1</v>
      </c>
      <c r="P2331">
        <v>3</v>
      </c>
      <c r="Q2331">
        <v>0.33333333333333331</v>
      </c>
      <c r="R2331">
        <v>2</v>
      </c>
    </row>
    <row r="2332" spans="1:19" x14ac:dyDescent="0.25">
      <c r="A2332" t="s">
        <v>9088</v>
      </c>
      <c r="B2332" t="s">
        <v>9089</v>
      </c>
      <c r="C2332" t="s">
        <v>2811</v>
      </c>
      <c r="D2332">
        <v>42278</v>
      </c>
      <c r="E2332">
        <v>5</v>
      </c>
      <c r="F2332">
        <v>5</v>
      </c>
      <c r="G2332">
        <v>1</v>
      </c>
      <c r="H2332">
        <v>13</v>
      </c>
      <c r="I2332">
        <v>25</v>
      </c>
      <c r="J2332">
        <v>0.52</v>
      </c>
      <c r="K2332">
        <v>25</v>
      </c>
      <c r="L2332">
        <v>1</v>
      </c>
      <c r="M2332">
        <v>12</v>
      </c>
      <c r="O2332">
        <v>0</v>
      </c>
      <c r="P2332">
        <v>0</v>
      </c>
      <c r="Q2332" t="e">
        <v>#DIV/0!</v>
      </c>
      <c r="R2332">
        <v>1</v>
      </c>
    </row>
    <row r="2333" spans="1:19" x14ac:dyDescent="0.25">
      <c r="A2333" t="s">
        <v>7096</v>
      </c>
      <c r="B2333" t="s">
        <v>669</v>
      </c>
      <c r="C2333" t="s">
        <v>204</v>
      </c>
      <c r="D2333">
        <v>42278</v>
      </c>
      <c r="E2333">
        <v>6</v>
      </c>
      <c r="F2333">
        <v>5</v>
      </c>
      <c r="G2333">
        <v>1.2</v>
      </c>
      <c r="H2333">
        <v>11</v>
      </c>
      <c r="I2333">
        <v>25</v>
      </c>
      <c r="J2333">
        <v>0.44</v>
      </c>
      <c r="K2333">
        <v>25</v>
      </c>
      <c r="L2333">
        <v>1</v>
      </c>
      <c r="M2333">
        <v>11</v>
      </c>
      <c r="O2333">
        <v>0</v>
      </c>
      <c r="P2333">
        <v>0</v>
      </c>
      <c r="Q2333" t="e">
        <v>#DIV/0!</v>
      </c>
      <c r="R2333">
        <v>0</v>
      </c>
    </row>
    <row r="2334" spans="1:19" x14ac:dyDescent="0.25">
      <c r="A2334" t="s">
        <v>7097</v>
      </c>
      <c r="B2334" t="s">
        <v>670</v>
      </c>
      <c r="C2334" t="s">
        <v>208</v>
      </c>
      <c r="D2334">
        <v>42278</v>
      </c>
      <c r="E2334">
        <v>2</v>
      </c>
      <c r="F2334">
        <v>4</v>
      </c>
      <c r="G2334">
        <v>0.5</v>
      </c>
      <c r="H2334">
        <v>6</v>
      </c>
      <c r="I2334">
        <v>27</v>
      </c>
      <c r="J2334">
        <v>0.22222222222222221</v>
      </c>
      <c r="K2334">
        <v>32</v>
      </c>
      <c r="L2334">
        <v>0.84375</v>
      </c>
      <c r="M2334">
        <v>4</v>
      </c>
      <c r="O2334">
        <v>0</v>
      </c>
      <c r="P2334">
        <v>0</v>
      </c>
      <c r="Q2334" t="e">
        <v>#DIV/0!</v>
      </c>
      <c r="R2334">
        <v>2</v>
      </c>
    </row>
    <row r="2335" spans="1:19" x14ac:dyDescent="0.25">
      <c r="A2335" t="s">
        <v>7098</v>
      </c>
      <c r="B2335" t="s">
        <v>671</v>
      </c>
      <c r="C2335" t="s">
        <v>212</v>
      </c>
      <c r="D2335">
        <v>42278</v>
      </c>
      <c r="E2335">
        <v>3</v>
      </c>
      <c r="F2335">
        <v>5</v>
      </c>
      <c r="G2335">
        <v>0.6</v>
      </c>
      <c r="H2335">
        <v>15</v>
      </c>
      <c r="I2335">
        <v>10</v>
      </c>
      <c r="J2335">
        <v>1.5</v>
      </c>
      <c r="K2335">
        <v>10</v>
      </c>
      <c r="L2335">
        <v>1</v>
      </c>
      <c r="M2335">
        <v>14</v>
      </c>
      <c r="O2335">
        <v>0</v>
      </c>
      <c r="P2335">
        <v>0</v>
      </c>
      <c r="Q2335" t="e">
        <v>#DIV/0!</v>
      </c>
      <c r="R2335">
        <v>1</v>
      </c>
    </row>
    <row r="2336" spans="1:19" x14ac:dyDescent="0.25">
      <c r="A2336" t="s">
        <v>7099</v>
      </c>
      <c r="B2336" t="s">
        <v>672</v>
      </c>
      <c r="C2336" t="s">
        <v>363</v>
      </c>
      <c r="D2336">
        <v>42278</v>
      </c>
      <c r="E2336">
        <v>10</v>
      </c>
      <c r="F2336">
        <v>9</v>
      </c>
      <c r="G2336">
        <v>1.1111111111111112</v>
      </c>
      <c r="H2336">
        <v>21</v>
      </c>
      <c r="I2336">
        <v>26</v>
      </c>
      <c r="J2336">
        <v>0.80769230769230771</v>
      </c>
      <c r="K2336">
        <v>26</v>
      </c>
      <c r="L2336">
        <v>1</v>
      </c>
      <c r="M2336">
        <v>20</v>
      </c>
      <c r="O2336">
        <v>2</v>
      </c>
      <c r="P2336">
        <v>2</v>
      </c>
      <c r="Q2336">
        <v>1</v>
      </c>
      <c r="R2336">
        <v>1</v>
      </c>
      <c r="S2336">
        <v>1.06</v>
      </c>
    </row>
    <row r="2337" spans="1:19" x14ac:dyDescent="0.25">
      <c r="A2337" t="s">
        <v>7100</v>
      </c>
      <c r="B2337" t="s">
        <v>673</v>
      </c>
      <c r="C2337" t="s">
        <v>223</v>
      </c>
      <c r="D2337">
        <v>42278</v>
      </c>
      <c r="E2337">
        <v>0</v>
      </c>
      <c r="F2337">
        <v>4</v>
      </c>
      <c r="G2337">
        <v>0</v>
      </c>
      <c r="H2337">
        <v>2</v>
      </c>
      <c r="I2337">
        <v>20</v>
      </c>
      <c r="J2337">
        <v>0.1</v>
      </c>
      <c r="K2337">
        <v>20</v>
      </c>
      <c r="L2337">
        <v>1</v>
      </c>
      <c r="M2337">
        <v>2</v>
      </c>
      <c r="O2337">
        <v>0</v>
      </c>
      <c r="P2337">
        <v>0</v>
      </c>
      <c r="Q2337" t="e">
        <v>#DIV/0!</v>
      </c>
      <c r="R2337">
        <v>0</v>
      </c>
      <c r="S2337">
        <v>0.75357142857142856</v>
      </c>
    </row>
    <row r="2338" spans="1:19" x14ac:dyDescent="0.25">
      <c r="A2338" t="s">
        <v>7101</v>
      </c>
      <c r="B2338" t="s">
        <v>674</v>
      </c>
      <c r="C2338" t="s">
        <v>206</v>
      </c>
      <c r="D2338">
        <v>42278</v>
      </c>
      <c r="E2338">
        <v>8</v>
      </c>
      <c r="F2338">
        <v>7</v>
      </c>
      <c r="G2338">
        <v>1.1428571428571428</v>
      </c>
      <c r="H2338">
        <v>100</v>
      </c>
      <c r="I2338">
        <v>80</v>
      </c>
      <c r="J2338">
        <v>1.25</v>
      </c>
      <c r="K2338">
        <v>90</v>
      </c>
      <c r="L2338">
        <v>0.88888888888888884</v>
      </c>
      <c r="M2338">
        <v>100</v>
      </c>
      <c r="O2338">
        <v>0</v>
      </c>
      <c r="P2338">
        <v>0</v>
      </c>
      <c r="Q2338" t="e">
        <v>#DIV/0!</v>
      </c>
      <c r="R2338">
        <v>0</v>
      </c>
      <c r="S2338">
        <v>0.72727272727272729</v>
      </c>
    </row>
    <row r="2339" spans="1:19" x14ac:dyDescent="0.25">
      <c r="A2339" t="s">
        <v>7102</v>
      </c>
      <c r="B2339" t="s">
        <v>675</v>
      </c>
      <c r="C2339" t="s">
        <v>229</v>
      </c>
      <c r="D2339">
        <v>42278</v>
      </c>
      <c r="E2339">
        <v>2</v>
      </c>
      <c r="F2339">
        <v>3</v>
      </c>
      <c r="G2339">
        <v>0.66666666666666663</v>
      </c>
      <c r="H2339">
        <v>50</v>
      </c>
      <c r="I2339">
        <v>50</v>
      </c>
      <c r="J2339">
        <v>1</v>
      </c>
      <c r="K2339">
        <v>50</v>
      </c>
      <c r="L2339">
        <v>1</v>
      </c>
      <c r="M2339">
        <v>50</v>
      </c>
      <c r="O2339">
        <v>0</v>
      </c>
      <c r="P2339">
        <v>0</v>
      </c>
      <c r="Q2339" t="e">
        <v>#DIV/0!</v>
      </c>
      <c r="R2339">
        <v>0</v>
      </c>
    </row>
    <row r="2340" spans="1:19" x14ac:dyDescent="0.25">
      <c r="A2340" t="s">
        <v>7103</v>
      </c>
      <c r="B2340" t="s">
        <v>676</v>
      </c>
      <c r="C2340" t="s">
        <v>577</v>
      </c>
      <c r="D2340">
        <v>42278</v>
      </c>
      <c r="E2340">
        <v>1</v>
      </c>
      <c r="F2340">
        <v>1</v>
      </c>
      <c r="G2340">
        <v>1</v>
      </c>
      <c r="H2340">
        <v>4</v>
      </c>
      <c r="I2340">
        <v>10</v>
      </c>
      <c r="J2340">
        <v>0.4</v>
      </c>
      <c r="K2340">
        <v>10</v>
      </c>
      <c r="L2340">
        <v>1</v>
      </c>
      <c r="M2340">
        <v>4</v>
      </c>
      <c r="O2340">
        <v>0</v>
      </c>
      <c r="P2340">
        <v>0</v>
      </c>
      <c r="Q2340" t="e">
        <v>#DIV/0!</v>
      </c>
      <c r="R2340">
        <v>0</v>
      </c>
    </row>
    <row r="2341" spans="1:19" x14ac:dyDescent="0.25">
      <c r="A2341" t="s">
        <v>7104</v>
      </c>
      <c r="B2341" t="s">
        <v>677</v>
      </c>
      <c r="C2341" t="s">
        <v>678</v>
      </c>
      <c r="D2341">
        <v>42278</v>
      </c>
      <c r="E2341">
        <v>3</v>
      </c>
      <c r="F2341">
        <v>3</v>
      </c>
      <c r="G2341">
        <v>1</v>
      </c>
      <c r="H2341">
        <v>3</v>
      </c>
      <c r="I2341">
        <v>30</v>
      </c>
      <c r="J2341">
        <v>0.1</v>
      </c>
      <c r="K2341">
        <v>30</v>
      </c>
      <c r="L2341">
        <v>1</v>
      </c>
      <c r="M2341">
        <v>2</v>
      </c>
      <c r="O2341">
        <v>1</v>
      </c>
      <c r="P2341">
        <v>1</v>
      </c>
      <c r="Q2341">
        <v>1</v>
      </c>
      <c r="R2341">
        <v>1</v>
      </c>
    </row>
    <row r="2342" spans="1:19" x14ac:dyDescent="0.25">
      <c r="A2342" t="s">
        <v>7105</v>
      </c>
      <c r="B2342" t="s">
        <v>679</v>
      </c>
      <c r="C2342" t="s">
        <v>231</v>
      </c>
      <c r="D2342">
        <v>42278</v>
      </c>
      <c r="E2342">
        <v>3</v>
      </c>
      <c r="F2342">
        <v>5</v>
      </c>
      <c r="G2342">
        <v>0.6</v>
      </c>
      <c r="H2342">
        <v>37</v>
      </c>
      <c r="I2342">
        <v>20</v>
      </c>
      <c r="J2342">
        <v>1.85</v>
      </c>
      <c r="K2342">
        <v>50</v>
      </c>
      <c r="L2342">
        <v>0.4</v>
      </c>
      <c r="M2342">
        <v>37</v>
      </c>
      <c r="O2342">
        <v>0</v>
      </c>
      <c r="P2342">
        <v>0</v>
      </c>
      <c r="Q2342" t="e">
        <v>#DIV/0!</v>
      </c>
      <c r="R2342">
        <v>0</v>
      </c>
      <c r="S2342">
        <v>0.72499999999999998</v>
      </c>
    </row>
    <row r="2343" spans="1:19" x14ac:dyDescent="0.25">
      <c r="A2343" t="s">
        <v>7106</v>
      </c>
      <c r="B2343" t="s">
        <v>680</v>
      </c>
      <c r="C2343" t="s">
        <v>236</v>
      </c>
      <c r="D2343">
        <v>42278</v>
      </c>
      <c r="E2343">
        <v>12</v>
      </c>
      <c r="F2343">
        <v>8</v>
      </c>
      <c r="G2343">
        <v>1.5</v>
      </c>
      <c r="H2343">
        <v>82</v>
      </c>
      <c r="I2343">
        <v>87</v>
      </c>
      <c r="J2343">
        <v>0.94252873563218387</v>
      </c>
      <c r="K2343">
        <v>95</v>
      </c>
      <c r="L2343">
        <v>0.91578947368421049</v>
      </c>
      <c r="M2343">
        <v>78</v>
      </c>
      <c r="O2343">
        <v>0</v>
      </c>
      <c r="P2343">
        <v>0</v>
      </c>
      <c r="Q2343" t="e">
        <v>#DIV/0!</v>
      </c>
      <c r="R2343">
        <v>4</v>
      </c>
    </row>
    <row r="2344" spans="1:19" x14ac:dyDescent="0.25">
      <c r="A2344" t="s">
        <v>7107</v>
      </c>
      <c r="B2344" t="s">
        <v>681</v>
      </c>
      <c r="C2344" t="s">
        <v>221</v>
      </c>
      <c r="D2344">
        <v>42278</v>
      </c>
      <c r="E2344">
        <v>8</v>
      </c>
      <c r="F2344">
        <v>7</v>
      </c>
      <c r="G2344">
        <v>1.1428571428571428</v>
      </c>
      <c r="H2344">
        <v>59</v>
      </c>
      <c r="I2344">
        <v>100</v>
      </c>
      <c r="J2344">
        <v>0.59</v>
      </c>
      <c r="K2344">
        <v>100</v>
      </c>
      <c r="L2344">
        <v>1</v>
      </c>
      <c r="M2344">
        <v>52</v>
      </c>
      <c r="O2344">
        <v>7</v>
      </c>
      <c r="P2344">
        <v>10</v>
      </c>
      <c r="Q2344">
        <v>0.7</v>
      </c>
      <c r="R2344">
        <v>7</v>
      </c>
    </row>
    <row r="2345" spans="1:19" x14ac:dyDescent="0.25">
      <c r="A2345" t="s">
        <v>7108</v>
      </c>
      <c r="B2345" t="s">
        <v>682</v>
      </c>
      <c r="C2345" t="s">
        <v>238</v>
      </c>
      <c r="D2345">
        <v>42278</v>
      </c>
      <c r="E2345">
        <v>3</v>
      </c>
      <c r="F2345">
        <v>7</v>
      </c>
      <c r="G2345">
        <v>0.42857142857142855</v>
      </c>
      <c r="H2345">
        <v>0</v>
      </c>
      <c r="I2345">
        <v>0</v>
      </c>
      <c r="J2345" t="e">
        <v>#DIV/0!</v>
      </c>
      <c r="K2345">
        <v>0</v>
      </c>
      <c r="L2345" t="e">
        <v>#DIV/0!</v>
      </c>
      <c r="M2345">
        <v>0</v>
      </c>
      <c r="O2345">
        <v>0</v>
      </c>
      <c r="P2345">
        <v>0</v>
      </c>
      <c r="Q2345" t="e">
        <v>#DIV/0!</v>
      </c>
      <c r="R2345">
        <v>0</v>
      </c>
      <c r="S2345">
        <v>1</v>
      </c>
    </row>
    <row r="2346" spans="1:19" x14ac:dyDescent="0.25">
      <c r="A2346" t="s">
        <v>7109</v>
      </c>
      <c r="B2346" t="s">
        <v>683</v>
      </c>
      <c r="C2346" t="s">
        <v>224</v>
      </c>
      <c r="D2346">
        <v>42278</v>
      </c>
      <c r="E2346">
        <v>4</v>
      </c>
      <c r="F2346">
        <v>3</v>
      </c>
      <c r="G2346">
        <v>1.3333333333333333</v>
      </c>
      <c r="H2346">
        <v>15</v>
      </c>
      <c r="I2346">
        <v>40</v>
      </c>
      <c r="J2346">
        <v>0.375</v>
      </c>
      <c r="K2346">
        <v>40</v>
      </c>
      <c r="L2346">
        <v>1</v>
      </c>
      <c r="M2346">
        <v>15</v>
      </c>
      <c r="O2346">
        <v>0</v>
      </c>
      <c r="P2346">
        <v>0</v>
      </c>
      <c r="Q2346" t="e">
        <v>#DIV/0!</v>
      </c>
      <c r="R2346">
        <v>0</v>
      </c>
      <c r="S2346">
        <v>0.67083333333333339</v>
      </c>
    </row>
    <row r="2347" spans="1:19" x14ac:dyDescent="0.25">
      <c r="A2347" t="s">
        <v>7110</v>
      </c>
      <c r="B2347" t="s">
        <v>684</v>
      </c>
      <c r="C2347" t="s">
        <v>584</v>
      </c>
      <c r="D2347">
        <v>42278</v>
      </c>
      <c r="E2347">
        <v>4</v>
      </c>
      <c r="F2347">
        <v>4</v>
      </c>
      <c r="G2347">
        <v>1</v>
      </c>
      <c r="H2347">
        <v>23</v>
      </c>
      <c r="I2347">
        <v>40</v>
      </c>
      <c r="J2347">
        <v>0.57499999999999996</v>
      </c>
      <c r="K2347">
        <v>40</v>
      </c>
      <c r="L2347">
        <v>1</v>
      </c>
      <c r="M2347">
        <v>19</v>
      </c>
      <c r="O2347">
        <v>0</v>
      </c>
      <c r="P2347">
        <v>0</v>
      </c>
      <c r="Q2347" t="e">
        <v>#DIV/0!</v>
      </c>
      <c r="R2347">
        <v>4</v>
      </c>
      <c r="S2347">
        <v>0.97499999999999998</v>
      </c>
    </row>
    <row r="2348" spans="1:19" x14ac:dyDescent="0.25">
      <c r="A2348" t="s">
        <v>9608</v>
      </c>
      <c r="B2348" t="s">
        <v>9609</v>
      </c>
      <c r="C2348" t="s">
        <v>9523</v>
      </c>
      <c r="D2348">
        <v>42278</v>
      </c>
      <c r="E2348">
        <v>3</v>
      </c>
      <c r="F2348">
        <v>4</v>
      </c>
      <c r="G2348">
        <v>0.75</v>
      </c>
      <c r="H2348">
        <v>13</v>
      </c>
      <c r="I2348">
        <v>9</v>
      </c>
      <c r="J2348">
        <v>1.4444444444444444</v>
      </c>
      <c r="K2348">
        <v>14</v>
      </c>
      <c r="L2348">
        <v>0.6428571428571429</v>
      </c>
      <c r="M2348">
        <v>11</v>
      </c>
      <c r="O2348">
        <v>1</v>
      </c>
      <c r="P2348">
        <v>3</v>
      </c>
      <c r="Q2348">
        <v>0.33333333333333331</v>
      </c>
      <c r="R2348">
        <v>2</v>
      </c>
      <c r="S2348">
        <v>0.83555263157894744</v>
      </c>
    </row>
    <row r="2349" spans="1:19" x14ac:dyDescent="0.25">
      <c r="A2349" t="s">
        <v>9233</v>
      </c>
      <c r="B2349" t="s">
        <v>9234</v>
      </c>
      <c r="C2349" t="s">
        <v>3018</v>
      </c>
      <c r="D2349">
        <v>42278</v>
      </c>
      <c r="E2349">
        <v>10</v>
      </c>
      <c r="F2349">
        <v>10</v>
      </c>
      <c r="G2349">
        <v>1</v>
      </c>
      <c r="H2349">
        <v>46</v>
      </c>
      <c r="I2349">
        <v>50</v>
      </c>
      <c r="J2349">
        <v>0.92</v>
      </c>
      <c r="K2349">
        <v>50</v>
      </c>
      <c r="L2349">
        <v>1</v>
      </c>
      <c r="M2349">
        <v>41</v>
      </c>
      <c r="O2349">
        <v>0</v>
      </c>
      <c r="P2349">
        <v>0</v>
      </c>
      <c r="Q2349" t="e">
        <v>#DIV/0!</v>
      </c>
      <c r="R2349">
        <v>5</v>
      </c>
      <c r="S2349">
        <v>0.53333333333333333</v>
      </c>
    </row>
    <row r="2350" spans="1:19" x14ac:dyDescent="0.25">
      <c r="A2350" t="s">
        <v>7111</v>
      </c>
      <c r="B2350" t="s">
        <v>685</v>
      </c>
      <c r="C2350" t="s">
        <v>203</v>
      </c>
      <c r="D2350">
        <v>42278</v>
      </c>
      <c r="E2350">
        <v>14</v>
      </c>
      <c r="F2350">
        <v>12</v>
      </c>
      <c r="G2350">
        <v>1.1666666666666667</v>
      </c>
      <c r="H2350">
        <v>111</v>
      </c>
      <c r="I2350">
        <v>105</v>
      </c>
      <c r="J2350">
        <v>1.0571428571428572</v>
      </c>
      <c r="K2350">
        <v>115</v>
      </c>
      <c r="L2350">
        <v>0.91304347826086951</v>
      </c>
      <c r="M2350">
        <v>111</v>
      </c>
      <c r="O2350">
        <v>0</v>
      </c>
      <c r="P2350">
        <v>0</v>
      </c>
      <c r="Q2350" t="e">
        <v>#DIV/0!</v>
      </c>
      <c r="R2350">
        <v>0</v>
      </c>
    </row>
    <row r="2351" spans="1:19" x14ac:dyDescent="0.25">
      <c r="A2351" t="s">
        <v>7112</v>
      </c>
      <c r="B2351" t="s">
        <v>686</v>
      </c>
      <c r="C2351" t="s">
        <v>232</v>
      </c>
      <c r="D2351">
        <v>42278</v>
      </c>
      <c r="E2351">
        <v>0</v>
      </c>
      <c r="F2351">
        <v>0</v>
      </c>
      <c r="G2351" t="e">
        <v>#DIV/0!</v>
      </c>
      <c r="H2351">
        <v>0</v>
      </c>
      <c r="I2351">
        <v>0</v>
      </c>
      <c r="J2351" t="e">
        <v>#DIV/0!</v>
      </c>
      <c r="K2351">
        <v>0</v>
      </c>
      <c r="L2351" t="e">
        <v>#DIV/0!</v>
      </c>
      <c r="M2351">
        <v>0</v>
      </c>
      <c r="O2351">
        <v>0</v>
      </c>
      <c r="P2351">
        <v>0</v>
      </c>
      <c r="Q2351" t="e">
        <v>#DIV/0!</v>
      </c>
      <c r="R2351">
        <v>0</v>
      </c>
    </row>
    <row r="2352" spans="1:19" x14ac:dyDescent="0.25">
      <c r="A2352" t="s">
        <v>7113</v>
      </c>
      <c r="B2352" t="s">
        <v>687</v>
      </c>
      <c r="C2352" t="s">
        <v>588</v>
      </c>
      <c r="D2352">
        <v>42278</v>
      </c>
      <c r="E2352">
        <v>1</v>
      </c>
      <c r="F2352">
        <v>1</v>
      </c>
      <c r="G2352">
        <v>1</v>
      </c>
      <c r="H2352">
        <v>4</v>
      </c>
      <c r="I2352">
        <v>10</v>
      </c>
      <c r="J2352">
        <v>0.4</v>
      </c>
      <c r="K2352">
        <v>10</v>
      </c>
      <c r="L2352">
        <v>1</v>
      </c>
      <c r="M2352">
        <v>4</v>
      </c>
      <c r="O2352">
        <v>0</v>
      </c>
      <c r="P2352">
        <v>0</v>
      </c>
      <c r="Q2352" t="e">
        <v>#DIV/0!</v>
      </c>
      <c r="R2352">
        <v>0</v>
      </c>
    </row>
    <row r="2353" spans="1:19" x14ac:dyDescent="0.25">
      <c r="A2353" t="s">
        <v>7114</v>
      </c>
      <c r="B2353" t="s">
        <v>688</v>
      </c>
      <c r="C2353" t="s">
        <v>689</v>
      </c>
      <c r="D2353">
        <v>42278</v>
      </c>
      <c r="E2353">
        <v>3</v>
      </c>
      <c r="F2353">
        <v>3</v>
      </c>
      <c r="G2353">
        <v>1</v>
      </c>
      <c r="H2353">
        <v>3</v>
      </c>
      <c r="I2353">
        <v>30</v>
      </c>
      <c r="J2353">
        <v>0.1</v>
      </c>
      <c r="K2353">
        <v>30</v>
      </c>
      <c r="L2353">
        <v>1</v>
      </c>
      <c r="M2353">
        <v>2</v>
      </c>
      <c r="O2353">
        <v>1</v>
      </c>
      <c r="P2353">
        <v>1</v>
      </c>
      <c r="Q2353">
        <v>1</v>
      </c>
      <c r="R2353">
        <v>1</v>
      </c>
    </row>
    <row r="2354" spans="1:19" x14ac:dyDescent="0.25">
      <c r="A2354" t="s">
        <v>7115</v>
      </c>
      <c r="B2354" t="s">
        <v>690</v>
      </c>
      <c r="C2354" t="s">
        <v>211</v>
      </c>
      <c r="D2354">
        <v>42278</v>
      </c>
      <c r="E2354">
        <v>11</v>
      </c>
      <c r="F2354">
        <v>12</v>
      </c>
      <c r="G2354">
        <v>0.91666666666666663</v>
      </c>
      <c r="H2354">
        <v>70</v>
      </c>
      <c r="I2354">
        <v>69</v>
      </c>
      <c r="J2354">
        <v>1.0144927536231885</v>
      </c>
      <c r="K2354">
        <v>69</v>
      </c>
      <c r="L2354">
        <v>1</v>
      </c>
      <c r="M2354">
        <v>59</v>
      </c>
      <c r="O2354">
        <v>2</v>
      </c>
      <c r="P2354">
        <v>5</v>
      </c>
      <c r="Q2354">
        <v>0.4</v>
      </c>
      <c r="R2354">
        <v>11</v>
      </c>
    </row>
    <row r="2355" spans="1:19" x14ac:dyDescent="0.25">
      <c r="A2355" t="s">
        <v>7116</v>
      </c>
      <c r="B2355" t="s">
        <v>691</v>
      </c>
      <c r="C2355" t="s">
        <v>216</v>
      </c>
      <c r="D2355">
        <v>42278</v>
      </c>
      <c r="E2355">
        <v>2</v>
      </c>
      <c r="F2355">
        <v>3</v>
      </c>
      <c r="G2355">
        <v>0.66666666666666663</v>
      </c>
      <c r="H2355">
        <v>14</v>
      </c>
      <c r="I2355">
        <v>12</v>
      </c>
      <c r="J2355">
        <v>1.1666666666666667</v>
      </c>
      <c r="K2355">
        <v>20</v>
      </c>
      <c r="L2355">
        <v>0.6</v>
      </c>
      <c r="M2355">
        <v>13</v>
      </c>
      <c r="O2355">
        <v>0</v>
      </c>
      <c r="P2355">
        <v>1</v>
      </c>
      <c r="Q2355">
        <v>0</v>
      </c>
      <c r="R2355">
        <v>1</v>
      </c>
    </row>
    <row r="2356" spans="1:19" x14ac:dyDescent="0.25">
      <c r="A2356" t="s">
        <v>7117</v>
      </c>
      <c r="B2356" t="s">
        <v>692</v>
      </c>
      <c r="C2356" t="s">
        <v>235</v>
      </c>
      <c r="D2356">
        <v>42278</v>
      </c>
      <c r="E2356">
        <v>1</v>
      </c>
      <c r="F2356">
        <v>2</v>
      </c>
      <c r="G2356">
        <v>0.5</v>
      </c>
      <c r="H2356">
        <v>0</v>
      </c>
      <c r="I2356">
        <v>6</v>
      </c>
      <c r="J2356">
        <v>0</v>
      </c>
      <c r="K2356">
        <v>12</v>
      </c>
      <c r="L2356">
        <v>0.5</v>
      </c>
      <c r="M2356">
        <v>0</v>
      </c>
      <c r="O2356">
        <v>0</v>
      </c>
      <c r="P2356">
        <v>0</v>
      </c>
      <c r="Q2356" t="e">
        <v>#DIV/0!</v>
      </c>
      <c r="R2356">
        <v>0</v>
      </c>
    </row>
    <row r="2357" spans="1:19" x14ac:dyDescent="0.25">
      <c r="A2357" t="s">
        <v>7118</v>
      </c>
      <c r="B2357" t="s">
        <v>693</v>
      </c>
      <c r="C2357" t="s">
        <v>202</v>
      </c>
      <c r="D2357">
        <v>42278</v>
      </c>
      <c r="E2357">
        <v>2</v>
      </c>
      <c r="F2357">
        <v>5</v>
      </c>
      <c r="G2357">
        <v>0.4</v>
      </c>
      <c r="H2357">
        <v>2</v>
      </c>
      <c r="I2357">
        <v>15</v>
      </c>
      <c r="J2357">
        <v>0.13333333333333333</v>
      </c>
      <c r="K2357">
        <v>15</v>
      </c>
      <c r="L2357">
        <v>1</v>
      </c>
      <c r="M2357">
        <v>2</v>
      </c>
      <c r="O2357">
        <v>0</v>
      </c>
      <c r="P2357">
        <v>0</v>
      </c>
      <c r="Q2357" t="e">
        <v>#DIV/0!</v>
      </c>
      <c r="R2357">
        <v>0</v>
      </c>
      <c r="S2357">
        <v>0.8035714285714286</v>
      </c>
    </row>
    <row r="2358" spans="1:19" x14ac:dyDescent="0.25">
      <c r="A2358" t="s">
        <v>7119</v>
      </c>
      <c r="B2358" t="s">
        <v>694</v>
      </c>
      <c r="C2358" t="s">
        <v>207</v>
      </c>
      <c r="D2358">
        <v>42278</v>
      </c>
      <c r="E2358">
        <v>6</v>
      </c>
      <c r="F2358">
        <v>9</v>
      </c>
      <c r="G2358">
        <v>0.66666666666666663</v>
      </c>
      <c r="H2358">
        <v>25</v>
      </c>
      <c r="I2358">
        <v>67</v>
      </c>
      <c r="J2358">
        <v>0.37313432835820898</v>
      </c>
      <c r="K2358">
        <v>77</v>
      </c>
      <c r="L2358">
        <v>0.87012987012987009</v>
      </c>
      <c r="M2358">
        <v>18</v>
      </c>
      <c r="O2358">
        <v>3</v>
      </c>
      <c r="P2358">
        <v>3</v>
      </c>
      <c r="Q2358">
        <v>1</v>
      </c>
      <c r="R2358">
        <v>7</v>
      </c>
      <c r="S2358">
        <v>0.78333333333333333</v>
      </c>
    </row>
    <row r="2359" spans="1:19" x14ac:dyDescent="0.25">
      <c r="A2359" t="s">
        <v>7120</v>
      </c>
      <c r="B2359" t="s">
        <v>695</v>
      </c>
      <c r="C2359" t="s">
        <v>219</v>
      </c>
      <c r="D2359">
        <v>42278</v>
      </c>
      <c r="E2359">
        <v>14</v>
      </c>
      <c r="F2359">
        <v>13</v>
      </c>
      <c r="G2359">
        <v>1.0769230769230769</v>
      </c>
      <c r="H2359">
        <v>95</v>
      </c>
      <c r="I2359">
        <v>147</v>
      </c>
      <c r="J2359">
        <v>0.6462585034013606</v>
      </c>
      <c r="K2359">
        <v>154</v>
      </c>
      <c r="L2359">
        <v>0.95454545454545459</v>
      </c>
      <c r="M2359">
        <v>81</v>
      </c>
      <c r="O2359">
        <v>15</v>
      </c>
      <c r="P2359">
        <v>21</v>
      </c>
      <c r="Q2359">
        <v>0.7142857142857143</v>
      </c>
      <c r="R2359">
        <v>14</v>
      </c>
      <c r="S2359">
        <v>0.80210526315789477</v>
      </c>
    </row>
    <row r="2360" spans="1:19" x14ac:dyDescent="0.25">
      <c r="A2360" t="s">
        <v>7121</v>
      </c>
      <c r="B2360" t="s">
        <v>696</v>
      </c>
      <c r="C2360" t="s">
        <v>225</v>
      </c>
      <c r="D2360">
        <v>42278</v>
      </c>
      <c r="E2360">
        <v>15</v>
      </c>
      <c r="F2360">
        <v>16</v>
      </c>
      <c r="G2360">
        <v>0.9375</v>
      </c>
      <c r="H2360">
        <v>25</v>
      </c>
      <c r="I2360">
        <v>44</v>
      </c>
      <c r="J2360">
        <v>0.56818181818181823</v>
      </c>
      <c r="K2360">
        <v>48</v>
      </c>
      <c r="L2360">
        <v>0.91666666666666663</v>
      </c>
      <c r="M2360">
        <v>14</v>
      </c>
      <c r="O2360">
        <v>6</v>
      </c>
      <c r="P2360">
        <v>11</v>
      </c>
      <c r="Q2360">
        <v>0.54545454545454541</v>
      </c>
      <c r="R2360">
        <v>11</v>
      </c>
      <c r="S2360">
        <v>0.86899999999999999</v>
      </c>
    </row>
    <row r="2361" spans="1:19" x14ac:dyDescent="0.25">
      <c r="A2361" t="s">
        <v>7122</v>
      </c>
      <c r="B2361" t="s">
        <v>697</v>
      </c>
      <c r="C2361" t="s">
        <v>364</v>
      </c>
      <c r="D2361">
        <v>42278</v>
      </c>
      <c r="E2361">
        <v>10</v>
      </c>
      <c r="F2361">
        <v>9</v>
      </c>
      <c r="G2361">
        <v>1.1111111111111112</v>
      </c>
      <c r="H2361">
        <v>21</v>
      </c>
      <c r="I2361">
        <v>26</v>
      </c>
      <c r="J2361">
        <v>0.80769230769230771</v>
      </c>
      <c r="K2361">
        <v>26</v>
      </c>
      <c r="L2361">
        <v>1</v>
      </c>
      <c r="M2361">
        <v>20</v>
      </c>
      <c r="O2361">
        <v>2</v>
      </c>
      <c r="P2361">
        <v>2</v>
      </c>
      <c r="Q2361">
        <v>1</v>
      </c>
      <c r="R2361">
        <v>1</v>
      </c>
      <c r="S2361">
        <v>0.98</v>
      </c>
    </row>
    <row r="2362" spans="1:19" x14ac:dyDescent="0.25">
      <c r="A2362" t="s">
        <v>7123</v>
      </c>
      <c r="B2362" t="s">
        <v>698</v>
      </c>
      <c r="C2362" t="s">
        <v>222</v>
      </c>
      <c r="D2362">
        <v>42278</v>
      </c>
      <c r="E2362">
        <v>4</v>
      </c>
      <c r="F2362">
        <v>7</v>
      </c>
      <c r="G2362">
        <v>0.5714285714285714</v>
      </c>
      <c r="H2362">
        <v>17</v>
      </c>
      <c r="I2362">
        <v>60</v>
      </c>
      <c r="J2362">
        <v>0.28333333333333333</v>
      </c>
      <c r="K2362">
        <v>60</v>
      </c>
      <c r="L2362">
        <v>1</v>
      </c>
      <c r="M2362">
        <v>17</v>
      </c>
      <c r="O2362">
        <v>0</v>
      </c>
      <c r="P2362">
        <v>0</v>
      </c>
      <c r="Q2362" t="e">
        <v>#DIV/0!</v>
      </c>
      <c r="R2362">
        <v>0</v>
      </c>
      <c r="S2362">
        <v>0.66931818181818181</v>
      </c>
    </row>
    <row r="2363" spans="1:19" x14ac:dyDescent="0.25">
      <c r="A2363" t="s">
        <v>7124</v>
      </c>
      <c r="B2363" t="s">
        <v>699</v>
      </c>
      <c r="C2363" t="s">
        <v>228</v>
      </c>
      <c r="D2363">
        <v>42278</v>
      </c>
      <c r="E2363">
        <v>2</v>
      </c>
      <c r="F2363">
        <v>3</v>
      </c>
      <c r="G2363">
        <v>0.66666666666666663</v>
      </c>
      <c r="H2363">
        <v>50</v>
      </c>
      <c r="I2363">
        <v>50</v>
      </c>
      <c r="J2363">
        <v>1</v>
      </c>
      <c r="K2363">
        <v>50</v>
      </c>
      <c r="L2363">
        <v>1</v>
      </c>
      <c r="M2363">
        <v>50</v>
      </c>
      <c r="O2363">
        <v>0</v>
      </c>
      <c r="P2363">
        <v>0</v>
      </c>
      <c r="Q2363" t="e">
        <v>#DIV/0!</v>
      </c>
      <c r="R2363">
        <v>0</v>
      </c>
    </row>
    <row r="2364" spans="1:19" x14ac:dyDescent="0.25">
      <c r="A2364" t="s">
        <v>7125</v>
      </c>
      <c r="B2364" t="s">
        <v>700</v>
      </c>
      <c r="C2364" t="s">
        <v>230</v>
      </c>
      <c r="D2364">
        <v>42278</v>
      </c>
      <c r="E2364">
        <v>3</v>
      </c>
      <c r="F2364">
        <v>5</v>
      </c>
      <c r="G2364">
        <v>0.6</v>
      </c>
      <c r="H2364">
        <v>37</v>
      </c>
      <c r="I2364">
        <v>20</v>
      </c>
      <c r="J2364">
        <v>1.85</v>
      </c>
      <c r="K2364">
        <v>50</v>
      </c>
      <c r="L2364">
        <v>0.4</v>
      </c>
      <c r="M2364">
        <v>37</v>
      </c>
      <c r="O2364">
        <v>0</v>
      </c>
      <c r="P2364">
        <v>0</v>
      </c>
      <c r="Q2364" t="e">
        <v>#DIV/0!</v>
      </c>
      <c r="R2364">
        <v>0</v>
      </c>
    </row>
    <row r="2365" spans="1:19" x14ac:dyDescent="0.25">
      <c r="A2365" t="s">
        <v>7126</v>
      </c>
      <c r="B2365" t="s">
        <v>701</v>
      </c>
      <c r="C2365" t="s">
        <v>237</v>
      </c>
      <c r="D2365">
        <v>42278</v>
      </c>
      <c r="E2365">
        <v>12</v>
      </c>
      <c r="F2365">
        <v>8</v>
      </c>
      <c r="G2365">
        <v>1.5</v>
      </c>
      <c r="H2365">
        <v>82</v>
      </c>
      <c r="I2365">
        <v>87</v>
      </c>
      <c r="J2365">
        <v>0.94252873563218387</v>
      </c>
      <c r="K2365">
        <v>95</v>
      </c>
      <c r="L2365">
        <v>0.91578947368421049</v>
      </c>
      <c r="M2365">
        <v>78</v>
      </c>
      <c r="O2365">
        <v>0</v>
      </c>
      <c r="P2365">
        <v>0</v>
      </c>
      <c r="Q2365" t="e">
        <v>#DIV/0!</v>
      </c>
      <c r="R2365">
        <v>4</v>
      </c>
      <c r="S2365">
        <v>0.81788803448013969</v>
      </c>
    </row>
    <row r="2366" spans="1:19" x14ac:dyDescent="0.25">
      <c r="A2366" t="s">
        <v>7127</v>
      </c>
      <c r="B2366" t="s">
        <v>702</v>
      </c>
      <c r="C2366" t="s">
        <v>239</v>
      </c>
      <c r="D2366">
        <v>42278</v>
      </c>
      <c r="E2366">
        <v>3</v>
      </c>
      <c r="F2366">
        <v>7</v>
      </c>
      <c r="G2366">
        <v>0.42857142857142855</v>
      </c>
      <c r="H2366">
        <v>0</v>
      </c>
      <c r="I2366">
        <v>0</v>
      </c>
      <c r="J2366" t="e">
        <v>#DIV/0!</v>
      </c>
      <c r="K2366">
        <v>0</v>
      </c>
      <c r="L2366" t="e">
        <v>#DIV/0!</v>
      </c>
      <c r="M2366">
        <v>0</v>
      </c>
      <c r="O2366">
        <v>0</v>
      </c>
      <c r="P2366">
        <v>0</v>
      </c>
      <c r="Q2366" t="e">
        <v>#DIV/0!</v>
      </c>
      <c r="R2366">
        <v>0</v>
      </c>
    </row>
    <row r="2367" spans="1:19" x14ac:dyDescent="0.25">
      <c r="A2367" t="s">
        <v>7128</v>
      </c>
      <c r="B2367" t="s">
        <v>703</v>
      </c>
      <c r="C2367" t="s">
        <v>603</v>
      </c>
      <c r="D2367">
        <v>42278</v>
      </c>
      <c r="E2367">
        <v>4</v>
      </c>
      <c r="F2367">
        <v>4</v>
      </c>
      <c r="G2367">
        <v>1</v>
      </c>
      <c r="H2367">
        <v>23</v>
      </c>
      <c r="I2367">
        <v>40</v>
      </c>
      <c r="J2367">
        <v>0.57499999999999996</v>
      </c>
      <c r="K2367">
        <v>40</v>
      </c>
      <c r="L2367">
        <v>1</v>
      </c>
      <c r="M2367">
        <v>19</v>
      </c>
      <c r="O2367">
        <v>0</v>
      </c>
      <c r="P2367">
        <v>0</v>
      </c>
      <c r="Q2367" t="e">
        <v>#DIV/0!</v>
      </c>
      <c r="R2367">
        <v>4</v>
      </c>
    </row>
    <row r="2368" spans="1:19" x14ac:dyDescent="0.25">
      <c r="A2368" t="s">
        <v>7129</v>
      </c>
      <c r="B2368" t="s">
        <v>704</v>
      </c>
      <c r="C2368" t="s">
        <v>247</v>
      </c>
      <c r="D2368">
        <v>42278</v>
      </c>
      <c r="E2368">
        <v>6</v>
      </c>
      <c r="F2368">
        <v>8</v>
      </c>
      <c r="G2368">
        <v>0.75</v>
      </c>
      <c r="H2368">
        <v>44</v>
      </c>
      <c r="I2368">
        <v>42</v>
      </c>
      <c r="J2368">
        <v>1.0476190476190477</v>
      </c>
      <c r="K2368">
        <v>56</v>
      </c>
      <c r="L2368">
        <v>0.75</v>
      </c>
      <c r="M2368">
        <v>37</v>
      </c>
      <c r="O2368">
        <v>0</v>
      </c>
      <c r="P2368">
        <v>3</v>
      </c>
      <c r="Q2368">
        <v>0</v>
      </c>
      <c r="R2368">
        <v>7</v>
      </c>
    </row>
    <row r="2369" spans="1:19" x14ac:dyDescent="0.25">
      <c r="A2369" t="s">
        <v>9371</v>
      </c>
      <c r="B2369" t="s">
        <v>2654</v>
      </c>
      <c r="C2369" t="s">
        <v>2637</v>
      </c>
      <c r="D2369">
        <v>42278</v>
      </c>
      <c r="E2369">
        <v>7</v>
      </c>
      <c r="F2369">
        <v>10</v>
      </c>
      <c r="G2369">
        <v>0.7</v>
      </c>
      <c r="H2369">
        <v>35</v>
      </c>
      <c r="I2369">
        <v>40</v>
      </c>
      <c r="J2369">
        <v>0.875</v>
      </c>
      <c r="K2369">
        <v>40</v>
      </c>
      <c r="L2369">
        <v>1</v>
      </c>
      <c r="M2369">
        <v>31</v>
      </c>
      <c r="O2369">
        <v>0</v>
      </c>
      <c r="P2369">
        <v>0</v>
      </c>
      <c r="Q2369" t="e">
        <v>#DIV/0!</v>
      </c>
      <c r="R2369">
        <v>4</v>
      </c>
      <c r="S2369">
        <v>0.5357142857142857</v>
      </c>
    </row>
    <row r="2370" spans="1:19" x14ac:dyDescent="0.25">
      <c r="A2370" t="s">
        <v>7130</v>
      </c>
      <c r="B2370" t="s">
        <v>705</v>
      </c>
      <c r="C2370" t="s">
        <v>242</v>
      </c>
      <c r="D2370">
        <v>42278</v>
      </c>
      <c r="E2370">
        <v>15</v>
      </c>
      <c r="F2370">
        <v>15</v>
      </c>
      <c r="G2370">
        <v>1</v>
      </c>
      <c r="H2370">
        <v>80</v>
      </c>
      <c r="I2370">
        <v>122</v>
      </c>
      <c r="J2370">
        <v>0.65573770491803274</v>
      </c>
      <c r="K2370">
        <v>134</v>
      </c>
      <c r="L2370">
        <v>0.91044776119402981</v>
      </c>
      <c r="M2370">
        <v>64</v>
      </c>
      <c r="N2370">
        <v>0.78333333333333333</v>
      </c>
      <c r="O2370">
        <v>13</v>
      </c>
      <c r="P2370">
        <v>17</v>
      </c>
      <c r="Q2370">
        <v>0.76470588235294112</v>
      </c>
      <c r="R2370">
        <v>16</v>
      </c>
      <c r="S2370">
        <v>1</v>
      </c>
    </row>
    <row r="2371" spans="1:19" x14ac:dyDescent="0.25">
      <c r="A2371" t="s">
        <v>7131</v>
      </c>
      <c r="B2371" t="s">
        <v>706</v>
      </c>
      <c r="C2371" t="s">
        <v>243</v>
      </c>
      <c r="D2371">
        <v>42278</v>
      </c>
      <c r="E2371">
        <v>11</v>
      </c>
      <c r="F2371">
        <v>12</v>
      </c>
      <c r="G2371">
        <v>0.91666666666666663</v>
      </c>
      <c r="H2371">
        <v>21</v>
      </c>
      <c r="I2371">
        <v>36</v>
      </c>
      <c r="J2371">
        <v>0.58333333333333337</v>
      </c>
      <c r="K2371">
        <v>40</v>
      </c>
      <c r="L2371">
        <v>0.9</v>
      </c>
      <c r="M2371">
        <v>10</v>
      </c>
      <c r="N2371">
        <v>0.80210526315789477</v>
      </c>
      <c r="O2371">
        <v>5</v>
      </c>
      <c r="P2371">
        <v>9</v>
      </c>
      <c r="Q2371">
        <v>0.55555555555555558</v>
      </c>
      <c r="R2371">
        <v>11</v>
      </c>
      <c r="S2371">
        <v>0.7</v>
      </c>
    </row>
    <row r="2372" spans="1:19" x14ac:dyDescent="0.25">
      <c r="A2372" t="s">
        <v>7132</v>
      </c>
      <c r="B2372" t="s">
        <v>707</v>
      </c>
      <c r="C2372" t="s">
        <v>244</v>
      </c>
      <c r="D2372">
        <v>42278</v>
      </c>
      <c r="E2372">
        <v>4</v>
      </c>
      <c r="F2372">
        <v>4</v>
      </c>
      <c r="G2372">
        <v>1</v>
      </c>
      <c r="H2372">
        <v>4</v>
      </c>
      <c r="I2372">
        <v>8</v>
      </c>
      <c r="J2372">
        <v>0.5</v>
      </c>
      <c r="K2372">
        <v>8</v>
      </c>
      <c r="L2372">
        <v>1</v>
      </c>
      <c r="M2372">
        <v>4</v>
      </c>
      <c r="N2372">
        <v>0.86899999999999999</v>
      </c>
      <c r="O2372">
        <v>1</v>
      </c>
      <c r="P2372">
        <v>2</v>
      </c>
      <c r="Q2372">
        <v>0.5</v>
      </c>
      <c r="R2372">
        <v>0</v>
      </c>
      <c r="S2372">
        <v>0.92500000000000004</v>
      </c>
    </row>
    <row r="2373" spans="1:19" x14ac:dyDescent="0.25">
      <c r="A2373" t="s">
        <v>9480</v>
      </c>
      <c r="B2373" t="s">
        <v>2827</v>
      </c>
      <c r="C2373" t="s">
        <v>2809</v>
      </c>
      <c r="D2373">
        <v>42278</v>
      </c>
      <c r="E2373">
        <v>8</v>
      </c>
      <c r="F2373">
        <v>9</v>
      </c>
      <c r="G2373">
        <v>0.88888888888888884</v>
      </c>
      <c r="H2373">
        <v>26</v>
      </c>
      <c r="I2373">
        <v>34</v>
      </c>
      <c r="J2373">
        <v>0.76470588235294112</v>
      </c>
      <c r="K2373">
        <v>39</v>
      </c>
      <c r="L2373">
        <v>0.87179487179487181</v>
      </c>
      <c r="M2373">
        <v>23</v>
      </c>
      <c r="O2373">
        <v>1</v>
      </c>
      <c r="P2373">
        <v>3</v>
      </c>
      <c r="Q2373">
        <v>0.33333333333333331</v>
      </c>
      <c r="R2373">
        <v>3</v>
      </c>
      <c r="S2373">
        <v>0.97499999999999998</v>
      </c>
    </row>
    <row r="2374" spans="1:19" x14ac:dyDescent="0.25">
      <c r="A2374" t="s">
        <v>7133</v>
      </c>
      <c r="B2374" t="s">
        <v>708</v>
      </c>
      <c r="C2374" t="s">
        <v>245</v>
      </c>
      <c r="D2374">
        <v>42278</v>
      </c>
      <c r="E2374">
        <v>21</v>
      </c>
      <c r="F2374">
        <v>27</v>
      </c>
      <c r="G2374">
        <v>0.77777777777777779</v>
      </c>
      <c r="H2374">
        <v>55</v>
      </c>
      <c r="I2374">
        <v>108</v>
      </c>
      <c r="J2374">
        <v>0.5092592592592593</v>
      </c>
      <c r="K2374">
        <v>113</v>
      </c>
      <c r="L2374">
        <v>0.95575221238938057</v>
      </c>
      <c r="M2374">
        <v>51</v>
      </c>
      <c r="O2374">
        <v>2</v>
      </c>
      <c r="P2374">
        <v>2</v>
      </c>
      <c r="Q2374">
        <v>1</v>
      </c>
      <c r="R2374">
        <v>4</v>
      </c>
      <c r="S2374">
        <v>0.77949999999999997</v>
      </c>
    </row>
    <row r="2375" spans="1:19" x14ac:dyDescent="0.25">
      <c r="A2375" t="s">
        <v>7134</v>
      </c>
      <c r="B2375" t="s">
        <v>709</v>
      </c>
      <c r="C2375" t="s">
        <v>246</v>
      </c>
      <c r="D2375">
        <v>42278</v>
      </c>
      <c r="E2375">
        <v>48</v>
      </c>
      <c r="F2375">
        <v>48</v>
      </c>
      <c r="G2375">
        <v>1</v>
      </c>
      <c r="H2375">
        <v>373</v>
      </c>
      <c r="I2375">
        <v>457</v>
      </c>
      <c r="J2375">
        <v>0.8161925601750547</v>
      </c>
      <c r="K2375">
        <v>505</v>
      </c>
      <c r="L2375">
        <v>0.90495049504950498</v>
      </c>
      <c r="M2375">
        <v>357</v>
      </c>
      <c r="O2375">
        <v>8</v>
      </c>
      <c r="P2375">
        <v>11</v>
      </c>
      <c r="Q2375">
        <v>0.72727272727272729</v>
      </c>
      <c r="R2375">
        <v>16</v>
      </c>
      <c r="S2375">
        <v>0.83499999999999996</v>
      </c>
    </row>
    <row r="2376" spans="1:19" x14ac:dyDescent="0.25">
      <c r="A2376" t="s">
        <v>7135</v>
      </c>
      <c r="B2376" t="s">
        <v>710</v>
      </c>
      <c r="C2376" t="s">
        <v>365</v>
      </c>
      <c r="D2376">
        <v>42278</v>
      </c>
      <c r="E2376">
        <v>0</v>
      </c>
      <c r="F2376">
        <v>0</v>
      </c>
      <c r="G2376" t="e">
        <v>#DIV/0!</v>
      </c>
      <c r="H2376">
        <v>0</v>
      </c>
      <c r="I2376">
        <v>0</v>
      </c>
      <c r="J2376" t="e">
        <v>#DIV/0!</v>
      </c>
      <c r="K2376">
        <v>0</v>
      </c>
      <c r="L2376" t="e">
        <v>#DIV/0!</v>
      </c>
      <c r="M2376">
        <v>0</v>
      </c>
      <c r="O2376">
        <v>0</v>
      </c>
      <c r="P2376">
        <v>0</v>
      </c>
      <c r="Q2376" t="e">
        <v>#DIV/0!</v>
      </c>
      <c r="R2376">
        <v>0</v>
      </c>
      <c r="S2376">
        <v>1.06</v>
      </c>
    </row>
    <row r="2377" spans="1:19" x14ac:dyDescent="0.25">
      <c r="A2377" t="s">
        <v>7136</v>
      </c>
      <c r="B2377" t="s">
        <v>711</v>
      </c>
      <c r="C2377" t="s">
        <v>240</v>
      </c>
      <c r="D2377">
        <v>42278</v>
      </c>
      <c r="E2377">
        <v>120</v>
      </c>
      <c r="F2377">
        <v>133</v>
      </c>
      <c r="G2377">
        <v>0.90225563909774431</v>
      </c>
      <c r="H2377">
        <v>638</v>
      </c>
      <c r="I2377">
        <v>847</v>
      </c>
      <c r="J2377">
        <v>0.75324675324675328</v>
      </c>
      <c r="K2377">
        <v>935</v>
      </c>
      <c r="L2377">
        <v>0.90588235294117647</v>
      </c>
      <c r="M2377">
        <v>577</v>
      </c>
      <c r="O2377">
        <v>30</v>
      </c>
      <c r="P2377">
        <v>47</v>
      </c>
      <c r="Q2377">
        <v>0.63829787234042556</v>
      </c>
      <c r="R2377">
        <v>61</v>
      </c>
      <c r="S2377">
        <v>0.9</v>
      </c>
    </row>
    <row r="2378" spans="1:19" x14ac:dyDescent="0.25">
      <c r="A2378" t="s">
        <v>7137</v>
      </c>
      <c r="B2378" t="s">
        <v>712</v>
      </c>
      <c r="C2378" t="s">
        <v>215</v>
      </c>
      <c r="D2378">
        <v>42309</v>
      </c>
      <c r="E2378">
        <v>3</v>
      </c>
      <c r="F2378">
        <v>3</v>
      </c>
      <c r="G2378">
        <v>1</v>
      </c>
      <c r="H2378">
        <v>37</v>
      </c>
      <c r="I2378">
        <v>24</v>
      </c>
      <c r="J2378">
        <v>1.5416666666666667</v>
      </c>
      <c r="K2378">
        <v>24</v>
      </c>
      <c r="L2378">
        <v>1</v>
      </c>
      <c r="M2378">
        <v>28</v>
      </c>
      <c r="O2378">
        <v>0</v>
      </c>
      <c r="P2378">
        <v>1</v>
      </c>
      <c r="Q2378">
        <v>0</v>
      </c>
      <c r="R2378">
        <v>9</v>
      </c>
      <c r="S2378">
        <v>0.53846153846153844</v>
      </c>
    </row>
    <row r="2379" spans="1:19" x14ac:dyDescent="0.25">
      <c r="A2379" t="s">
        <v>7138</v>
      </c>
      <c r="B2379" t="s">
        <v>713</v>
      </c>
      <c r="C2379" t="s">
        <v>218</v>
      </c>
      <c r="D2379">
        <v>42309</v>
      </c>
      <c r="E2379">
        <v>2</v>
      </c>
      <c r="F2379">
        <v>3</v>
      </c>
      <c r="G2379">
        <v>0.66666666666666663</v>
      </c>
      <c r="H2379">
        <v>15</v>
      </c>
      <c r="I2379">
        <v>12</v>
      </c>
      <c r="J2379">
        <v>1.25</v>
      </c>
      <c r="K2379">
        <v>20</v>
      </c>
      <c r="L2379">
        <v>0.6</v>
      </c>
      <c r="M2379">
        <v>13</v>
      </c>
      <c r="O2379">
        <v>1</v>
      </c>
      <c r="P2379">
        <v>1</v>
      </c>
      <c r="Q2379">
        <v>1</v>
      </c>
      <c r="R2379">
        <v>2</v>
      </c>
      <c r="S2379">
        <v>0.83333333333333337</v>
      </c>
    </row>
    <row r="2380" spans="1:19" x14ac:dyDescent="0.25">
      <c r="A2380" t="s">
        <v>7139</v>
      </c>
      <c r="B2380" t="s">
        <v>714</v>
      </c>
      <c r="C2380" t="s">
        <v>234</v>
      </c>
      <c r="D2380">
        <v>42309</v>
      </c>
      <c r="E2380">
        <v>1</v>
      </c>
      <c r="F2380">
        <v>2</v>
      </c>
      <c r="G2380">
        <v>0.5</v>
      </c>
      <c r="H2380">
        <v>7</v>
      </c>
      <c r="I2380">
        <v>6</v>
      </c>
      <c r="J2380">
        <v>1.1666666666666667</v>
      </c>
      <c r="K2380">
        <v>12</v>
      </c>
      <c r="L2380">
        <v>0.5</v>
      </c>
      <c r="M2380">
        <v>6</v>
      </c>
      <c r="O2380">
        <v>1</v>
      </c>
      <c r="P2380">
        <v>1</v>
      </c>
      <c r="Q2380">
        <v>1</v>
      </c>
      <c r="R2380">
        <v>1</v>
      </c>
      <c r="S2380">
        <v>0.8</v>
      </c>
    </row>
    <row r="2381" spans="1:19" x14ac:dyDescent="0.25">
      <c r="A2381" t="s">
        <v>8864</v>
      </c>
      <c r="B2381" t="s">
        <v>3210</v>
      </c>
      <c r="C2381" t="s">
        <v>2638</v>
      </c>
      <c r="D2381">
        <v>42309</v>
      </c>
      <c r="E2381">
        <v>5</v>
      </c>
      <c r="F2381">
        <v>5</v>
      </c>
      <c r="G2381">
        <v>1</v>
      </c>
      <c r="H2381">
        <v>28</v>
      </c>
      <c r="I2381">
        <v>25</v>
      </c>
      <c r="J2381">
        <v>1.1200000000000001</v>
      </c>
      <c r="K2381">
        <v>25</v>
      </c>
      <c r="L2381">
        <v>1</v>
      </c>
      <c r="M2381">
        <v>28</v>
      </c>
      <c r="O2381">
        <v>2</v>
      </c>
      <c r="P2381">
        <v>2</v>
      </c>
      <c r="Q2381">
        <v>1</v>
      </c>
      <c r="R2381">
        <v>0</v>
      </c>
      <c r="S2381">
        <v>0.5</v>
      </c>
    </row>
    <row r="2382" spans="1:19" x14ac:dyDescent="0.25">
      <c r="A2382" t="s">
        <v>8755</v>
      </c>
      <c r="B2382" t="s">
        <v>2655</v>
      </c>
      <c r="C2382" t="s">
        <v>2636</v>
      </c>
      <c r="D2382">
        <v>42309</v>
      </c>
      <c r="E2382">
        <v>2</v>
      </c>
      <c r="F2382">
        <v>5</v>
      </c>
      <c r="G2382">
        <v>0.4</v>
      </c>
      <c r="H2382">
        <v>2</v>
      </c>
      <c r="I2382">
        <v>15</v>
      </c>
      <c r="J2382">
        <v>0.13333333333333333</v>
      </c>
      <c r="K2382">
        <v>15</v>
      </c>
      <c r="L2382">
        <v>1</v>
      </c>
      <c r="M2382">
        <v>2</v>
      </c>
      <c r="O2382">
        <v>0</v>
      </c>
      <c r="P2382">
        <v>1</v>
      </c>
      <c r="Q2382">
        <v>0</v>
      </c>
      <c r="R2382">
        <v>0</v>
      </c>
      <c r="S2382">
        <v>0</v>
      </c>
    </row>
    <row r="2383" spans="1:19" x14ac:dyDescent="0.25">
      <c r="A2383" t="s">
        <v>7140</v>
      </c>
      <c r="B2383" t="s">
        <v>715</v>
      </c>
      <c r="C2383" t="s">
        <v>209</v>
      </c>
      <c r="D2383">
        <v>42309</v>
      </c>
      <c r="E2383">
        <v>3</v>
      </c>
      <c r="F2383">
        <v>3</v>
      </c>
      <c r="G2383">
        <v>1</v>
      </c>
      <c r="H2383">
        <v>23</v>
      </c>
      <c r="I2383">
        <v>30</v>
      </c>
      <c r="J2383">
        <v>0.76666666666666672</v>
      </c>
      <c r="K2383">
        <v>45</v>
      </c>
      <c r="L2383">
        <v>0.66666666666666663</v>
      </c>
      <c r="M2383">
        <v>18</v>
      </c>
      <c r="N2383">
        <v>0.7</v>
      </c>
      <c r="O2383">
        <v>0</v>
      </c>
      <c r="P2383">
        <v>0</v>
      </c>
      <c r="Q2383" t="e">
        <v>#DIV/0!</v>
      </c>
      <c r="R2383">
        <v>5</v>
      </c>
    </row>
    <row r="2384" spans="1:19" x14ac:dyDescent="0.25">
      <c r="A2384" t="s">
        <v>7141</v>
      </c>
      <c r="B2384" t="s">
        <v>716</v>
      </c>
      <c r="C2384" t="s">
        <v>214</v>
      </c>
      <c r="D2384">
        <v>42309</v>
      </c>
      <c r="E2384">
        <v>5</v>
      </c>
      <c r="F2384">
        <v>7</v>
      </c>
      <c r="G2384">
        <v>0.7142857142857143</v>
      </c>
      <c r="H2384">
        <v>22</v>
      </c>
      <c r="I2384">
        <v>35</v>
      </c>
      <c r="J2384">
        <v>0.62857142857142856</v>
      </c>
      <c r="K2384">
        <v>35</v>
      </c>
      <c r="L2384">
        <v>1</v>
      </c>
      <c r="M2384">
        <v>19</v>
      </c>
      <c r="N2384">
        <v>0.92500000000000004</v>
      </c>
      <c r="O2384">
        <v>2</v>
      </c>
      <c r="P2384">
        <v>3</v>
      </c>
      <c r="Q2384">
        <v>0.66666666666666663</v>
      </c>
      <c r="R2384">
        <v>3</v>
      </c>
    </row>
    <row r="2385" spans="1:19" x14ac:dyDescent="0.25">
      <c r="A2385" t="s">
        <v>7142</v>
      </c>
      <c r="B2385" t="s">
        <v>717</v>
      </c>
      <c r="C2385" t="s">
        <v>220</v>
      </c>
      <c r="D2385">
        <v>42309</v>
      </c>
      <c r="E2385">
        <v>6</v>
      </c>
      <c r="F2385">
        <v>6</v>
      </c>
      <c r="G2385">
        <v>1</v>
      </c>
      <c r="H2385">
        <v>34</v>
      </c>
      <c r="I2385">
        <v>40</v>
      </c>
      <c r="J2385">
        <v>0.85</v>
      </c>
      <c r="K2385">
        <v>54</v>
      </c>
      <c r="L2385">
        <v>0.7407407407407407</v>
      </c>
      <c r="M2385">
        <v>32</v>
      </c>
      <c r="N2385">
        <v>0.97499999999999998</v>
      </c>
      <c r="O2385">
        <v>4</v>
      </c>
      <c r="P2385">
        <v>6</v>
      </c>
      <c r="Q2385">
        <v>0.66666666666666663</v>
      </c>
      <c r="R2385">
        <v>2</v>
      </c>
    </row>
    <row r="2386" spans="1:19" x14ac:dyDescent="0.25">
      <c r="A2386" t="s">
        <v>7143</v>
      </c>
      <c r="B2386" t="s">
        <v>718</v>
      </c>
      <c r="C2386" t="s">
        <v>226</v>
      </c>
      <c r="D2386">
        <v>42309</v>
      </c>
      <c r="E2386">
        <v>16</v>
      </c>
      <c r="F2386">
        <v>12</v>
      </c>
      <c r="G2386">
        <v>1.3333333333333333</v>
      </c>
      <c r="H2386">
        <v>35</v>
      </c>
      <c r="I2386">
        <v>36</v>
      </c>
      <c r="J2386">
        <v>0.97222222222222221</v>
      </c>
      <c r="K2386">
        <v>40</v>
      </c>
      <c r="L2386">
        <v>0.9</v>
      </c>
      <c r="M2386">
        <v>30</v>
      </c>
      <c r="N2386">
        <v>0.77949999999999997</v>
      </c>
      <c r="O2386">
        <v>0</v>
      </c>
      <c r="P2386">
        <v>1</v>
      </c>
      <c r="Q2386">
        <v>0</v>
      </c>
      <c r="R2386">
        <v>5</v>
      </c>
    </row>
    <row r="2387" spans="1:19" x14ac:dyDescent="0.25">
      <c r="A2387" t="s">
        <v>7144</v>
      </c>
      <c r="B2387" t="s">
        <v>719</v>
      </c>
      <c r="C2387" t="s">
        <v>227</v>
      </c>
      <c r="D2387">
        <v>42309</v>
      </c>
      <c r="E2387">
        <v>6</v>
      </c>
      <c r="F2387">
        <v>4</v>
      </c>
      <c r="G2387">
        <v>1.5</v>
      </c>
      <c r="H2387">
        <v>4</v>
      </c>
      <c r="I2387">
        <v>8</v>
      </c>
      <c r="J2387">
        <v>0.5</v>
      </c>
      <c r="K2387">
        <v>8</v>
      </c>
      <c r="L2387">
        <v>1</v>
      </c>
      <c r="M2387">
        <v>4</v>
      </c>
      <c r="N2387">
        <v>0.83499999999999996</v>
      </c>
      <c r="O2387">
        <v>0</v>
      </c>
      <c r="P2387">
        <v>0</v>
      </c>
      <c r="Q2387" t="e">
        <v>#DIV/0!</v>
      </c>
      <c r="R2387">
        <v>0</v>
      </c>
    </row>
    <row r="2388" spans="1:19" x14ac:dyDescent="0.25">
      <c r="A2388" t="s">
        <v>8973</v>
      </c>
      <c r="B2388" t="s">
        <v>2828</v>
      </c>
      <c r="C2388" t="s">
        <v>2810</v>
      </c>
      <c r="D2388">
        <v>42309</v>
      </c>
      <c r="E2388">
        <v>5</v>
      </c>
      <c r="F2388">
        <v>4</v>
      </c>
      <c r="G2388">
        <v>1.25</v>
      </c>
      <c r="H2388">
        <v>12</v>
      </c>
      <c r="I2388">
        <v>9</v>
      </c>
      <c r="J2388">
        <v>1.3333333333333333</v>
      </c>
      <c r="K2388">
        <v>14</v>
      </c>
      <c r="L2388">
        <v>0.6428571428571429</v>
      </c>
      <c r="M2388">
        <v>6</v>
      </c>
      <c r="O2388">
        <v>0</v>
      </c>
      <c r="P2388">
        <v>0</v>
      </c>
      <c r="Q2388" t="e">
        <v>#DIV/0!</v>
      </c>
      <c r="R2388">
        <v>6</v>
      </c>
    </row>
    <row r="2389" spans="1:19" x14ac:dyDescent="0.25">
      <c r="A2389" t="s">
        <v>9090</v>
      </c>
      <c r="B2389" t="s">
        <v>9091</v>
      </c>
      <c r="C2389" t="s">
        <v>2811</v>
      </c>
      <c r="D2389">
        <v>42309</v>
      </c>
      <c r="E2389">
        <v>6</v>
      </c>
      <c r="F2389">
        <v>5</v>
      </c>
      <c r="G2389">
        <v>1.2</v>
      </c>
      <c r="H2389">
        <v>13</v>
      </c>
      <c r="I2389">
        <v>25</v>
      </c>
      <c r="J2389">
        <v>0.52</v>
      </c>
      <c r="K2389">
        <v>25</v>
      </c>
      <c r="L2389">
        <v>1</v>
      </c>
      <c r="M2389">
        <v>11</v>
      </c>
      <c r="O2389">
        <v>1</v>
      </c>
      <c r="P2389">
        <v>1</v>
      </c>
      <c r="Q2389">
        <v>1</v>
      </c>
      <c r="R2389">
        <v>2</v>
      </c>
    </row>
    <row r="2390" spans="1:19" x14ac:dyDescent="0.25">
      <c r="A2390" t="s">
        <v>7145</v>
      </c>
      <c r="B2390" t="s">
        <v>720</v>
      </c>
      <c r="C2390" t="s">
        <v>204</v>
      </c>
      <c r="D2390">
        <v>42309</v>
      </c>
      <c r="E2390">
        <v>7</v>
      </c>
      <c r="F2390">
        <v>5</v>
      </c>
      <c r="G2390">
        <v>1.4</v>
      </c>
      <c r="H2390">
        <v>11</v>
      </c>
      <c r="I2390">
        <v>25</v>
      </c>
      <c r="J2390">
        <v>0.44</v>
      </c>
      <c r="K2390">
        <v>25</v>
      </c>
      <c r="L2390">
        <v>1</v>
      </c>
      <c r="M2390">
        <v>9</v>
      </c>
      <c r="O2390">
        <v>0</v>
      </c>
      <c r="P2390">
        <v>0</v>
      </c>
      <c r="Q2390" t="e">
        <v>#DIV/0!</v>
      </c>
      <c r="R2390">
        <v>2</v>
      </c>
    </row>
    <row r="2391" spans="1:19" x14ac:dyDescent="0.25">
      <c r="A2391" t="s">
        <v>7146</v>
      </c>
      <c r="B2391" t="s">
        <v>721</v>
      </c>
      <c r="C2391" t="s">
        <v>208</v>
      </c>
      <c r="D2391">
        <v>42309</v>
      </c>
      <c r="E2391">
        <v>4</v>
      </c>
      <c r="F2391">
        <v>4</v>
      </c>
      <c r="G2391">
        <v>1</v>
      </c>
      <c r="H2391">
        <v>6</v>
      </c>
      <c r="I2391">
        <v>27</v>
      </c>
      <c r="J2391">
        <v>0.22222222222222221</v>
      </c>
      <c r="K2391">
        <v>32</v>
      </c>
      <c r="L2391">
        <v>0.84375</v>
      </c>
      <c r="M2391">
        <v>6</v>
      </c>
      <c r="O2391">
        <v>0</v>
      </c>
      <c r="P2391">
        <v>0</v>
      </c>
      <c r="Q2391" t="e">
        <v>#DIV/0!</v>
      </c>
      <c r="R2391">
        <v>0</v>
      </c>
    </row>
    <row r="2392" spans="1:19" x14ac:dyDescent="0.25">
      <c r="A2392" t="s">
        <v>7147</v>
      </c>
      <c r="B2392" t="s">
        <v>722</v>
      </c>
      <c r="C2392" t="s">
        <v>212</v>
      </c>
      <c r="D2392">
        <v>42309</v>
      </c>
      <c r="E2392">
        <v>3</v>
      </c>
      <c r="F2392">
        <v>3</v>
      </c>
      <c r="G2392">
        <v>1</v>
      </c>
      <c r="H2392">
        <v>15</v>
      </c>
      <c r="I2392">
        <v>10</v>
      </c>
      <c r="J2392">
        <v>1.5</v>
      </c>
      <c r="K2392">
        <v>10</v>
      </c>
      <c r="L2392">
        <v>1</v>
      </c>
      <c r="M2392">
        <v>15</v>
      </c>
      <c r="O2392">
        <v>0</v>
      </c>
      <c r="P2392">
        <v>0</v>
      </c>
      <c r="Q2392" t="e">
        <v>#DIV/0!</v>
      </c>
      <c r="R2392">
        <v>0</v>
      </c>
    </row>
    <row r="2393" spans="1:19" x14ac:dyDescent="0.25">
      <c r="A2393" t="s">
        <v>7148</v>
      </c>
      <c r="B2393" t="s">
        <v>723</v>
      </c>
      <c r="C2393" t="s">
        <v>363</v>
      </c>
      <c r="D2393">
        <v>42309</v>
      </c>
      <c r="E2393">
        <v>8</v>
      </c>
      <c r="F2393">
        <v>9</v>
      </c>
      <c r="G2393">
        <v>0.88888888888888884</v>
      </c>
      <c r="H2393">
        <v>16</v>
      </c>
      <c r="I2393">
        <v>26</v>
      </c>
      <c r="J2393">
        <v>0.61538461538461542</v>
      </c>
      <c r="K2393">
        <v>26</v>
      </c>
      <c r="L2393">
        <v>1</v>
      </c>
      <c r="M2393">
        <v>16</v>
      </c>
      <c r="O2393">
        <v>2</v>
      </c>
      <c r="P2393">
        <v>2</v>
      </c>
      <c r="Q2393">
        <v>1</v>
      </c>
      <c r="R2393">
        <v>0</v>
      </c>
      <c r="S2393">
        <v>1.06</v>
      </c>
    </row>
    <row r="2394" spans="1:19" x14ac:dyDescent="0.25">
      <c r="A2394" t="s">
        <v>7149</v>
      </c>
      <c r="B2394" t="s">
        <v>724</v>
      </c>
      <c r="C2394" t="s">
        <v>223</v>
      </c>
      <c r="D2394">
        <v>42309</v>
      </c>
      <c r="E2394">
        <v>0</v>
      </c>
      <c r="F2394">
        <v>4</v>
      </c>
      <c r="G2394">
        <v>0</v>
      </c>
      <c r="H2394">
        <v>2</v>
      </c>
      <c r="I2394">
        <v>20</v>
      </c>
      <c r="J2394">
        <v>0.1</v>
      </c>
      <c r="K2394">
        <v>20</v>
      </c>
      <c r="L2394">
        <v>1</v>
      </c>
      <c r="M2394">
        <v>2</v>
      </c>
      <c r="O2394">
        <v>0</v>
      </c>
      <c r="P2394">
        <v>0</v>
      </c>
      <c r="Q2394" t="e">
        <v>#DIV/0!</v>
      </c>
      <c r="R2394">
        <v>0</v>
      </c>
      <c r="S2394">
        <v>0.71785714285714286</v>
      </c>
    </row>
    <row r="2395" spans="1:19" x14ac:dyDescent="0.25">
      <c r="A2395" t="s">
        <v>7150</v>
      </c>
      <c r="B2395" t="s">
        <v>725</v>
      </c>
      <c r="C2395" t="s">
        <v>206</v>
      </c>
      <c r="D2395">
        <v>42309</v>
      </c>
      <c r="E2395">
        <v>8</v>
      </c>
      <c r="F2395">
        <v>7</v>
      </c>
      <c r="G2395">
        <v>1.1428571428571428</v>
      </c>
      <c r="H2395">
        <v>118</v>
      </c>
      <c r="I2395">
        <v>80</v>
      </c>
      <c r="J2395">
        <v>1.4750000000000001</v>
      </c>
      <c r="K2395">
        <v>90</v>
      </c>
      <c r="L2395">
        <v>0.88888888888888884</v>
      </c>
      <c r="M2395">
        <v>116</v>
      </c>
      <c r="O2395">
        <v>0</v>
      </c>
      <c r="P2395">
        <v>0</v>
      </c>
      <c r="Q2395" t="e">
        <v>#DIV/0!</v>
      </c>
      <c r="R2395">
        <v>2</v>
      </c>
      <c r="S2395">
        <v>0.53846153846153844</v>
      </c>
    </row>
    <row r="2396" spans="1:19" x14ac:dyDescent="0.25">
      <c r="A2396" t="s">
        <v>7151</v>
      </c>
      <c r="B2396" t="s">
        <v>726</v>
      </c>
      <c r="C2396" t="s">
        <v>229</v>
      </c>
      <c r="D2396">
        <v>42309</v>
      </c>
      <c r="E2396">
        <v>3</v>
      </c>
      <c r="F2396">
        <v>3</v>
      </c>
      <c r="G2396">
        <v>1</v>
      </c>
      <c r="H2396">
        <v>53</v>
      </c>
      <c r="I2396">
        <v>50</v>
      </c>
      <c r="J2396">
        <v>1.06</v>
      </c>
      <c r="K2396">
        <v>50</v>
      </c>
      <c r="L2396">
        <v>1</v>
      </c>
      <c r="M2396">
        <v>52</v>
      </c>
      <c r="O2396">
        <v>0</v>
      </c>
      <c r="P2396">
        <v>0</v>
      </c>
      <c r="Q2396" t="e">
        <v>#DIV/0!</v>
      </c>
      <c r="R2396">
        <v>1</v>
      </c>
    </row>
    <row r="2397" spans="1:19" x14ac:dyDescent="0.25">
      <c r="A2397" t="s">
        <v>7152</v>
      </c>
      <c r="B2397" t="s">
        <v>727</v>
      </c>
      <c r="C2397" t="s">
        <v>577</v>
      </c>
      <c r="D2397">
        <v>42309</v>
      </c>
      <c r="E2397">
        <v>1</v>
      </c>
      <c r="F2397">
        <v>0</v>
      </c>
      <c r="G2397" t="e">
        <v>#DIV/0!</v>
      </c>
      <c r="H2397">
        <v>4</v>
      </c>
      <c r="I2397">
        <v>10</v>
      </c>
      <c r="J2397">
        <v>0.4</v>
      </c>
      <c r="K2397">
        <v>10</v>
      </c>
      <c r="L2397">
        <v>1</v>
      </c>
      <c r="M2397">
        <v>4</v>
      </c>
      <c r="O2397">
        <v>0</v>
      </c>
      <c r="P2397">
        <v>0</v>
      </c>
      <c r="Q2397" t="e">
        <v>#DIV/0!</v>
      </c>
      <c r="R2397">
        <v>0</v>
      </c>
    </row>
    <row r="2398" spans="1:19" x14ac:dyDescent="0.25">
      <c r="A2398" t="s">
        <v>7153</v>
      </c>
      <c r="B2398" t="s">
        <v>728</v>
      </c>
      <c r="C2398" t="s">
        <v>678</v>
      </c>
      <c r="D2398">
        <v>42309</v>
      </c>
      <c r="G2398" t="e">
        <v>#DIV/0!</v>
      </c>
      <c r="J2398" t="e">
        <v>#DIV/0!</v>
      </c>
      <c r="L2398" t="e">
        <v>#DIV/0!</v>
      </c>
      <c r="M2398">
        <v>0</v>
      </c>
      <c r="Q2398" t="e">
        <v>#DIV/0!</v>
      </c>
    </row>
    <row r="2399" spans="1:19" x14ac:dyDescent="0.25">
      <c r="A2399" t="s">
        <v>7154</v>
      </c>
      <c r="B2399" t="s">
        <v>729</v>
      </c>
      <c r="C2399" t="s">
        <v>231</v>
      </c>
      <c r="D2399">
        <v>42309</v>
      </c>
      <c r="E2399">
        <v>3</v>
      </c>
      <c r="F2399">
        <v>5</v>
      </c>
      <c r="G2399">
        <v>0.6</v>
      </c>
      <c r="H2399">
        <v>38</v>
      </c>
      <c r="I2399">
        <v>20</v>
      </c>
      <c r="J2399">
        <v>1.9</v>
      </c>
      <c r="K2399">
        <v>50</v>
      </c>
      <c r="L2399">
        <v>0.4</v>
      </c>
      <c r="M2399">
        <v>38</v>
      </c>
      <c r="O2399">
        <v>0</v>
      </c>
      <c r="P2399">
        <v>0</v>
      </c>
      <c r="Q2399" t="e">
        <v>#DIV/0!</v>
      </c>
      <c r="R2399">
        <v>0</v>
      </c>
      <c r="S2399">
        <v>0.86250000000000004</v>
      </c>
    </row>
    <row r="2400" spans="1:19" x14ac:dyDescent="0.25">
      <c r="A2400" t="s">
        <v>7155</v>
      </c>
      <c r="B2400" t="s">
        <v>730</v>
      </c>
      <c r="C2400" t="s">
        <v>236</v>
      </c>
      <c r="D2400">
        <v>42309</v>
      </c>
      <c r="E2400">
        <v>12</v>
      </c>
      <c r="F2400">
        <v>8</v>
      </c>
      <c r="G2400">
        <v>1.5</v>
      </c>
      <c r="H2400">
        <v>96</v>
      </c>
      <c r="I2400">
        <v>87</v>
      </c>
      <c r="J2400">
        <v>1.103448275862069</v>
      </c>
      <c r="K2400">
        <v>95</v>
      </c>
      <c r="L2400">
        <v>0.91578947368421049</v>
      </c>
      <c r="M2400">
        <v>93</v>
      </c>
      <c r="O2400">
        <v>0</v>
      </c>
      <c r="P2400">
        <v>0</v>
      </c>
      <c r="Q2400" t="e">
        <v>#DIV/0!</v>
      </c>
      <c r="R2400">
        <v>3</v>
      </c>
    </row>
    <row r="2401" spans="1:19" x14ac:dyDescent="0.25">
      <c r="A2401" t="s">
        <v>7156</v>
      </c>
      <c r="B2401" t="s">
        <v>731</v>
      </c>
      <c r="C2401" t="s">
        <v>221</v>
      </c>
      <c r="D2401">
        <v>42309</v>
      </c>
      <c r="E2401">
        <v>8</v>
      </c>
      <c r="F2401">
        <v>7</v>
      </c>
      <c r="G2401">
        <v>1.1428571428571428</v>
      </c>
      <c r="H2401">
        <v>72</v>
      </c>
      <c r="I2401">
        <v>100</v>
      </c>
      <c r="J2401">
        <v>0.72</v>
      </c>
      <c r="K2401">
        <v>100</v>
      </c>
      <c r="L2401">
        <v>1</v>
      </c>
      <c r="M2401">
        <v>55</v>
      </c>
      <c r="O2401">
        <v>3</v>
      </c>
      <c r="P2401">
        <v>4</v>
      </c>
      <c r="Q2401">
        <v>0.75</v>
      </c>
      <c r="R2401">
        <v>17</v>
      </c>
    </row>
    <row r="2402" spans="1:19" x14ac:dyDescent="0.25">
      <c r="A2402" t="s">
        <v>7157</v>
      </c>
      <c r="B2402" t="s">
        <v>732</v>
      </c>
      <c r="C2402" t="s">
        <v>238</v>
      </c>
      <c r="D2402">
        <v>42309</v>
      </c>
      <c r="E2402">
        <v>3</v>
      </c>
      <c r="F2402">
        <v>7</v>
      </c>
      <c r="G2402">
        <v>0.42857142857142855</v>
      </c>
      <c r="H2402">
        <v>10</v>
      </c>
      <c r="I2402">
        <v>30</v>
      </c>
      <c r="J2402">
        <v>0.33333333333333331</v>
      </c>
      <c r="K2402">
        <v>30</v>
      </c>
      <c r="L2402">
        <v>1</v>
      </c>
      <c r="M2402">
        <v>10</v>
      </c>
      <c r="O2402">
        <v>0</v>
      </c>
      <c r="P2402">
        <v>0</v>
      </c>
      <c r="Q2402" t="e">
        <v>#DIV/0!</v>
      </c>
      <c r="R2402">
        <v>0</v>
      </c>
      <c r="S2402">
        <v>1</v>
      </c>
    </row>
    <row r="2403" spans="1:19" x14ac:dyDescent="0.25">
      <c r="A2403" t="s">
        <v>7158</v>
      </c>
      <c r="B2403" t="s">
        <v>733</v>
      </c>
      <c r="C2403" t="s">
        <v>224</v>
      </c>
      <c r="D2403">
        <v>42309</v>
      </c>
      <c r="E2403">
        <v>3</v>
      </c>
      <c r="F2403">
        <v>3</v>
      </c>
      <c r="G2403">
        <v>1</v>
      </c>
      <c r="H2403">
        <v>15</v>
      </c>
      <c r="I2403">
        <v>40</v>
      </c>
      <c r="J2403">
        <v>0.375</v>
      </c>
      <c r="K2403">
        <v>40</v>
      </c>
      <c r="L2403">
        <v>1</v>
      </c>
      <c r="M2403">
        <v>15</v>
      </c>
      <c r="O2403">
        <v>0</v>
      </c>
      <c r="P2403">
        <v>0</v>
      </c>
      <c r="Q2403" t="e">
        <v>#DIV/0!</v>
      </c>
      <c r="R2403">
        <v>0</v>
      </c>
      <c r="S2403">
        <v>0.76666666666666661</v>
      </c>
    </row>
    <row r="2404" spans="1:19" x14ac:dyDescent="0.25">
      <c r="A2404" t="s">
        <v>7159</v>
      </c>
      <c r="B2404" t="s">
        <v>734</v>
      </c>
      <c r="C2404" t="s">
        <v>584</v>
      </c>
      <c r="D2404">
        <v>42309</v>
      </c>
      <c r="E2404">
        <v>4</v>
      </c>
      <c r="F2404">
        <v>0</v>
      </c>
      <c r="G2404" t="e">
        <v>#DIV/0!</v>
      </c>
      <c r="H2404">
        <v>38</v>
      </c>
      <c r="I2404">
        <v>40</v>
      </c>
      <c r="J2404">
        <v>0.95</v>
      </c>
      <c r="K2404">
        <v>40</v>
      </c>
      <c r="L2404">
        <v>1</v>
      </c>
      <c r="M2404">
        <v>38</v>
      </c>
      <c r="O2404">
        <v>0</v>
      </c>
      <c r="P2404">
        <v>0</v>
      </c>
      <c r="Q2404" t="e">
        <v>#DIV/0!</v>
      </c>
      <c r="R2404">
        <v>0</v>
      </c>
      <c r="S2404">
        <v>0.97499999999999998</v>
      </c>
    </row>
    <row r="2405" spans="1:19" x14ac:dyDescent="0.25">
      <c r="A2405" t="s">
        <v>9610</v>
      </c>
      <c r="B2405" t="s">
        <v>9611</v>
      </c>
      <c r="C2405" t="s">
        <v>9523</v>
      </c>
      <c r="D2405">
        <v>42309</v>
      </c>
      <c r="E2405">
        <v>5</v>
      </c>
      <c r="F2405">
        <v>4</v>
      </c>
      <c r="G2405">
        <v>1.25</v>
      </c>
      <c r="H2405">
        <v>12</v>
      </c>
      <c r="I2405">
        <v>9</v>
      </c>
      <c r="J2405">
        <v>1.3333333333333333</v>
      </c>
      <c r="K2405">
        <v>14</v>
      </c>
      <c r="L2405">
        <v>0.6428571428571429</v>
      </c>
      <c r="M2405">
        <v>6</v>
      </c>
      <c r="O2405">
        <v>0</v>
      </c>
      <c r="P2405">
        <v>0</v>
      </c>
      <c r="Q2405" t="e">
        <v>#DIV/0!</v>
      </c>
      <c r="R2405">
        <v>6</v>
      </c>
      <c r="S2405">
        <v>0.80725000000000002</v>
      </c>
    </row>
    <row r="2406" spans="1:19" x14ac:dyDescent="0.25">
      <c r="A2406" t="s">
        <v>9235</v>
      </c>
      <c r="B2406" t="s">
        <v>9236</v>
      </c>
      <c r="C2406" t="s">
        <v>3018</v>
      </c>
      <c r="D2406">
        <v>42309</v>
      </c>
      <c r="E2406">
        <v>11</v>
      </c>
      <c r="F2406">
        <v>10</v>
      </c>
      <c r="G2406">
        <v>1.1000000000000001</v>
      </c>
      <c r="H2406">
        <v>41</v>
      </c>
      <c r="I2406">
        <v>50</v>
      </c>
      <c r="J2406">
        <v>0.82</v>
      </c>
      <c r="K2406">
        <v>50</v>
      </c>
      <c r="L2406">
        <v>1</v>
      </c>
      <c r="M2406">
        <v>39</v>
      </c>
      <c r="O2406">
        <v>3</v>
      </c>
      <c r="P2406">
        <v>3</v>
      </c>
      <c r="Q2406">
        <v>1</v>
      </c>
      <c r="R2406">
        <v>2</v>
      </c>
      <c r="S2406">
        <v>0.5</v>
      </c>
    </row>
    <row r="2407" spans="1:19" x14ac:dyDescent="0.25">
      <c r="A2407" t="s">
        <v>7160</v>
      </c>
      <c r="B2407" t="s">
        <v>735</v>
      </c>
      <c r="C2407" t="s">
        <v>203</v>
      </c>
      <c r="D2407">
        <v>42309</v>
      </c>
      <c r="E2407">
        <v>15</v>
      </c>
      <c r="F2407">
        <v>12</v>
      </c>
      <c r="G2407">
        <v>1.25</v>
      </c>
      <c r="H2407">
        <v>129</v>
      </c>
      <c r="I2407">
        <v>105</v>
      </c>
      <c r="J2407">
        <v>1.2285714285714286</v>
      </c>
      <c r="K2407">
        <v>115</v>
      </c>
      <c r="L2407">
        <v>0.91304347826086951</v>
      </c>
      <c r="M2407">
        <v>125</v>
      </c>
      <c r="O2407">
        <v>0</v>
      </c>
      <c r="P2407">
        <v>0</v>
      </c>
      <c r="Q2407" t="e">
        <v>#DIV/0!</v>
      </c>
      <c r="R2407">
        <v>4</v>
      </c>
      <c r="S2407">
        <v>0</v>
      </c>
    </row>
    <row r="2408" spans="1:19" x14ac:dyDescent="0.25">
      <c r="A2408" t="s">
        <v>7161</v>
      </c>
      <c r="B2408" t="s">
        <v>736</v>
      </c>
      <c r="C2408" t="s">
        <v>232</v>
      </c>
      <c r="D2408">
        <v>42309</v>
      </c>
      <c r="E2408">
        <v>0</v>
      </c>
      <c r="F2408">
        <v>0</v>
      </c>
      <c r="G2408" t="e">
        <v>#DIV/0!</v>
      </c>
      <c r="H2408">
        <v>0</v>
      </c>
      <c r="I2408">
        <v>0</v>
      </c>
      <c r="J2408" t="e">
        <v>#DIV/0!</v>
      </c>
      <c r="K2408">
        <v>0</v>
      </c>
      <c r="L2408" t="e">
        <v>#DIV/0!</v>
      </c>
      <c r="M2408">
        <v>0</v>
      </c>
      <c r="O2408">
        <v>0</v>
      </c>
      <c r="P2408">
        <v>0</v>
      </c>
      <c r="Q2408" t="e">
        <v>#DIV/0!</v>
      </c>
      <c r="R2408">
        <v>0</v>
      </c>
    </row>
    <row r="2409" spans="1:19" x14ac:dyDescent="0.25">
      <c r="A2409" t="s">
        <v>7162</v>
      </c>
      <c r="B2409" t="s">
        <v>737</v>
      </c>
      <c r="C2409" t="s">
        <v>588</v>
      </c>
      <c r="D2409">
        <v>42309</v>
      </c>
      <c r="E2409">
        <v>1</v>
      </c>
      <c r="F2409">
        <v>0</v>
      </c>
      <c r="G2409" t="e">
        <v>#DIV/0!</v>
      </c>
      <c r="H2409">
        <v>4</v>
      </c>
      <c r="I2409">
        <v>10</v>
      </c>
      <c r="J2409">
        <v>0.4</v>
      </c>
      <c r="K2409">
        <v>10</v>
      </c>
      <c r="L2409">
        <v>1</v>
      </c>
      <c r="M2409">
        <v>4</v>
      </c>
      <c r="O2409">
        <v>0</v>
      </c>
      <c r="P2409">
        <v>0</v>
      </c>
      <c r="Q2409" t="e">
        <v>#DIV/0!</v>
      </c>
      <c r="R2409">
        <v>0</v>
      </c>
    </row>
    <row r="2410" spans="1:19" x14ac:dyDescent="0.25">
      <c r="A2410" t="s">
        <v>7163</v>
      </c>
      <c r="B2410" t="s">
        <v>738</v>
      </c>
      <c r="C2410" t="s">
        <v>689</v>
      </c>
      <c r="D2410">
        <v>42309</v>
      </c>
      <c r="E2410">
        <v>0</v>
      </c>
      <c r="F2410">
        <v>0</v>
      </c>
      <c r="G2410" t="e">
        <v>#DIV/0!</v>
      </c>
      <c r="H2410">
        <v>0</v>
      </c>
      <c r="I2410">
        <v>0</v>
      </c>
      <c r="J2410" t="e">
        <v>#DIV/0!</v>
      </c>
      <c r="K2410">
        <v>0</v>
      </c>
      <c r="L2410" t="e">
        <v>#DIV/0!</v>
      </c>
      <c r="M2410">
        <v>0</v>
      </c>
      <c r="O2410">
        <v>0</v>
      </c>
      <c r="P2410">
        <v>0</v>
      </c>
      <c r="Q2410" t="e">
        <v>#DIV/0!</v>
      </c>
      <c r="R2410">
        <v>0</v>
      </c>
    </row>
    <row r="2411" spans="1:19" x14ac:dyDescent="0.25">
      <c r="A2411" t="s">
        <v>7164</v>
      </c>
      <c r="B2411" t="s">
        <v>739</v>
      </c>
      <c r="C2411" t="s">
        <v>211</v>
      </c>
      <c r="D2411">
        <v>42309</v>
      </c>
      <c r="E2411">
        <v>11</v>
      </c>
      <c r="F2411">
        <v>13</v>
      </c>
      <c r="G2411">
        <v>0.84615384615384615</v>
      </c>
      <c r="H2411">
        <v>74</v>
      </c>
      <c r="I2411">
        <v>69</v>
      </c>
      <c r="J2411">
        <v>1.0724637681159421</v>
      </c>
      <c r="K2411">
        <v>69</v>
      </c>
      <c r="L2411">
        <v>1</v>
      </c>
      <c r="M2411">
        <v>62</v>
      </c>
      <c r="O2411">
        <v>2</v>
      </c>
      <c r="P2411">
        <v>4</v>
      </c>
      <c r="Q2411">
        <v>0.5</v>
      </c>
      <c r="R2411">
        <v>12</v>
      </c>
    </row>
    <row r="2412" spans="1:19" x14ac:dyDescent="0.25">
      <c r="A2412" t="s">
        <v>7165</v>
      </c>
      <c r="B2412" t="s">
        <v>740</v>
      </c>
      <c r="C2412" t="s">
        <v>216</v>
      </c>
      <c r="D2412">
        <v>42309</v>
      </c>
      <c r="E2412">
        <v>2</v>
      </c>
      <c r="F2412">
        <v>3</v>
      </c>
      <c r="G2412">
        <v>0.66666666666666663</v>
      </c>
      <c r="H2412">
        <v>15</v>
      </c>
      <c r="I2412">
        <v>12</v>
      </c>
      <c r="J2412">
        <v>1.25</v>
      </c>
      <c r="K2412">
        <v>20</v>
      </c>
      <c r="L2412">
        <v>0.6</v>
      </c>
      <c r="M2412">
        <v>13</v>
      </c>
      <c r="O2412">
        <v>1</v>
      </c>
      <c r="P2412">
        <v>1</v>
      </c>
      <c r="Q2412">
        <v>1</v>
      </c>
      <c r="R2412">
        <v>2</v>
      </c>
    </row>
    <row r="2413" spans="1:19" x14ac:dyDescent="0.25">
      <c r="A2413" t="s">
        <v>7166</v>
      </c>
      <c r="B2413" t="s">
        <v>741</v>
      </c>
      <c r="C2413" t="s">
        <v>235</v>
      </c>
      <c r="D2413">
        <v>42309</v>
      </c>
      <c r="E2413">
        <v>1</v>
      </c>
      <c r="F2413">
        <v>2</v>
      </c>
      <c r="G2413">
        <v>0.5</v>
      </c>
      <c r="H2413">
        <v>7</v>
      </c>
      <c r="I2413">
        <v>6</v>
      </c>
      <c r="J2413">
        <v>1.1666666666666667</v>
      </c>
      <c r="K2413">
        <v>12</v>
      </c>
      <c r="L2413">
        <v>0.5</v>
      </c>
      <c r="M2413">
        <v>6</v>
      </c>
      <c r="O2413">
        <v>1</v>
      </c>
      <c r="P2413">
        <v>1</v>
      </c>
      <c r="Q2413">
        <v>1</v>
      </c>
      <c r="R2413">
        <v>1</v>
      </c>
    </row>
    <row r="2414" spans="1:19" x14ac:dyDescent="0.25">
      <c r="A2414" t="s">
        <v>7167</v>
      </c>
      <c r="B2414" t="s">
        <v>742</v>
      </c>
      <c r="C2414" t="s">
        <v>202</v>
      </c>
      <c r="D2414">
        <v>42309</v>
      </c>
      <c r="E2414">
        <v>2</v>
      </c>
      <c r="F2414">
        <v>5</v>
      </c>
      <c r="G2414">
        <v>0.4</v>
      </c>
      <c r="H2414">
        <v>2</v>
      </c>
      <c r="I2414">
        <v>15</v>
      </c>
      <c r="J2414">
        <v>0.13333333333333333</v>
      </c>
      <c r="K2414">
        <v>15</v>
      </c>
      <c r="L2414">
        <v>1</v>
      </c>
      <c r="M2414">
        <v>2</v>
      </c>
      <c r="O2414">
        <v>0</v>
      </c>
      <c r="P2414">
        <v>1</v>
      </c>
      <c r="Q2414">
        <v>0</v>
      </c>
      <c r="R2414">
        <v>0</v>
      </c>
      <c r="S2414">
        <v>0.76785714285714279</v>
      </c>
    </row>
    <row r="2415" spans="1:19" x14ac:dyDescent="0.25">
      <c r="A2415" t="s">
        <v>7168</v>
      </c>
      <c r="B2415" t="s">
        <v>743</v>
      </c>
      <c r="C2415" t="s">
        <v>207</v>
      </c>
      <c r="D2415">
        <v>42309</v>
      </c>
      <c r="E2415">
        <v>7</v>
      </c>
      <c r="F2415">
        <v>7</v>
      </c>
      <c r="G2415">
        <v>1</v>
      </c>
      <c r="H2415">
        <v>29</v>
      </c>
      <c r="I2415">
        <v>57</v>
      </c>
      <c r="J2415">
        <v>0.50877192982456143</v>
      </c>
      <c r="K2415">
        <v>77</v>
      </c>
      <c r="L2415">
        <v>0.74025974025974028</v>
      </c>
      <c r="M2415">
        <v>24</v>
      </c>
      <c r="O2415">
        <v>0</v>
      </c>
      <c r="P2415">
        <v>0</v>
      </c>
      <c r="Q2415" t="e">
        <v>#DIV/0!</v>
      </c>
      <c r="R2415">
        <v>5</v>
      </c>
      <c r="S2415">
        <v>0.8666666666666667</v>
      </c>
    </row>
    <row r="2416" spans="1:19" x14ac:dyDescent="0.25">
      <c r="A2416" t="s">
        <v>7169</v>
      </c>
      <c r="B2416" t="s">
        <v>744</v>
      </c>
      <c r="C2416" t="s">
        <v>219</v>
      </c>
      <c r="D2416">
        <v>42309</v>
      </c>
      <c r="E2416">
        <v>14</v>
      </c>
      <c r="F2416">
        <v>13</v>
      </c>
      <c r="G2416">
        <v>1.0769230769230769</v>
      </c>
      <c r="H2416">
        <v>106</v>
      </c>
      <c r="I2416">
        <v>140</v>
      </c>
      <c r="J2416">
        <v>0.75714285714285712</v>
      </c>
      <c r="K2416">
        <v>154</v>
      </c>
      <c r="L2416">
        <v>0.90909090909090906</v>
      </c>
      <c r="M2416">
        <v>87</v>
      </c>
      <c r="O2416">
        <v>7</v>
      </c>
      <c r="P2416">
        <v>10</v>
      </c>
      <c r="Q2416">
        <v>0.7</v>
      </c>
      <c r="R2416">
        <v>19</v>
      </c>
      <c r="S2416">
        <v>0.77949999999999997</v>
      </c>
    </row>
    <row r="2417" spans="1:19" x14ac:dyDescent="0.25">
      <c r="A2417" t="s">
        <v>7170</v>
      </c>
      <c r="B2417" t="s">
        <v>745</v>
      </c>
      <c r="C2417" t="s">
        <v>225</v>
      </c>
      <c r="D2417">
        <v>42309</v>
      </c>
      <c r="E2417">
        <v>22</v>
      </c>
      <c r="F2417">
        <v>16</v>
      </c>
      <c r="G2417">
        <v>1.375</v>
      </c>
      <c r="H2417">
        <v>39</v>
      </c>
      <c r="I2417">
        <v>44</v>
      </c>
      <c r="J2417">
        <v>0.88636363636363635</v>
      </c>
      <c r="K2417">
        <v>48</v>
      </c>
      <c r="L2417">
        <v>0.91666666666666663</v>
      </c>
      <c r="M2417">
        <v>34</v>
      </c>
      <c r="O2417">
        <v>0</v>
      </c>
      <c r="P2417">
        <v>1</v>
      </c>
      <c r="Q2417">
        <v>0</v>
      </c>
      <c r="R2417">
        <v>5</v>
      </c>
      <c r="S2417">
        <v>0.83499999999999996</v>
      </c>
    </row>
    <row r="2418" spans="1:19" x14ac:dyDescent="0.25">
      <c r="A2418" t="s">
        <v>7171</v>
      </c>
      <c r="B2418" t="s">
        <v>746</v>
      </c>
      <c r="C2418" t="s">
        <v>364</v>
      </c>
      <c r="D2418">
        <v>42309</v>
      </c>
      <c r="E2418">
        <v>8</v>
      </c>
      <c r="F2418">
        <v>9</v>
      </c>
      <c r="G2418">
        <v>0.88888888888888884</v>
      </c>
      <c r="H2418">
        <v>16</v>
      </c>
      <c r="I2418">
        <v>26</v>
      </c>
      <c r="J2418">
        <v>0.61538461538461542</v>
      </c>
      <c r="K2418">
        <v>26</v>
      </c>
      <c r="L2418">
        <v>1</v>
      </c>
      <c r="M2418">
        <v>16</v>
      </c>
      <c r="O2418">
        <v>2</v>
      </c>
      <c r="P2418">
        <v>2</v>
      </c>
      <c r="Q2418">
        <v>1</v>
      </c>
      <c r="R2418">
        <v>0</v>
      </c>
      <c r="S2418">
        <v>0.98</v>
      </c>
    </row>
    <row r="2419" spans="1:19" x14ac:dyDescent="0.25">
      <c r="A2419" t="s">
        <v>7172</v>
      </c>
      <c r="B2419" t="s">
        <v>747</v>
      </c>
      <c r="C2419" t="s">
        <v>222</v>
      </c>
      <c r="D2419">
        <v>42309</v>
      </c>
      <c r="E2419">
        <v>3</v>
      </c>
      <c r="F2419">
        <v>7</v>
      </c>
      <c r="G2419">
        <v>0.42857142857142855</v>
      </c>
      <c r="H2419">
        <v>17</v>
      </c>
      <c r="I2419">
        <v>60</v>
      </c>
      <c r="J2419">
        <v>0.28333333333333333</v>
      </c>
      <c r="K2419">
        <v>60</v>
      </c>
      <c r="L2419">
        <v>1</v>
      </c>
      <c r="M2419">
        <v>17</v>
      </c>
      <c r="O2419">
        <v>0</v>
      </c>
      <c r="P2419">
        <v>0</v>
      </c>
      <c r="Q2419" t="e">
        <v>#DIV/0!</v>
      </c>
      <c r="R2419">
        <v>0</v>
      </c>
      <c r="S2419">
        <v>0.53435897435897439</v>
      </c>
    </row>
    <row r="2420" spans="1:19" x14ac:dyDescent="0.25">
      <c r="A2420" t="s">
        <v>7173</v>
      </c>
      <c r="B2420" t="s">
        <v>748</v>
      </c>
      <c r="C2420" t="s">
        <v>228</v>
      </c>
      <c r="D2420">
        <v>42309</v>
      </c>
      <c r="E2420">
        <v>3</v>
      </c>
      <c r="F2420">
        <v>3</v>
      </c>
      <c r="G2420">
        <v>1</v>
      </c>
      <c r="H2420">
        <v>53</v>
      </c>
      <c r="I2420">
        <v>50</v>
      </c>
      <c r="J2420">
        <v>1.06</v>
      </c>
      <c r="K2420">
        <v>50</v>
      </c>
      <c r="L2420">
        <v>1</v>
      </c>
      <c r="M2420">
        <v>52</v>
      </c>
      <c r="O2420">
        <v>0</v>
      </c>
      <c r="P2420">
        <v>0</v>
      </c>
      <c r="Q2420" t="e">
        <v>#DIV/0!</v>
      </c>
      <c r="R2420">
        <v>1</v>
      </c>
    </row>
    <row r="2421" spans="1:19" x14ac:dyDescent="0.25">
      <c r="A2421" t="s">
        <v>7174</v>
      </c>
      <c r="B2421" t="s">
        <v>749</v>
      </c>
      <c r="C2421" t="s">
        <v>230</v>
      </c>
      <c r="D2421">
        <v>42309</v>
      </c>
      <c r="E2421">
        <v>3</v>
      </c>
      <c r="F2421">
        <v>5</v>
      </c>
      <c r="G2421">
        <v>0.6</v>
      </c>
      <c r="H2421">
        <v>38</v>
      </c>
      <c r="I2421">
        <v>20</v>
      </c>
      <c r="J2421">
        <v>1.9</v>
      </c>
      <c r="K2421">
        <v>50</v>
      </c>
      <c r="L2421">
        <v>0.4</v>
      </c>
      <c r="M2421">
        <v>38</v>
      </c>
      <c r="O2421">
        <v>0</v>
      </c>
      <c r="P2421">
        <v>0</v>
      </c>
      <c r="Q2421" t="e">
        <v>#DIV/0!</v>
      </c>
      <c r="R2421">
        <v>0</v>
      </c>
    </row>
    <row r="2422" spans="1:19" x14ac:dyDescent="0.25">
      <c r="A2422" t="s">
        <v>7175</v>
      </c>
      <c r="B2422" t="s">
        <v>750</v>
      </c>
      <c r="C2422" t="s">
        <v>237</v>
      </c>
      <c r="D2422">
        <v>42309</v>
      </c>
      <c r="E2422">
        <v>12</v>
      </c>
      <c r="F2422">
        <v>8</v>
      </c>
      <c r="G2422">
        <v>1.5</v>
      </c>
      <c r="H2422">
        <v>96</v>
      </c>
      <c r="I2422">
        <v>87</v>
      </c>
      <c r="J2422">
        <v>1.103448275862069</v>
      </c>
      <c r="K2422">
        <v>95</v>
      </c>
      <c r="L2422">
        <v>0.91578947368421049</v>
      </c>
      <c r="M2422">
        <v>93</v>
      </c>
      <c r="O2422">
        <v>0</v>
      </c>
      <c r="P2422">
        <v>0</v>
      </c>
      <c r="Q2422" t="e">
        <v>#DIV/0!</v>
      </c>
      <c r="R2422">
        <v>3</v>
      </c>
      <c r="S2422">
        <v>0.79389713064713063</v>
      </c>
    </row>
    <row r="2423" spans="1:19" x14ac:dyDescent="0.25">
      <c r="A2423" t="s">
        <v>7176</v>
      </c>
      <c r="B2423" t="s">
        <v>751</v>
      </c>
      <c r="C2423" t="s">
        <v>239</v>
      </c>
      <c r="D2423">
        <v>42309</v>
      </c>
      <c r="E2423">
        <v>3</v>
      </c>
      <c r="F2423">
        <v>7</v>
      </c>
      <c r="G2423">
        <v>0.42857142857142855</v>
      </c>
      <c r="H2423">
        <v>10</v>
      </c>
      <c r="I2423">
        <v>30</v>
      </c>
      <c r="J2423">
        <v>0.33333333333333331</v>
      </c>
      <c r="K2423">
        <v>30</v>
      </c>
      <c r="L2423">
        <v>1</v>
      </c>
      <c r="M2423">
        <v>10</v>
      </c>
      <c r="O2423">
        <v>0</v>
      </c>
      <c r="P2423">
        <v>0</v>
      </c>
      <c r="Q2423" t="e">
        <v>#DIV/0!</v>
      </c>
      <c r="R2423">
        <v>0</v>
      </c>
    </row>
    <row r="2424" spans="1:19" x14ac:dyDescent="0.25">
      <c r="A2424" t="s">
        <v>7177</v>
      </c>
      <c r="B2424" t="s">
        <v>752</v>
      </c>
      <c r="C2424" t="s">
        <v>603</v>
      </c>
      <c r="D2424">
        <v>42309</v>
      </c>
      <c r="E2424">
        <v>4</v>
      </c>
      <c r="F2424">
        <v>0</v>
      </c>
      <c r="G2424" t="e">
        <v>#DIV/0!</v>
      </c>
      <c r="H2424">
        <v>38</v>
      </c>
      <c r="I2424">
        <v>40</v>
      </c>
      <c r="J2424">
        <v>0.95</v>
      </c>
      <c r="K2424">
        <v>40</v>
      </c>
      <c r="L2424">
        <v>1</v>
      </c>
      <c r="M2424">
        <v>38</v>
      </c>
      <c r="O2424">
        <v>0</v>
      </c>
      <c r="P2424">
        <v>0</v>
      </c>
      <c r="Q2424" t="e">
        <v>#DIV/0!</v>
      </c>
      <c r="R2424">
        <v>0</v>
      </c>
    </row>
    <row r="2425" spans="1:19" x14ac:dyDescent="0.25">
      <c r="A2425" t="s">
        <v>7178</v>
      </c>
      <c r="B2425" t="s">
        <v>753</v>
      </c>
      <c r="C2425" t="s">
        <v>247</v>
      </c>
      <c r="D2425">
        <v>42309</v>
      </c>
      <c r="E2425">
        <v>6</v>
      </c>
      <c r="F2425">
        <v>8</v>
      </c>
      <c r="G2425">
        <v>0.75</v>
      </c>
      <c r="H2425">
        <v>59</v>
      </c>
      <c r="I2425">
        <v>42</v>
      </c>
      <c r="J2425">
        <v>1.4047619047619047</v>
      </c>
      <c r="K2425">
        <v>56</v>
      </c>
      <c r="L2425">
        <v>0.75</v>
      </c>
      <c r="M2425">
        <v>47</v>
      </c>
      <c r="O2425">
        <v>2</v>
      </c>
      <c r="P2425">
        <v>3</v>
      </c>
      <c r="Q2425">
        <v>0.66666666666666663</v>
      </c>
      <c r="R2425">
        <v>12</v>
      </c>
    </row>
    <row r="2426" spans="1:19" x14ac:dyDescent="0.25">
      <c r="A2426" t="s">
        <v>9372</v>
      </c>
      <c r="B2426" t="s">
        <v>2656</v>
      </c>
      <c r="C2426" t="s">
        <v>2637</v>
      </c>
      <c r="D2426">
        <v>42309</v>
      </c>
      <c r="E2426">
        <v>7</v>
      </c>
      <c r="F2426">
        <v>10</v>
      </c>
      <c r="G2426">
        <v>0.7</v>
      </c>
      <c r="H2426">
        <v>30</v>
      </c>
      <c r="I2426">
        <v>40</v>
      </c>
      <c r="J2426">
        <v>0.75</v>
      </c>
      <c r="K2426">
        <v>40</v>
      </c>
      <c r="L2426">
        <v>1</v>
      </c>
      <c r="M2426">
        <v>30</v>
      </c>
      <c r="O2426">
        <v>2</v>
      </c>
      <c r="P2426">
        <v>3</v>
      </c>
      <c r="Q2426">
        <v>0.66666666666666663</v>
      </c>
      <c r="R2426">
        <v>0</v>
      </c>
      <c r="S2426">
        <v>0.41379310344827586</v>
      </c>
    </row>
    <row r="2427" spans="1:19" x14ac:dyDescent="0.25">
      <c r="A2427" t="s">
        <v>7179</v>
      </c>
      <c r="B2427" t="s">
        <v>754</v>
      </c>
      <c r="C2427" t="s">
        <v>242</v>
      </c>
      <c r="D2427">
        <v>42309</v>
      </c>
      <c r="E2427">
        <v>14</v>
      </c>
      <c r="F2427">
        <v>16</v>
      </c>
      <c r="G2427">
        <v>0.875</v>
      </c>
      <c r="H2427">
        <v>79</v>
      </c>
      <c r="I2427">
        <v>105</v>
      </c>
      <c r="J2427">
        <v>0.75238095238095237</v>
      </c>
      <c r="K2427">
        <v>134</v>
      </c>
      <c r="L2427">
        <v>0.78358208955223885</v>
      </c>
      <c r="M2427">
        <v>69</v>
      </c>
      <c r="N2427">
        <v>0.8666666666666667</v>
      </c>
      <c r="O2427">
        <v>6</v>
      </c>
      <c r="P2427">
        <v>9</v>
      </c>
      <c r="Q2427">
        <v>0.66666666666666663</v>
      </c>
      <c r="R2427">
        <v>10</v>
      </c>
      <c r="S2427">
        <v>0</v>
      </c>
    </row>
    <row r="2428" spans="1:19" x14ac:dyDescent="0.25">
      <c r="A2428" t="s">
        <v>7180</v>
      </c>
      <c r="B2428" t="s">
        <v>755</v>
      </c>
      <c r="C2428" t="s">
        <v>243</v>
      </c>
      <c r="D2428">
        <v>42309</v>
      </c>
      <c r="E2428">
        <v>16</v>
      </c>
      <c r="F2428">
        <v>12</v>
      </c>
      <c r="G2428">
        <v>1.3333333333333333</v>
      </c>
      <c r="H2428">
        <v>35</v>
      </c>
      <c r="I2428">
        <v>36</v>
      </c>
      <c r="J2428">
        <v>0.97222222222222221</v>
      </c>
      <c r="K2428">
        <v>40</v>
      </c>
      <c r="L2428">
        <v>0.9</v>
      </c>
      <c r="M2428">
        <v>30</v>
      </c>
      <c r="N2428">
        <v>0.77949999999999997</v>
      </c>
      <c r="O2428">
        <v>0</v>
      </c>
      <c r="P2428">
        <v>1</v>
      </c>
      <c r="Q2428">
        <v>0</v>
      </c>
      <c r="R2428">
        <v>5</v>
      </c>
      <c r="S2428">
        <v>1.125</v>
      </c>
    </row>
    <row r="2429" spans="1:19" x14ac:dyDescent="0.25">
      <c r="A2429" t="s">
        <v>7181</v>
      </c>
      <c r="B2429" t="s">
        <v>756</v>
      </c>
      <c r="C2429" t="s">
        <v>244</v>
      </c>
      <c r="D2429">
        <v>42309</v>
      </c>
      <c r="E2429">
        <v>6</v>
      </c>
      <c r="F2429">
        <v>4</v>
      </c>
      <c r="G2429">
        <v>1.5</v>
      </c>
      <c r="H2429">
        <v>4</v>
      </c>
      <c r="I2429">
        <v>8</v>
      </c>
      <c r="J2429">
        <v>0.5</v>
      </c>
      <c r="K2429">
        <v>8</v>
      </c>
      <c r="L2429">
        <v>1</v>
      </c>
      <c r="M2429">
        <v>4</v>
      </c>
      <c r="N2429">
        <v>0.83499999999999996</v>
      </c>
      <c r="O2429">
        <v>0</v>
      </c>
      <c r="P2429">
        <v>0</v>
      </c>
      <c r="Q2429" t="e">
        <v>#DIV/0!</v>
      </c>
      <c r="R2429">
        <v>0</v>
      </c>
      <c r="S2429">
        <v>0.85</v>
      </c>
    </row>
    <row r="2430" spans="1:19" x14ac:dyDescent="0.25">
      <c r="A2430" t="s">
        <v>9481</v>
      </c>
      <c r="B2430" t="s">
        <v>2829</v>
      </c>
      <c r="C2430" t="s">
        <v>2809</v>
      </c>
      <c r="D2430">
        <v>42309</v>
      </c>
      <c r="E2430">
        <v>11</v>
      </c>
      <c r="F2430">
        <v>9</v>
      </c>
      <c r="G2430">
        <v>1.2222222222222223</v>
      </c>
      <c r="H2430">
        <v>25</v>
      </c>
      <c r="I2430">
        <v>34</v>
      </c>
      <c r="J2430">
        <v>0.73529411764705888</v>
      </c>
      <c r="K2430">
        <v>39</v>
      </c>
      <c r="L2430">
        <v>0.87179487179487181</v>
      </c>
      <c r="M2430">
        <v>17</v>
      </c>
      <c r="O2430">
        <v>1</v>
      </c>
      <c r="P2430">
        <v>1</v>
      </c>
      <c r="Q2430">
        <v>1</v>
      </c>
      <c r="R2430">
        <v>8</v>
      </c>
      <c r="S2430">
        <v>1.05</v>
      </c>
    </row>
    <row r="2431" spans="1:19" x14ac:dyDescent="0.25">
      <c r="A2431" t="s">
        <v>7182</v>
      </c>
      <c r="B2431" t="s">
        <v>757</v>
      </c>
      <c r="C2431" t="s">
        <v>245</v>
      </c>
      <c r="D2431">
        <v>42309</v>
      </c>
      <c r="E2431">
        <v>22</v>
      </c>
      <c r="F2431">
        <v>25</v>
      </c>
      <c r="G2431">
        <v>0.88</v>
      </c>
      <c r="H2431">
        <v>50</v>
      </c>
      <c r="I2431">
        <v>108</v>
      </c>
      <c r="J2431">
        <v>0.46296296296296297</v>
      </c>
      <c r="K2431">
        <v>113</v>
      </c>
      <c r="L2431">
        <v>0.95575221238938057</v>
      </c>
      <c r="M2431">
        <v>48</v>
      </c>
      <c r="O2431">
        <v>2</v>
      </c>
      <c r="P2431">
        <v>2</v>
      </c>
      <c r="Q2431">
        <v>1</v>
      </c>
      <c r="R2431">
        <v>2</v>
      </c>
      <c r="S2431">
        <v>0.71530625000000003</v>
      </c>
    </row>
    <row r="2432" spans="1:19" x14ac:dyDescent="0.25">
      <c r="A2432" t="s">
        <v>7183</v>
      </c>
      <c r="B2432" t="s">
        <v>758</v>
      </c>
      <c r="C2432" t="s">
        <v>246</v>
      </c>
      <c r="D2432">
        <v>42309</v>
      </c>
      <c r="E2432">
        <v>45</v>
      </c>
      <c r="F2432">
        <v>40</v>
      </c>
      <c r="G2432">
        <v>1.125</v>
      </c>
      <c r="H2432">
        <v>444</v>
      </c>
      <c r="I2432">
        <v>457</v>
      </c>
      <c r="J2432">
        <v>0.97155361050328226</v>
      </c>
      <c r="K2432">
        <v>505</v>
      </c>
      <c r="L2432">
        <v>0.90495049504950498</v>
      </c>
      <c r="M2432">
        <v>421</v>
      </c>
      <c r="O2432">
        <v>3</v>
      </c>
      <c r="P2432">
        <v>4</v>
      </c>
      <c r="Q2432">
        <v>0.75</v>
      </c>
      <c r="R2432">
        <v>23</v>
      </c>
      <c r="S2432">
        <v>0.88890000000000002</v>
      </c>
    </row>
    <row r="2433" spans="1:19" x14ac:dyDescent="0.25">
      <c r="A2433" t="s">
        <v>7184</v>
      </c>
      <c r="B2433" t="s">
        <v>759</v>
      </c>
      <c r="C2433" t="s">
        <v>365</v>
      </c>
      <c r="D2433">
        <v>42309</v>
      </c>
      <c r="E2433">
        <v>0</v>
      </c>
      <c r="F2433">
        <v>0</v>
      </c>
      <c r="G2433" t="e">
        <v>#DIV/0!</v>
      </c>
      <c r="H2433">
        <v>0</v>
      </c>
      <c r="I2433">
        <v>0</v>
      </c>
      <c r="J2433" t="e">
        <v>#DIV/0!</v>
      </c>
      <c r="K2433">
        <v>0</v>
      </c>
      <c r="L2433" t="e">
        <v>#DIV/0!</v>
      </c>
      <c r="M2433">
        <v>0</v>
      </c>
      <c r="O2433">
        <v>0</v>
      </c>
      <c r="P2433">
        <v>0</v>
      </c>
      <c r="Q2433" t="e">
        <v>#DIV/0!</v>
      </c>
      <c r="R2433">
        <v>0</v>
      </c>
      <c r="S2433">
        <v>1.06</v>
      </c>
    </row>
    <row r="2434" spans="1:19" x14ac:dyDescent="0.25">
      <c r="A2434" t="s">
        <v>7136</v>
      </c>
      <c r="B2434" t="s">
        <v>760</v>
      </c>
      <c r="C2434" t="s">
        <v>240</v>
      </c>
      <c r="D2434">
        <v>42309</v>
      </c>
      <c r="E2434">
        <v>127</v>
      </c>
      <c r="F2434">
        <v>124</v>
      </c>
      <c r="G2434">
        <v>1.0241935483870968</v>
      </c>
      <c r="H2434">
        <v>726</v>
      </c>
      <c r="I2434">
        <v>830</v>
      </c>
      <c r="J2434">
        <v>0.87469879518072291</v>
      </c>
      <c r="K2434">
        <v>935</v>
      </c>
      <c r="L2434">
        <v>0.88770053475935828</v>
      </c>
      <c r="M2434">
        <v>666</v>
      </c>
      <c r="O2434">
        <v>16</v>
      </c>
      <c r="P2434">
        <v>23</v>
      </c>
      <c r="Q2434">
        <v>0.69565217391304346</v>
      </c>
      <c r="R2434">
        <v>60</v>
      </c>
      <c r="S2434">
        <v>0.9</v>
      </c>
    </row>
    <row r="2435" spans="1:19" x14ac:dyDescent="0.25">
      <c r="A2435" t="s">
        <v>7185</v>
      </c>
      <c r="B2435" t="s">
        <v>761</v>
      </c>
      <c r="C2435" t="s">
        <v>215</v>
      </c>
      <c r="D2435">
        <v>42339</v>
      </c>
      <c r="E2435">
        <v>3</v>
      </c>
      <c r="F2435">
        <v>3</v>
      </c>
      <c r="G2435">
        <v>1</v>
      </c>
      <c r="H2435">
        <v>40</v>
      </c>
      <c r="I2435">
        <v>36</v>
      </c>
      <c r="J2435">
        <v>1.1111111111111112</v>
      </c>
      <c r="K2435">
        <v>36</v>
      </c>
      <c r="L2435">
        <v>1</v>
      </c>
      <c r="M2435">
        <v>30</v>
      </c>
      <c r="O2435">
        <v>0</v>
      </c>
      <c r="P2435">
        <v>5</v>
      </c>
      <c r="Q2435">
        <v>0</v>
      </c>
      <c r="R2435">
        <v>10</v>
      </c>
      <c r="S2435">
        <v>0.54545454545454541</v>
      </c>
    </row>
    <row r="2436" spans="1:19" x14ac:dyDescent="0.25">
      <c r="A2436" t="s">
        <v>7186</v>
      </c>
      <c r="B2436" t="s">
        <v>762</v>
      </c>
      <c r="C2436" t="s">
        <v>218</v>
      </c>
      <c r="D2436">
        <v>42339</v>
      </c>
      <c r="E2436">
        <v>2</v>
      </c>
      <c r="F2436">
        <v>3</v>
      </c>
      <c r="G2436">
        <v>0.66666666666666663</v>
      </c>
      <c r="H2436">
        <v>13</v>
      </c>
      <c r="I2436">
        <v>13</v>
      </c>
      <c r="J2436">
        <v>1</v>
      </c>
      <c r="K2436">
        <v>25</v>
      </c>
      <c r="L2436">
        <v>0.52</v>
      </c>
      <c r="M2436">
        <v>12</v>
      </c>
      <c r="O2436">
        <v>2</v>
      </c>
      <c r="P2436">
        <v>3</v>
      </c>
      <c r="Q2436">
        <v>0.66666666666666663</v>
      </c>
      <c r="R2436">
        <v>1</v>
      </c>
      <c r="S2436">
        <v>0.5</v>
      </c>
    </row>
    <row r="2437" spans="1:19" x14ac:dyDescent="0.25">
      <c r="A2437" t="s">
        <v>7187</v>
      </c>
      <c r="B2437" t="s">
        <v>763</v>
      </c>
      <c r="C2437" t="s">
        <v>234</v>
      </c>
      <c r="D2437">
        <v>42339</v>
      </c>
      <c r="E2437">
        <v>1</v>
      </c>
      <c r="F2437">
        <v>2</v>
      </c>
      <c r="G2437">
        <v>0.5</v>
      </c>
      <c r="H2437">
        <v>10</v>
      </c>
      <c r="I2437">
        <v>10</v>
      </c>
      <c r="J2437">
        <v>1</v>
      </c>
      <c r="K2437">
        <v>20</v>
      </c>
      <c r="L2437">
        <v>0.5</v>
      </c>
      <c r="M2437">
        <v>7</v>
      </c>
      <c r="O2437">
        <v>0</v>
      </c>
      <c r="P2437">
        <v>0</v>
      </c>
      <c r="Q2437" t="e">
        <v>#DIV/0!</v>
      </c>
      <c r="R2437">
        <v>3</v>
      </c>
      <c r="S2437">
        <v>0.53333333333333333</v>
      </c>
    </row>
    <row r="2438" spans="1:19" x14ac:dyDescent="0.25">
      <c r="A2438" t="s">
        <v>8865</v>
      </c>
      <c r="B2438" t="s">
        <v>3211</v>
      </c>
      <c r="C2438" t="s">
        <v>2638</v>
      </c>
      <c r="D2438">
        <v>42339</v>
      </c>
      <c r="E2438">
        <v>8</v>
      </c>
      <c r="F2438">
        <v>5</v>
      </c>
      <c r="G2438">
        <v>1.6</v>
      </c>
      <c r="H2438">
        <v>25</v>
      </c>
      <c r="I2438">
        <v>25</v>
      </c>
      <c r="J2438">
        <v>1</v>
      </c>
      <c r="K2438">
        <v>25</v>
      </c>
      <c r="L2438">
        <v>1</v>
      </c>
      <c r="M2438">
        <v>24</v>
      </c>
      <c r="O2438">
        <v>2</v>
      </c>
      <c r="P2438">
        <v>2</v>
      </c>
      <c r="Q2438">
        <v>1</v>
      </c>
      <c r="R2438">
        <v>1</v>
      </c>
      <c r="S2438">
        <v>0.8</v>
      </c>
    </row>
    <row r="2439" spans="1:19" x14ac:dyDescent="0.25">
      <c r="A2439" t="s">
        <v>8756</v>
      </c>
      <c r="B2439" t="s">
        <v>2657</v>
      </c>
      <c r="C2439" t="s">
        <v>2636</v>
      </c>
      <c r="D2439">
        <v>42339</v>
      </c>
      <c r="E2439">
        <v>2</v>
      </c>
      <c r="F2439">
        <v>5</v>
      </c>
      <c r="G2439">
        <v>0.4</v>
      </c>
      <c r="H2439">
        <v>1</v>
      </c>
      <c r="I2439">
        <v>15</v>
      </c>
      <c r="J2439">
        <v>6.6666666666666666E-2</v>
      </c>
      <c r="K2439">
        <v>15</v>
      </c>
      <c r="L2439">
        <v>1</v>
      </c>
      <c r="M2439">
        <v>1</v>
      </c>
      <c r="O2439">
        <v>0</v>
      </c>
      <c r="P2439">
        <v>0</v>
      </c>
      <c r="Q2439" t="e">
        <v>#DIV/0!</v>
      </c>
      <c r="R2439">
        <v>0</v>
      </c>
    </row>
    <row r="2440" spans="1:19" x14ac:dyDescent="0.25">
      <c r="A2440" t="s">
        <v>7188</v>
      </c>
      <c r="B2440" t="s">
        <v>764</v>
      </c>
      <c r="C2440" t="s">
        <v>209</v>
      </c>
      <c r="D2440">
        <v>42339</v>
      </c>
      <c r="E2440">
        <v>3</v>
      </c>
      <c r="F2440">
        <v>3</v>
      </c>
      <c r="G2440">
        <v>1</v>
      </c>
      <c r="H2440">
        <v>15</v>
      </c>
      <c r="I2440">
        <v>30</v>
      </c>
      <c r="J2440">
        <v>0.5</v>
      </c>
      <c r="K2440">
        <v>30</v>
      </c>
      <c r="L2440">
        <v>1</v>
      </c>
      <c r="M2440">
        <v>12</v>
      </c>
      <c r="N2440">
        <v>1.125</v>
      </c>
      <c r="O2440">
        <v>8</v>
      </c>
      <c r="P2440">
        <v>9</v>
      </c>
      <c r="Q2440">
        <v>0.88888888888888884</v>
      </c>
      <c r="R2440">
        <v>3</v>
      </c>
    </row>
    <row r="2441" spans="1:19" x14ac:dyDescent="0.25">
      <c r="A2441" t="s">
        <v>7189</v>
      </c>
      <c r="B2441" t="s">
        <v>765</v>
      </c>
      <c r="C2441" t="s">
        <v>214</v>
      </c>
      <c r="D2441">
        <v>42339</v>
      </c>
      <c r="E2441">
        <v>6</v>
      </c>
      <c r="F2441">
        <v>7</v>
      </c>
      <c r="G2441">
        <v>0.8571428571428571</v>
      </c>
      <c r="H2441">
        <v>26</v>
      </c>
      <c r="I2441">
        <v>48</v>
      </c>
      <c r="J2441">
        <v>0.54166666666666663</v>
      </c>
      <c r="K2441">
        <v>50</v>
      </c>
      <c r="L2441">
        <v>0.96</v>
      </c>
      <c r="M2441">
        <v>17</v>
      </c>
      <c r="N2441">
        <v>0.85</v>
      </c>
      <c r="O2441">
        <v>1</v>
      </c>
      <c r="P2441">
        <v>4</v>
      </c>
      <c r="Q2441">
        <v>0.25</v>
      </c>
      <c r="R2441">
        <v>9</v>
      </c>
    </row>
    <row r="2442" spans="1:19" x14ac:dyDescent="0.25">
      <c r="A2442" t="s">
        <v>7190</v>
      </c>
      <c r="B2442" t="s">
        <v>766</v>
      </c>
      <c r="C2442" t="s">
        <v>220</v>
      </c>
      <c r="D2442">
        <v>42339</v>
      </c>
      <c r="E2442">
        <v>6</v>
      </c>
      <c r="F2442">
        <v>7</v>
      </c>
      <c r="G2442">
        <v>0.8571428571428571</v>
      </c>
      <c r="H2442">
        <v>34</v>
      </c>
      <c r="I2442">
        <v>47</v>
      </c>
      <c r="J2442">
        <v>0.72340425531914898</v>
      </c>
      <c r="K2442">
        <v>45</v>
      </c>
      <c r="L2442">
        <v>1.0444444444444445</v>
      </c>
      <c r="M2442">
        <v>21</v>
      </c>
      <c r="N2442">
        <v>1.05</v>
      </c>
      <c r="O2442">
        <v>10</v>
      </c>
      <c r="P2442">
        <v>11</v>
      </c>
      <c r="Q2442">
        <v>0.90909090909090906</v>
      </c>
      <c r="R2442">
        <v>13</v>
      </c>
    </row>
    <row r="2443" spans="1:19" x14ac:dyDescent="0.25">
      <c r="A2443" t="s">
        <v>7191</v>
      </c>
      <c r="B2443" t="s">
        <v>767</v>
      </c>
      <c r="C2443" t="s">
        <v>226</v>
      </c>
      <c r="D2443">
        <v>42339</v>
      </c>
      <c r="E2443">
        <v>13</v>
      </c>
      <c r="F2443">
        <v>12</v>
      </c>
      <c r="G2443">
        <v>1.0833333333333333</v>
      </c>
      <c r="H2443">
        <v>39</v>
      </c>
      <c r="I2443">
        <v>36</v>
      </c>
      <c r="J2443">
        <v>1.0833333333333333</v>
      </c>
      <c r="K2443">
        <v>40</v>
      </c>
      <c r="L2443">
        <v>0.9</v>
      </c>
      <c r="M2443">
        <v>31</v>
      </c>
      <c r="N2443">
        <v>0.71530625000000003</v>
      </c>
      <c r="O2443">
        <v>2</v>
      </c>
      <c r="P2443">
        <v>3</v>
      </c>
      <c r="Q2443">
        <v>0.66666666666666663</v>
      </c>
      <c r="R2443">
        <v>8</v>
      </c>
    </row>
    <row r="2444" spans="1:19" x14ac:dyDescent="0.25">
      <c r="A2444" t="s">
        <v>7192</v>
      </c>
      <c r="B2444" t="s">
        <v>768</v>
      </c>
      <c r="C2444" t="s">
        <v>227</v>
      </c>
      <c r="D2444">
        <v>42339</v>
      </c>
      <c r="E2444">
        <v>5</v>
      </c>
      <c r="F2444">
        <v>4</v>
      </c>
      <c r="G2444">
        <v>1.25</v>
      </c>
      <c r="H2444">
        <v>4</v>
      </c>
      <c r="I2444">
        <v>8</v>
      </c>
      <c r="J2444">
        <v>0.5</v>
      </c>
      <c r="K2444">
        <v>8</v>
      </c>
      <c r="L2444">
        <v>1</v>
      </c>
      <c r="M2444">
        <v>4</v>
      </c>
      <c r="N2444">
        <v>0.88890000000000002</v>
      </c>
      <c r="O2444">
        <v>0</v>
      </c>
      <c r="P2444">
        <v>0</v>
      </c>
      <c r="Q2444" t="e">
        <v>#DIV/0!</v>
      </c>
      <c r="R2444">
        <v>0</v>
      </c>
    </row>
    <row r="2445" spans="1:19" x14ac:dyDescent="0.25">
      <c r="A2445" t="s">
        <v>8974</v>
      </c>
      <c r="B2445" t="s">
        <v>2830</v>
      </c>
      <c r="C2445" t="s">
        <v>2810</v>
      </c>
      <c r="D2445">
        <v>42339</v>
      </c>
      <c r="E2445">
        <v>5</v>
      </c>
      <c r="F2445">
        <v>4</v>
      </c>
      <c r="G2445">
        <v>1.25</v>
      </c>
      <c r="H2445">
        <v>17</v>
      </c>
      <c r="I2445">
        <v>9</v>
      </c>
      <c r="J2445">
        <v>1.8888888888888888</v>
      </c>
      <c r="K2445">
        <v>14</v>
      </c>
      <c r="L2445">
        <v>0.6428571428571429</v>
      </c>
      <c r="M2445">
        <v>15</v>
      </c>
      <c r="O2445">
        <v>0</v>
      </c>
      <c r="P2445">
        <v>2</v>
      </c>
      <c r="Q2445">
        <v>0</v>
      </c>
      <c r="R2445">
        <v>2</v>
      </c>
    </row>
    <row r="2446" spans="1:19" x14ac:dyDescent="0.25">
      <c r="A2446" t="s">
        <v>9092</v>
      </c>
      <c r="B2446" t="s">
        <v>9093</v>
      </c>
      <c r="C2446" t="s">
        <v>2811</v>
      </c>
      <c r="D2446">
        <v>42339</v>
      </c>
      <c r="E2446">
        <v>5</v>
      </c>
      <c r="F2446">
        <v>5</v>
      </c>
      <c r="G2446">
        <v>1</v>
      </c>
      <c r="H2446">
        <v>10</v>
      </c>
      <c r="I2446">
        <v>25</v>
      </c>
      <c r="J2446">
        <v>0.4</v>
      </c>
      <c r="K2446">
        <v>25</v>
      </c>
      <c r="L2446">
        <v>1</v>
      </c>
      <c r="M2446">
        <v>8</v>
      </c>
      <c r="O2446">
        <v>0</v>
      </c>
      <c r="P2446">
        <v>0</v>
      </c>
      <c r="Q2446" t="e">
        <v>#DIV/0!</v>
      </c>
      <c r="R2446">
        <v>2</v>
      </c>
    </row>
    <row r="2447" spans="1:19" x14ac:dyDescent="0.25">
      <c r="A2447" t="s">
        <v>7193</v>
      </c>
      <c r="B2447" t="s">
        <v>769</v>
      </c>
      <c r="C2447" t="s">
        <v>204</v>
      </c>
      <c r="D2447">
        <v>42339</v>
      </c>
      <c r="E2447">
        <v>7</v>
      </c>
      <c r="F2447">
        <v>5</v>
      </c>
      <c r="G2447">
        <v>1.4</v>
      </c>
      <c r="H2447">
        <v>9</v>
      </c>
      <c r="I2447">
        <v>25</v>
      </c>
      <c r="J2447">
        <v>0.36</v>
      </c>
      <c r="K2447">
        <v>25</v>
      </c>
      <c r="L2447">
        <v>1</v>
      </c>
      <c r="M2447">
        <v>9</v>
      </c>
      <c r="O2447">
        <v>3</v>
      </c>
      <c r="P2447">
        <v>4</v>
      </c>
      <c r="Q2447">
        <v>0.75</v>
      </c>
      <c r="R2447">
        <v>0</v>
      </c>
    </row>
    <row r="2448" spans="1:19" x14ac:dyDescent="0.25">
      <c r="A2448" t="s">
        <v>7194</v>
      </c>
      <c r="B2448" t="s">
        <v>770</v>
      </c>
      <c r="C2448" t="s">
        <v>208</v>
      </c>
      <c r="D2448">
        <v>42339</v>
      </c>
      <c r="E2448">
        <v>4</v>
      </c>
      <c r="F2448">
        <v>4</v>
      </c>
      <c r="G2448">
        <v>1</v>
      </c>
      <c r="H2448">
        <v>6</v>
      </c>
      <c r="I2448">
        <v>27</v>
      </c>
      <c r="J2448">
        <v>0.22222222222222221</v>
      </c>
      <c r="K2448">
        <v>32</v>
      </c>
      <c r="L2448">
        <v>0.84375</v>
      </c>
      <c r="M2448">
        <v>6</v>
      </c>
      <c r="O2448">
        <v>0</v>
      </c>
      <c r="P2448">
        <v>2</v>
      </c>
      <c r="Q2448">
        <v>0</v>
      </c>
      <c r="R2448">
        <v>0</v>
      </c>
    </row>
    <row r="2449" spans="1:19" x14ac:dyDescent="0.25">
      <c r="A2449" t="s">
        <v>7195</v>
      </c>
      <c r="B2449" t="s">
        <v>771</v>
      </c>
      <c r="C2449" t="s">
        <v>212</v>
      </c>
      <c r="D2449">
        <v>42339</v>
      </c>
      <c r="E2449">
        <v>3</v>
      </c>
      <c r="F2449">
        <v>3</v>
      </c>
      <c r="G2449">
        <v>1</v>
      </c>
      <c r="H2449">
        <v>15</v>
      </c>
      <c r="I2449">
        <v>10</v>
      </c>
      <c r="J2449">
        <v>1.5</v>
      </c>
      <c r="K2449">
        <v>10</v>
      </c>
      <c r="L2449">
        <v>1</v>
      </c>
      <c r="M2449">
        <v>15</v>
      </c>
      <c r="O2449">
        <v>0</v>
      </c>
      <c r="P2449">
        <v>0</v>
      </c>
      <c r="Q2449" t="e">
        <v>#DIV/0!</v>
      </c>
      <c r="R2449">
        <v>0</v>
      </c>
    </row>
    <row r="2450" spans="1:19" x14ac:dyDescent="0.25">
      <c r="A2450" t="s">
        <v>7196</v>
      </c>
      <c r="B2450" t="s">
        <v>772</v>
      </c>
      <c r="C2450" t="s">
        <v>363</v>
      </c>
      <c r="D2450">
        <v>42339</v>
      </c>
      <c r="E2450">
        <v>7</v>
      </c>
      <c r="F2450">
        <v>9</v>
      </c>
      <c r="G2450">
        <v>0.77777777777777779</v>
      </c>
      <c r="H2450">
        <v>17</v>
      </c>
      <c r="I2450">
        <v>26</v>
      </c>
      <c r="J2450">
        <v>0.65384615384615385</v>
      </c>
      <c r="K2450">
        <v>26</v>
      </c>
      <c r="L2450">
        <v>1</v>
      </c>
      <c r="M2450">
        <v>14</v>
      </c>
      <c r="O2450">
        <v>0</v>
      </c>
      <c r="P2450">
        <v>1</v>
      </c>
      <c r="Q2450">
        <v>0</v>
      </c>
      <c r="R2450">
        <v>3</v>
      </c>
      <c r="S2450">
        <v>1.06</v>
      </c>
    </row>
    <row r="2451" spans="1:19" x14ac:dyDescent="0.25">
      <c r="A2451" t="s">
        <v>7197</v>
      </c>
      <c r="B2451" t="s">
        <v>773</v>
      </c>
      <c r="C2451" t="s">
        <v>223</v>
      </c>
      <c r="D2451">
        <v>42339</v>
      </c>
      <c r="E2451">
        <v>0</v>
      </c>
      <c r="F2451">
        <v>4</v>
      </c>
      <c r="G2451">
        <v>0</v>
      </c>
      <c r="H2451">
        <v>2</v>
      </c>
      <c r="I2451">
        <v>20</v>
      </c>
      <c r="J2451">
        <v>0.1</v>
      </c>
      <c r="K2451">
        <v>20</v>
      </c>
      <c r="L2451">
        <v>1</v>
      </c>
      <c r="M2451">
        <v>2</v>
      </c>
      <c r="O2451">
        <v>0</v>
      </c>
      <c r="P2451">
        <v>0</v>
      </c>
      <c r="Q2451" t="e">
        <v>#DIV/0!</v>
      </c>
      <c r="R2451">
        <v>0</v>
      </c>
      <c r="S2451">
        <v>0.65689655172413797</v>
      </c>
    </row>
    <row r="2452" spans="1:19" x14ac:dyDescent="0.25">
      <c r="A2452" t="s">
        <v>7198</v>
      </c>
      <c r="B2452" t="s">
        <v>774</v>
      </c>
      <c r="C2452" t="s">
        <v>206</v>
      </c>
      <c r="D2452">
        <v>42339</v>
      </c>
      <c r="E2452">
        <v>9</v>
      </c>
      <c r="F2452">
        <v>7</v>
      </c>
      <c r="G2452">
        <v>1.2857142857142858</v>
      </c>
      <c r="H2452">
        <v>110</v>
      </c>
      <c r="I2452">
        <v>100</v>
      </c>
      <c r="J2452">
        <v>1.1000000000000001</v>
      </c>
      <c r="K2452">
        <v>100</v>
      </c>
      <c r="L2452">
        <v>1</v>
      </c>
      <c r="M2452">
        <v>110</v>
      </c>
      <c r="O2452">
        <v>0</v>
      </c>
      <c r="P2452">
        <v>1</v>
      </c>
      <c r="Q2452">
        <v>0</v>
      </c>
      <c r="R2452">
        <v>0</v>
      </c>
      <c r="S2452">
        <v>0.54545454545454541</v>
      </c>
    </row>
    <row r="2453" spans="1:19" x14ac:dyDescent="0.25">
      <c r="A2453" t="s">
        <v>7199</v>
      </c>
      <c r="B2453" t="s">
        <v>775</v>
      </c>
      <c r="C2453" t="s">
        <v>229</v>
      </c>
      <c r="D2453">
        <v>42339</v>
      </c>
      <c r="E2453">
        <v>3</v>
      </c>
      <c r="F2453">
        <v>3</v>
      </c>
      <c r="G2453">
        <v>1</v>
      </c>
      <c r="H2453">
        <v>53</v>
      </c>
      <c r="I2453">
        <v>75</v>
      </c>
      <c r="J2453">
        <v>0.70666666666666667</v>
      </c>
      <c r="K2453">
        <v>90</v>
      </c>
      <c r="L2453">
        <v>0.83333333333333337</v>
      </c>
      <c r="M2453">
        <v>53</v>
      </c>
      <c r="O2453">
        <v>0</v>
      </c>
      <c r="P2453">
        <v>0</v>
      </c>
      <c r="Q2453" t="e">
        <v>#DIV/0!</v>
      </c>
      <c r="R2453">
        <v>0</v>
      </c>
    </row>
    <row r="2454" spans="1:19" x14ac:dyDescent="0.25">
      <c r="A2454" t="s">
        <v>7200</v>
      </c>
      <c r="B2454" t="s">
        <v>776</v>
      </c>
      <c r="C2454" t="s">
        <v>577</v>
      </c>
      <c r="D2454">
        <v>42339</v>
      </c>
      <c r="E2454">
        <v>1</v>
      </c>
      <c r="F2454">
        <v>1</v>
      </c>
      <c r="G2454">
        <v>1</v>
      </c>
      <c r="H2454">
        <v>4</v>
      </c>
      <c r="I2454">
        <v>10</v>
      </c>
      <c r="J2454">
        <v>0.4</v>
      </c>
      <c r="K2454">
        <v>10</v>
      </c>
      <c r="L2454">
        <v>1</v>
      </c>
      <c r="M2454">
        <v>4</v>
      </c>
      <c r="O2454">
        <v>0</v>
      </c>
      <c r="P2454">
        <v>0</v>
      </c>
      <c r="Q2454" t="e">
        <v>#DIV/0!</v>
      </c>
      <c r="R2454">
        <v>0</v>
      </c>
    </row>
    <row r="2455" spans="1:19" x14ac:dyDescent="0.25">
      <c r="A2455" t="s">
        <v>7201</v>
      </c>
      <c r="B2455" t="s">
        <v>777</v>
      </c>
      <c r="C2455" t="s">
        <v>678</v>
      </c>
      <c r="D2455">
        <v>42339</v>
      </c>
      <c r="E2455">
        <v>3</v>
      </c>
      <c r="F2455">
        <v>3</v>
      </c>
      <c r="G2455">
        <v>1</v>
      </c>
      <c r="H2455">
        <v>4</v>
      </c>
      <c r="I2455">
        <v>21</v>
      </c>
      <c r="J2455">
        <v>0.19047619047619047</v>
      </c>
      <c r="K2455">
        <v>21</v>
      </c>
      <c r="L2455">
        <v>1</v>
      </c>
      <c r="M2455">
        <v>4</v>
      </c>
      <c r="O2455">
        <v>0</v>
      </c>
      <c r="P2455">
        <v>0</v>
      </c>
      <c r="Q2455" t="e">
        <v>#DIV/0!</v>
      </c>
      <c r="R2455">
        <v>0</v>
      </c>
    </row>
    <row r="2456" spans="1:19" x14ac:dyDescent="0.25">
      <c r="A2456" t="s">
        <v>7202</v>
      </c>
      <c r="B2456" t="s">
        <v>778</v>
      </c>
      <c r="C2456" t="s">
        <v>231</v>
      </c>
      <c r="D2456">
        <v>42339</v>
      </c>
      <c r="E2456">
        <v>3</v>
      </c>
      <c r="F2456">
        <v>5</v>
      </c>
      <c r="G2456">
        <v>0.6</v>
      </c>
      <c r="H2456">
        <v>37</v>
      </c>
      <c r="I2456">
        <v>30</v>
      </c>
      <c r="J2456">
        <v>1.2333333333333334</v>
      </c>
      <c r="K2456">
        <v>50</v>
      </c>
      <c r="L2456">
        <v>0.6</v>
      </c>
      <c r="M2456">
        <v>37</v>
      </c>
      <c r="O2456">
        <v>0</v>
      </c>
      <c r="P2456">
        <v>0</v>
      </c>
      <c r="Q2456" t="e">
        <v>#DIV/0!</v>
      </c>
      <c r="R2456">
        <v>0</v>
      </c>
      <c r="S2456">
        <v>0.69166666666666665</v>
      </c>
    </row>
    <row r="2457" spans="1:19" x14ac:dyDescent="0.25">
      <c r="A2457" t="s">
        <v>7203</v>
      </c>
      <c r="B2457" t="s">
        <v>779</v>
      </c>
      <c r="C2457" t="s">
        <v>236</v>
      </c>
      <c r="D2457">
        <v>42339</v>
      </c>
      <c r="E2457">
        <v>13</v>
      </c>
      <c r="F2457">
        <v>8</v>
      </c>
      <c r="G2457">
        <v>1.625</v>
      </c>
      <c r="H2457">
        <v>98</v>
      </c>
      <c r="I2457">
        <v>134</v>
      </c>
      <c r="J2457">
        <v>0.73134328358208955</v>
      </c>
      <c r="K2457">
        <v>134</v>
      </c>
      <c r="L2457">
        <v>1</v>
      </c>
      <c r="M2457">
        <v>96</v>
      </c>
      <c r="O2457">
        <v>0</v>
      </c>
      <c r="P2457">
        <v>0</v>
      </c>
      <c r="Q2457" t="e">
        <v>#DIV/0!</v>
      </c>
      <c r="R2457">
        <v>2</v>
      </c>
    </row>
    <row r="2458" spans="1:19" x14ac:dyDescent="0.25">
      <c r="A2458" t="s">
        <v>7204</v>
      </c>
      <c r="B2458" t="s">
        <v>780</v>
      </c>
      <c r="C2458" t="s">
        <v>221</v>
      </c>
      <c r="D2458">
        <v>42339</v>
      </c>
      <c r="E2458">
        <v>10</v>
      </c>
      <c r="F2458">
        <v>7</v>
      </c>
      <c r="G2458">
        <v>1.4285714285714286</v>
      </c>
      <c r="H2458">
        <v>72</v>
      </c>
      <c r="I2458">
        <v>100</v>
      </c>
      <c r="J2458">
        <v>0.72</v>
      </c>
      <c r="K2458">
        <v>100</v>
      </c>
      <c r="L2458">
        <v>1</v>
      </c>
      <c r="M2458">
        <v>61</v>
      </c>
      <c r="O2458">
        <v>6</v>
      </c>
      <c r="P2458">
        <v>10</v>
      </c>
      <c r="Q2458">
        <v>0.6</v>
      </c>
      <c r="R2458">
        <v>11</v>
      </c>
    </row>
    <row r="2459" spans="1:19" x14ac:dyDescent="0.25">
      <c r="A2459" t="s">
        <v>7205</v>
      </c>
      <c r="B2459" t="s">
        <v>781</v>
      </c>
      <c r="C2459" t="s">
        <v>238</v>
      </c>
      <c r="D2459">
        <v>42339</v>
      </c>
      <c r="E2459">
        <v>3</v>
      </c>
      <c r="F2459">
        <v>7</v>
      </c>
      <c r="G2459">
        <v>0.42857142857142855</v>
      </c>
      <c r="H2459">
        <v>10</v>
      </c>
      <c r="I2459">
        <v>30</v>
      </c>
      <c r="J2459">
        <v>0.33333333333333331</v>
      </c>
      <c r="K2459">
        <v>30</v>
      </c>
      <c r="L2459">
        <v>1</v>
      </c>
      <c r="M2459">
        <v>10</v>
      </c>
      <c r="O2459">
        <v>0</v>
      </c>
      <c r="P2459">
        <v>0</v>
      </c>
      <c r="Q2459" t="e">
        <v>#DIV/0!</v>
      </c>
      <c r="R2459">
        <v>0</v>
      </c>
      <c r="S2459">
        <v>0</v>
      </c>
    </row>
    <row r="2460" spans="1:19" x14ac:dyDescent="0.25">
      <c r="A2460" t="s">
        <v>7206</v>
      </c>
      <c r="B2460" t="s">
        <v>782</v>
      </c>
      <c r="C2460" t="s">
        <v>224</v>
      </c>
      <c r="D2460">
        <v>42339</v>
      </c>
      <c r="E2460">
        <v>3</v>
      </c>
      <c r="F2460">
        <v>3</v>
      </c>
      <c r="G2460">
        <v>1</v>
      </c>
      <c r="H2460">
        <v>15</v>
      </c>
      <c r="I2460">
        <v>40</v>
      </c>
      <c r="J2460">
        <v>0.375</v>
      </c>
      <c r="K2460">
        <v>40</v>
      </c>
      <c r="L2460">
        <v>1</v>
      </c>
      <c r="M2460">
        <v>15</v>
      </c>
      <c r="O2460">
        <v>0</v>
      </c>
      <c r="P2460">
        <v>0</v>
      </c>
      <c r="Q2460" t="e">
        <v>#DIV/0!</v>
      </c>
      <c r="R2460">
        <v>0</v>
      </c>
      <c r="S2460">
        <v>0.8125</v>
      </c>
    </row>
    <row r="2461" spans="1:19" x14ac:dyDescent="0.25">
      <c r="A2461" t="s">
        <v>7207</v>
      </c>
      <c r="B2461" t="s">
        <v>783</v>
      </c>
      <c r="C2461" t="s">
        <v>584</v>
      </c>
      <c r="D2461">
        <v>42339</v>
      </c>
      <c r="E2461">
        <v>4</v>
      </c>
      <c r="F2461">
        <v>4</v>
      </c>
      <c r="G2461">
        <v>1</v>
      </c>
      <c r="H2461">
        <v>39</v>
      </c>
      <c r="I2461">
        <v>40</v>
      </c>
      <c r="J2461">
        <v>0.97499999999999998</v>
      </c>
      <c r="K2461">
        <v>40</v>
      </c>
      <c r="L2461">
        <v>1</v>
      </c>
      <c r="M2461">
        <v>38</v>
      </c>
      <c r="O2461">
        <v>1</v>
      </c>
      <c r="P2461">
        <v>1</v>
      </c>
      <c r="Q2461">
        <v>1</v>
      </c>
      <c r="R2461">
        <v>1</v>
      </c>
      <c r="S2461">
        <v>1.05</v>
      </c>
    </row>
    <row r="2462" spans="1:19" x14ac:dyDescent="0.25">
      <c r="A2462" t="s">
        <v>9612</v>
      </c>
      <c r="B2462" t="s">
        <v>9613</v>
      </c>
      <c r="C2462" t="s">
        <v>9523</v>
      </c>
      <c r="D2462">
        <v>42339</v>
      </c>
      <c r="E2462">
        <v>5</v>
      </c>
      <c r="F2462">
        <v>4</v>
      </c>
      <c r="G2462">
        <v>1.25</v>
      </c>
      <c r="H2462">
        <v>17</v>
      </c>
      <c r="I2462">
        <v>9</v>
      </c>
      <c r="J2462">
        <v>1.8888888888888888</v>
      </c>
      <c r="K2462">
        <v>14</v>
      </c>
      <c r="L2462">
        <v>0.6428571428571429</v>
      </c>
      <c r="M2462">
        <v>15</v>
      </c>
      <c r="O2462">
        <v>0</v>
      </c>
      <c r="P2462">
        <v>2</v>
      </c>
      <c r="Q2462">
        <v>0</v>
      </c>
      <c r="R2462">
        <v>2</v>
      </c>
      <c r="S2462">
        <v>0.80210312500000003</v>
      </c>
    </row>
    <row r="2463" spans="1:19" x14ac:dyDescent="0.25">
      <c r="A2463" t="s">
        <v>9237</v>
      </c>
      <c r="B2463" t="s">
        <v>9238</v>
      </c>
      <c r="C2463" t="s">
        <v>3018</v>
      </c>
      <c r="D2463">
        <v>42339</v>
      </c>
      <c r="E2463">
        <v>13</v>
      </c>
      <c r="F2463">
        <v>10</v>
      </c>
      <c r="G2463">
        <v>1.3</v>
      </c>
      <c r="H2463">
        <v>35</v>
      </c>
      <c r="I2463">
        <v>50</v>
      </c>
      <c r="J2463">
        <v>0.7</v>
      </c>
      <c r="K2463">
        <v>50</v>
      </c>
      <c r="L2463">
        <v>1</v>
      </c>
      <c r="M2463">
        <v>32</v>
      </c>
      <c r="O2463">
        <v>2</v>
      </c>
      <c r="P2463">
        <v>2</v>
      </c>
      <c r="Q2463">
        <v>1</v>
      </c>
      <c r="R2463">
        <v>3</v>
      </c>
      <c r="S2463">
        <v>0.8</v>
      </c>
    </row>
    <row r="2464" spans="1:19" x14ac:dyDescent="0.25">
      <c r="A2464" t="s">
        <v>7208</v>
      </c>
      <c r="B2464" t="s">
        <v>784</v>
      </c>
      <c r="C2464" t="s">
        <v>203</v>
      </c>
      <c r="D2464">
        <v>42339</v>
      </c>
      <c r="E2464">
        <v>16</v>
      </c>
      <c r="F2464">
        <v>12</v>
      </c>
      <c r="G2464">
        <v>1.3333333333333333</v>
      </c>
      <c r="H2464">
        <v>119</v>
      </c>
      <c r="I2464">
        <v>125</v>
      </c>
      <c r="J2464">
        <v>0.95199999999999996</v>
      </c>
      <c r="K2464">
        <v>125</v>
      </c>
      <c r="L2464">
        <v>1</v>
      </c>
      <c r="M2464">
        <v>119</v>
      </c>
      <c r="O2464">
        <v>3</v>
      </c>
      <c r="P2464">
        <v>5</v>
      </c>
      <c r="Q2464">
        <v>0.6</v>
      </c>
      <c r="R2464">
        <v>0</v>
      </c>
    </row>
    <row r="2465" spans="1:19" x14ac:dyDescent="0.25">
      <c r="A2465" t="s">
        <v>7209</v>
      </c>
      <c r="B2465" t="s">
        <v>785</v>
      </c>
      <c r="C2465" t="s">
        <v>232</v>
      </c>
      <c r="D2465">
        <v>42339</v>
      </c>
      <c r="E2465">
        <v>0</v>
      </c>
      <c r="F2465">
        <v>0</v>
      </c>
      <c r="G2465" t="e">
        <v>#DIV/0!</v>
      </c>
      <c r="H2465">
        <v>0</v>
      </c>
      <c r="I2465">
        <v>0</v>
      </c>
      <c r="J2465" t="e">
        <v>#DIV/0!</v>
      </c>
      <c r="K2465">
        <v>0</v>
      </c>
      <c r="L2465" t="e">
        <v>#DIV/0!</v>
      </c>
      <c r="M2465">
        <v>0</v>
      </c>
      <c r="O2465">
        <v>0</v>
      </c>
      <c r="P2465">
        <v>0</v>
      </c>
      <c r="Q2465" t="e">
        <v>#DIV/0!</v>
      </c>
      <c r="R2465">
        <v>0</v>
      </c>
    </row>
    <row r="2466" spans="1:19" x14ac:dyDescent="0.25">
      <c r="A2466" t="s">
        <v>7210</v>
      </c>
      <c r="B2466" t="s">
        <v>786</v>
      </c>
      <c r="C2466" t="s">
        <v>588</v>
      </c>
      <c r="D2466">
        <v>42339</v>
      </c>
      <c r="E2466">
        <v>1</v>
      </c>
      <c r="F2466">
        <v>1</v>
      </c>
      <c r="G2466">
        <v>1</v>
      </c>
      <c r="H2466">
        <v>4</v>
      </c>
      <c r="I2466">
        <v>10</v>
      </c>
      <c r="J2466">
        <v>0.4</v>
      </c>
      <c r="K2466">
        <v>10</v>
      </c>
      <c r="L2466">
        <v>1</v>
      </c>
      <c r="M2466">
        <v>4</v>
      </c>
      <c r="O2466">
        <v>0</v>
      </c>
      <c r="P2466">
        <v>0</v>
      </c>
      <c r="Q2466" t="e">
        <v>#DIV/0!</v>
      </c>
      <c r="R2466">
        <v>0</v>
      </c>
    </row>
    <row r="2467" spans="1:19" x14ac:dyDescent="0.25">
      <c r="A2467" t="s">
        <v>7211</v>
      </c>
      <c r="B2467" t="s">
        <v>787</v>
      </c>
      <c r="C2467" t="s">
        <v>689</v>
      </c>
      <c r="D2467">
        <v>42339</v>
      </c>
      <c r="E2467">
        <v>3</v>
      </c>
      <c r="F2467">
        <v>3</v>
      </c>
      <c r="G2467">
        <v>1</v>
      </c>
      <c r="H2467">
        <v>4</v>
      </c>
      <c r="I2467">
        <v>21</v>
      </c>
      <c r="J2467">
        <v>0.19047619047619047</v>
      </c>
      <c r="K2467">
        <v>21</v>
      </c>
      <c r="L2467">
        <v>1</v>
      </c>
      <c r="M2467">
        <v>4</v>
      </c>
      <c r="O2467">
        <v>0</v>
      </c>
      <c r="P2467">
        <v>0</v>
      </c>
      <c r="Q2467" t="e">
        <v>#DIV/0!</v>
      </c>
      <c r="R2467">
        <v>0</v>
      </c>
    </row>
    <row r="2468" spans="1:19" x14ac:dyDescent="0.25">
      <c r="A2468" t="s">
        <v>7212</v>
      </c>
      <c r="B2468" t="s">
        <v>788</v>
      </c>
      <c r="C2468" t="s">
        <v>211</v>
      </c>
      <c r="D2468">
        <v>42339</v>
      </c>
      <c r="E2468">
        <v>12</v>
      </c>
      <c r="F2468">
        <v>13</v>
      </c>
      <c r="G2468">
        <v>0.92307692307692313</v>
      </c>
      <c r="H2468">
        <v>81</v>
      </c>
      <c r="I2468">
        <v>94</v>
      </c>
      <c r="J2468">
        <v>0.86170212765957444</v>
      </c>
      <c r="K2468">
        <v>96</v>
      </c>
      <c r="L2468">
        <v>0.97916666666666663</v>
      </c>
      <c r="M2468">
        <v>62</v>
      </c>
      <c r="O2468">
        <v>1</v>
      </c>
      <c r="P2468">
        <v>9</v>
      </c>
      <c r="Q2468">
        <v>0.1111111111111111</v>
      </c>
      <c r="R2468">
        <v>19</v>
      </c>
    </row>
    <row r="2469" spans="1:19" x14ac:dyDescent="0.25">
      <c r="A2469" t="s">
        <v>7213</v>
      </c>
      <c r="B2469" t="s">
        <v>789</v>
      </c>
      <c r="C2469" t="s">
        <v>216</v>
      </c>
      <c r="D2469">
        <v>42339</v>
      </c>
      <c r="E2469">
        <v>2</v>
      </c>
      <c r="F2469">
        <v>3</v>
      </c>
      <c r="G2469">
        <v>0.66666666666666663</v>
      </c>
      <c r="H2469">
        <v>13</v>
      </c>
      <c r="I2469">
        <v>13</v>
      </c>
      <c r="J2469">
        <v>1</v>
      </c>
      <c r="K2469">
        <v>25</v>
      </c>
      <c r="L2469">
        <v>0.52</v>
      </c>
      <c r="M2469">
        <v>12</v>
      </c>
      <c r="O2469">
        <v>2</v>
      </c>
      <c r="P2469">
        <v>3</v>
      </c>
      <c r="Q2469">
        <v>0.66666666666666663</v>
      </c>
      <c r="R2469">
        <v>1</v>
      </c>
    </row>
    <row r="2470" spans="1:19" x14ac:dyDescent="0.25">
      <c r="A2470" t="s">
        <v>7214</v>
      </c>
      <c r="B2470" t="s">
        <v>790</v>
      </c>
      <c r="C2470" t="s">
        <v>235</v>
      </c>
      <c r="D2470">
        <v>42339</v>
      </c>
      <c r="E2470">
        <v>1</v>
      </c>
      <c r="F2470">
        <v>2</v>
      </c>
      <c r="G2470">
        <v>0.5</v>
      </c>
      <c r="H2470">
        <v>10</v>
      </c>
      <c r="I2470">
        <v>10</v>
      </c>
      <c r="J2470">
        <v>1</v>
      </c>
      <c r="K2470">
        <v>20</v>
      </c>
      <c r="L2470">
        <v>0.5</v>
      </c>
      <c r="M2470">
        <v>7</v>
      </c>
      <c r="O2470">
        <v>0</v>
      </c>
      <c r="P2470">
        <v>0</v>
      </c>
      <c r="Q2470" t="e">
        <v>#DIV/0!</v>
      </c>
      <c r="R2470">
        <v>3</v>
      </c>
    </row>
    <row r="2471" spans="1:19" x14ac:dyDescent="0.25">
      <c r="A2471" t="s">
        <v>7215</v>
      </c>
      <c r="B2471" t="s">
        <v>791</v>
      </c>
      <c r="C2471" t="s">
        <v>202</v>
      </c>
      <c r="D2471">
        <v>42339</v>
      </c>
      <c r="E2471">
        <v>2</v>
      </c>
      <c r="F2471">
        <v>5</v>
      </c>
      <c r="G2471">
        <v>0.4</v>
      </c>
      <c r="H2471">
        <v>1</v>
      </c>
      <c r="I2471">
        <v>15</v>
      </c>
      <c r="J2471">
        <v>6.6666666666666666E-2</v>
      </c>
      <c r="K2471">
        <v>15</v>
      </c>
      <c r="L2471">
        <v>1</v>
      </c>
      <c r="M2471">
        <v>1</v>
      </c>
      <c r="O2471">
        <v>0</v>
      </c>
      <c r="P2471">
        <v>0</v>
      </c>
      <c r="Q2471" t="e">
        <v>#DIV/0!</v>
      </c>
      <c r="R2471">
        <v>0</v>
      </c>
      <c r="S2471">
        <v>0.20689655172413793</v>
      </c>
    </row>
    <row r="2472" spans="1:19" x14ac:dyDescent="0.25">
      <c r="A2472" t="s">
        <v>7216</v>
      </c>
      <c r="B2472" t="s">
        <v>792</v>
      </c>
      <c r="C2472" t="s">
        <v>207</v>
      </c>
      <c r="D2472">
        <v>42339</v>
      </c>
      <c r="E2472">
        <v>7</v>
      </c>
      <c r="F2472">
        <v>7</v>
      </c>
      <c r="G2472">
        <v>1</v>
      </c>
      <c r="H2472">
        <v>21</v>
      </c>
      <c r="I2472">
        <v>57</v>
      </c>
      <c r="J2472">
        <v>0.36842105263157893</v>
      </c>
      <c r="K2472">
        <v>62</v>
      </c>
      <c r="L2472">
        <v>0.91935483870967738</v>
      </c>
      <c r="M2472">
        <v>18</v>
      </c>
      <c r="O2472">
        <v>8</v>
      </c>
      <c r="P2472">
        <v>11</v>
      </c>
      <c r="Q2472">
        <v>0.72727272727272729</v>
      </c>
      <c r="R2472">
        <v>3</v>
      </c>
      <c r="S2472">
        <v>1.0083333333333335</v>
      </c>
    </row>
    <row r="2473" spans="1:19" x14ac:dyDescent="0.25">
      <c r="A2473" t="s">
        <v>7217</v>
      </c>
      <c r="B2473" t="s">
        <v>793</v>
      </c>
      <c r="C2473" t="s">
        <v>219</v>
      </c>
      <c r="D2473">
        <v>42339</v>
      </c>
      <c r="E2473">
        <v>16</v>
      </c>
      <c r="F2473">
        <v>14</v>
      </c>
      <c r="G2473">
        <v>1.1428571428571428</v>
      </c>
      <c r="H2473">
        <v>106</v>
      </c>
      <c r="I2473">
        <v>147</v>
      </c>
      <c r="J2473">
        <v>0.72108843537414968</v>
      </c>
      <c r="K2473">
        <v>145</v>
      </c>
      <c r="L2473">
        <v>1.0137931034482759</v>
      </c>
      <c r="M2473">
        <v>82</v>
      </c>
      <c r="O2473">
        <v>16</v>
      </c>
      <c r="P2473">
        <v>21</v>
      </c>
      <c r="Q2473">
        <v>0.76190476190476186</v>
      </c>
      <c r="R2473">
        <v>24</v>
      </c>
      <c r="S2473">
        <v>0.71530625000000003</v>
      </c>
    </row>
    <row r="2474" spans="1:19" x14ac:dyDescent="0.25">
      <c r="A2474" t="s">
        <v>7218</v>
      </c>
      <c r="B2474" t="s">
        <v>794</v>
      </c>
      <c r="C2474" t="s">
        <v>225</v>
      </c>
      <c r="D2474">
        <v>42339</v>
      </c>
      <c r="E2474">
        <v>18</v>
      </c>
      <c r="F2474">
        <v>16</v>
      </c>
      <c r="G2474">
        <v>1.125</v>
      </c>
      <c r="H2474">
        <v>43</v>
      </c>
      <c r="I2474">
        <v>44</v>
      </c>
      <c r="J2474">
        <v>0.97727272727272729</v>
      </c>
      <c r="K2474">
        <v>48</v>
      </c>
      <c r="L2474">
        <v>0.91666666666666663</v>
      </c>
      <c r="M2474">
        <v>35</v>
      </c>
      <c r="O2474">
        <v>2</v>
      </c>
      <c r="P2474">
        <v>3</v>
      </c>
      <c r="Q2474">
        <v>0.66666666666666663</v>
      </c>
      <c r="R2474">
        <v>8</v>
      </c>
      <c r="S2474">
        <v>0.88890000000000002</v>
      </c>
    </row>
    <row r="2475" spans="1:19" x14ac:dyDescent="0.25">
      <c r="A2475" t="s">
        <v>7219</v>
      </c>
      <c r="B2475" t="s">
        <v>795</v>
      </c>
      <c r="C2475" t="s">
        <v>364</v>
      </c>
      <c r="D2475">
        <v>42339</v>
      </c>
      <c r="E2475">
        <v>7</v>
      </c>
      <c r="F2475">
        <v>9</v>
      </c>
      <c r="G2475">
        <v>0.77777777777777779</v>
      </c>
      <c r="H2475">
        <v>17</v>
      </c>
      <c r="I2475">
        <v>26</v>
      </c>
      <c r="J2475">
        <v>0.65384615384615385</v>
      </c>
      <c r="K2475">
        <v>26</v>
      </c>
      <c r="L2475">
        <v>1</v>
      </c>
      <c r="M2475">
        <v>14</v>
      </c>
      <c r="O2475">
        <v>0</v>
      </c>
      <c r="P2475">
        <v>1</v>
      </c>
      <c r="Q2475">
        <v>0</v>
      </c>
      <c r="R2475">
        <v>3</v>
      </c>
      <c r="S2475">
        <v>0.98</v>
      </c>
    </row>
    <row r="2476" spans="1:19" x14ac:dyDescent="0.25">
      <c r="A2476" t="s">
        <v>7220</v>
      </c>
      <c r="B2476" t="s">
        <v>796</v>
      </c>
      <c r="C2476" t="s">
        <v>222</v>
      </c>
      <c r="D2476">
        <v>42339</v>
      </c>
      <c r="E2476">
        <v>3</v>
      </c>
      <c r="F2476">
        <v>7</v>
      </c>
      <c r="G2476">
        <v>0.42857142857142855</v>
      </c>
      <c r="H2476">
        <v>17</v>
      </c>
      <c r="I2476">
        <v>60</v>
      </c>
      <c r="J2476">
        <v>0.28333333333333333</v>
      </c>
      <c r="K2476">
        <v>60</v>
      </c>
      <c r="L2476">
        <v>1</v>
      </c>
      <c r="M2476">
        <v>17</v>
      </c>
      <c r="O2476">
        <v>0</v>
      </c>
      <c r="P2476">
        <v>0</v>
      </c>
      <c r="Q2476" t="e">
        <v>#DIV/0!</v>
      </c>
      <c r="R2476">
        <v>0</v>
      </c>
      <c r="S2476">
        <v>0.59469696969696972</v>
      </c>
    </row>
    <row r="2477" spans="1:19" x14ac:dyDescent="0.25">
      <c r="A2477" t="s">
        <v>7221</v>
      </c>
      <c r="B2477" t="s">
        <v>797</v>
      </c>
      <c r="C2477" t="s">
        <v>228</v>
      </c>
      <c r="D2477">
        <v>42339</v>
      </c>
      <c r="E2477">
        <v>3</v>
      </c>
      <c r="F2477">
        <v>3</v>
      </c>
      <c r="G2477">
        <v>1</v>
      </c>
      <c r="H2477">
        <v>53</v>
      </c>
      <c r="I2477">
        <v>75</v>
      </c>
      <c r="J2477">
        <v>0.70666666666666667</v>
      </c>
      <c r="K2477">
        <v>90</v>
      </c>
      <c r="L2477">
        <v>0.83333333333333337</v>
      </c>
      <c r="M2477">
        <v>53</v>
      </c>
      <c r="O2477">
        <v>0</v>
      </c>
      <c r="P2477">
        <v>0</v>
      </c>
      <c r="Q2477" t="e">
        <v>#DIV/0!</v>
      </c>
      <c r="R2477">
        <v>0</v>
      </c>
    </row>
    <row r="2478" spans="1:19" x14ac:dyDescent="0.25">
      <c r="A2478" t="s">
        <v>7222</v>
      </c>
      <c r="B2478" t="s">
        <v>798</v>
      </c>
      <c r="C2478" t="s">
        <v>230</v>
      </c>
      <c r="D2478">
        <v>42339</v>
      </c>
      <c r="E2478">
        <v>3</v>
      </c>
      <c r="F2478">
        <v>5</v>
      </c>
      <c r="G2478">
        <v>0.6</v>
      </c>
      <c r="H2478">
        <v>37</v>
      </c>
      <c r="I2478">
        <v>30</v>
      </c>
      <c r="J2478">
        <v>1.2333333333333334</v>
      </c>
      <c r="K2478">
        <v>50</v>
      </c>
      <c r="L2478">
        <v>0.6</v>
      </c>
      <c r="M2478">
        <v>37</v>
      </c>
      <c r="O2478">
        <v>0</v>
      </c>
      <c r="P2478">
        <v>0</v>
      </c>
      <c r="Q2478" t="e">
        <v>#DIV/0!</v>
      </c>
      <c r="R2478">
        <v>0</v>
      </c>
    </row>
    <row r="2479" spans="1:19" x14ac:dyDescent="0.25">
      <c r="A2479" t="s">
        <v>7223</v>
      </c>
      <c r="B2479" t="s">
        <v>799</v>
      </c>
      <c r="C2479" t="s">
        <v>237</v>
      </c>
      <c r="D2479">
        <v>42339</v>
      </c>
      <c r="E2479">
        <v>13</v>
      </c>
      <c r="F2479">
        <v>8</v>
      </c>
      <c r="G2479">
        <v>1.625</v>
      </c>
      <c r="H2479">
        <v>98</v>
      </c>
      <c r="I2479">
        <v>134</v>
      </c>
      <c r="J2479">
        <v>0.73134328358208955</v>
      </c>
      <c r="K2479">
        <v>134</v>
      </c>
      <c r="L2479">
        <v>1</v>
      </c>
      <c r="M2479">
        <v>96</v>
      </c>
      <c r="O2479">
        <v>0</v>
      </c>
      <c r="P2479">
        <v>0</v>
      </c>
      <c r="Q2479" t="e">
        <v>#DIV/0!</v>
      </c>
      <c r="R2479">
        <v>2</v>
      </c>
      <c r="S2479">
        <v>0.73235551745907357</v>
      </c>
    </row>
    <row r="2480" spans="1:19" x14ac:dyDescent="0.25">
      <c r="A2480" t="s">
        <v>7224</v>
      </c>
      <c r="B2480" t="s">
        <v>800</v>
      </c>
      <c r="C2480" t="s">
        <v>239</v>
      </c>
      <c r="D2480">
        <v>42339</v>
      </c>
      <c r="E2480">
        <v>3</v>
      </c>
      <c r="F2480">
        <v>7</v>
      </c>
      <c r="G2480">
        <v>0.42857142857142855</v>
      </c>
      <c r="H2480">
        <v>10</v>
      </c>
      <c r="I2480">
        <v>30</v>
      </c>
      <c r="J2480">
        <v>0.33333333333333331</v>
      </c>
      <c r="K2480">
        <v>30</v>
      </c>
      <c r="L2480">
        <v>1</v>
      </c>
      <c r="M2480">
        <v>10</v>
      </c>
      <c r="O2480">
        <v>0</v>
      </c>
      <c r="P2480">
        <v>0</v>
      </c>
      <c r="Q2480" t="e">
        <v>#DIV/0!</v>
      </c>
      <c r="R2480">
        <v>0</v>
      </c>
    </row>
    <row r="2481" spans="1:19" x14ac:dyDescent="0.25">
      <c r="A2481" t="s">
        <v>7225</v>
      </c>
      <c r="B2481" t="s">
        <v>801</v>
      </c>
      <c r="C2481" t="s">
        <v>603</v>
      </c>
      <c r="D2481">
        <v>42339</v>
      </c>
      <c r="E2481">
        <v>4</v>
      </c>
      <c r="F2481">
        <v>4</v>
      </c>
      <c r="G2481">
        <v>1</v>
      </c>
      <c r="H2481">
        <v>39</v>
      </c>
      <c r="I2481">
        <v>40</v>
      </c>
      <c r="J2481">
        <v>0.97499999999999998</v>
      </c>
      <c r="K2481">
        <v>40</v>
      </c>
      <c r="L2481">
        <v>1</v>
      </c>
      <c r="M2481">
        <v>38</v>
      </c>
      <c r="O2481">
        <v>1</v>
      </c>
      <c r="P2481">
        <v>1</v>
      </c>
      <c r="Q2481">
        <v>1</v>
      </c>
      <c r="R2481">
        <v>1</v>
      </c>
    </row>
    <row r="2482" spans="1:19" x14ac:dyDescent="0.25">
      <c r="A2482" t="s">
        <v>7226</v>
      </c>
      <c r="B2482" t="s">
        <v>802</v>
      </c>
      <c r="C2482" t="s">
        <v>247</v>
      </c>
      <c r="D2482">
        <v>42339</v>
      </c>
      <c r="E2482">
        <v>6</v>
      </c>
      <c r="F2482">
        <v>8</v>
      </c>
      <c r="G2482">
        <v>0.75</v>
      </c>
      <c r="H2482">
        <v>63</v>
      </c>
      <c r="I2482">
        <v>59</v>
      </c>
      <c r="J2482">
        <v>1.0677966101694916</v>
      </c>
      <c r="K2482">
        <v>81</v>
      </c>
      <c r="L2482">
        <v>0.72839506172839508</v>
      </c>
      <c r="M2482">
        <v>49</v>
      </c>
      <c r="O2482">
        <v>2</v>
      </c>
      <c r="P2482">
        <v>8</v>
      </c>
      <c r="Q2482">
        <v>0.25</v>
      </c>
      <c r="R2482">
        <v>14</v>
      </c>
    </row>
    <row r="2483" spans="1:19" x14ac:dyDescent="0.25">
      <c r="A2483" t="s">
        <v>9373</v>
      </c>
      <c r="B2483" t="s">
        <v>2658</v>
      </c>
      <c r="C2483" t="s">
        <v>2637</v>
      </c>
      <c r="D2483">
        <v>42339</v>
      </c>
      <c r="E2483">
        <v>10</v>
      </c>
      <c r="F2483">
        <v>10</v>
      </c>
      <c r="G2483">
        <v>1</v>
      </c>
      <c r="H2483">
        <v>26</v>
      </c>
      <c r="I2483">
        <v>40</v>
      </c>
      <c r="J2483">
        <v>0.65</v>
      </c>
      <c r="K2483">
        <v>40</v>
      </c>
      <c r="L2483">
        <v>1</v>
      </c>
      <c r="M2483">
        <v>25</v>
      </c>
      <c r="O2483">
        <v>2</v>
      </c>
      <c r="P2483">
        <v>2</v>
      </c>
      <c r="Q2483">
        <v>1</v>
      </c>
      <c r="R2483">
        <v>1</v>
      </c>
    </row>
    <row r="2484" spans="1:19" x14ac:dyDescent="0.25">
      <c r="A2484" t="s">
        <v>7227</v>
      </c>
      <c r="B2484" t="s">
        <v>803</v>
      </c>
      <c r="C2484" t="s">
        <v>242</v>
      </c>
      <c r="D2484">
        <v>42339</v>
      </c>
      <c r="E2484">
        <v>15</v>
      </c>
      <c r="F2484">
        <v>17</v>
      </c>
      <c r="G2484">
        <v>0.88235294117647056</v>
      </c>
      <c r="H2484">
        <v>75</v>
      </c>
      <c r="I2484">
        <v>125</v>
      </c>
      <c r="J2484">
        <v>0.6</v>
      </c>
      <c r="K2484">
        <v>125</v>
      </c>
      <c r="L2484">
        <v>1</v>
      </c>
      <c r="M2484">
        <v>50</v>
      </c>
      <c r="N2484">
        <v>1.0083333333333335</v>
      </c>
      <c r="O2484">
        <v>19</v>
      </c>
      <c r="P2484">
        <v>24</v>
      </c>
      <c r="Q2484">
        <v>0.79166666666666663</v>
      </c>
      <c r="R2484">
        <v>25</v>
      </c>
      <c r="S2484">
        <v>0.42307692307692307</v>
      </c>
    </row>
    <row r="2485" spans="1:19" x14ac:dyDescent="0.25">
      <c r="A2485" t="s">
        <v>7228</v>
      </c>
      <c r="B2485" t="s">
        <v>804</v>
      </c>
      <c r="C2485" t="s">
        <v>243</v>
      </c>
      <c r="D2485">
        <v>42339</v>
      </c>
      <c r="E2485">
        <v>13</v>
      </c>
      <c r="F2485">
        <v>12</v>
      </c>
      <c r="G2485">
        <v>1.0833333333333333</v>
      </c>
      <c r="H2485">
        <v>39</v>
      </c>
      <c r="I2485">
        <v>36</v>
      </c>
      <c r="J2485">
        <v>1.0833333333333333</v>
      </c>
      <c r="K2485">
        <v>40</v>
      </c>
      <c r="L2485">
        <v>0.9</v>
      </c>
      <c r="M2485">
        <v>31</v>
      </c>
      <c r="N2485">
        <v>0.71530625000000003</v>
      </c>
      <c r="O2485">
        <v>2</v>
      </c>
      <c r="P2485">
        <v>3</v>
      </c>
      <c r="Q2485">
        <v>0.66666666666666663</v>
      </c>
      <c r="R2485">
        <v>8</v>
      </c>
      <c r="S2485">
        <v>0.5</v>
      </c>
    </row>
    <row r="2486" spans="1:19" x14ac:dyDescent="0.25">
      <c r="A2486" t="s">
        <v>7229</v>
      </c>
      <c r="B2486" t="s">
        <v>805</v>
      </c>
      <c r="C2486" t="s">
        <v>244</v>
      </c>
      <c r="D2486">
        <v>42339</v>
      </c>
      <c r="E2486">
        <v>5</v>
      </c>
      <c r="F2486">
        <v>4</v>
      </c>
      <c r="G2486">
        <v>1.25</v>
      </c>
      <c r="H2486">
        <v>4</v>
      </c>
      <c r="I2486">
        <v>8</v>
      </c>
      <c r="J2486">
        <v>0.5</v>
      </c>
      <c r="K2486">
        <v>8</v>
      </c>
      <c r="L2486">
        <v>1</v>
      </c>
      <c r="M2486">
        <v>4</v>
      </c>
      <c r="N2486">
        <v>0.88890000000000002</v>
      </c>
      <c r="O2486">
        <v>0</v>
      </c>
      <c r="P2486">
        <v>0</v>
      </c>
      <c r="Q2486" t="e">
        <v>#DIV/0!</v>
      </c>
      <c r="R2486">
        <v>0</v>
      </c>
      <c r="S2486">
        <v>1.3</v>
      </c>
    </row>
    <row r="2487" spans="1:19" x14ac:dyDescent="0.25">
      <c r="A2487" t="s">
        <v>9482</v>
      </c>
      <c r="B2487" t="s">
        <v>2831</v>
      </c>
      <c r="C2487" t="s">
        <v>2809</v>
      </c>
      <c r="D2487">
        <v>42339</v>
      </c>
      <c r="E2487">
        <v>10</v>
      </c>
      <c r="F2487">
        <v>9</v>
      </c>
      <c r="G2487">
        <v>1.1111111111111112</v>
      </c>
      <c r="H2487">
        <v>27</v>
      </c>
      <c r="I2487">
        <v>34</v>
      </c>
      <c r="J2487">
        <v>0.79411764705882348</v>
      </c>
      <c r="K2487">
        <v>39</v>
      </c>
      <c r="L2487">
        <v>0.87179487179487181</v>
      </c>
      <c r="M2487">
        <v>23</v>
      </c>
      <c r="O2487">
        <v>0</v>
      </c>
      <c r="P2487">
        <v>2</v>
      </c>
      <c r="Q2487">
        <v>0</v>
      </c>
      <c r="R2487">
        <v>4</v>
      </c>
      <c r="S2487">
        <v>0.8</v>
      </c>
    </row>
    <row r="2488" spans="1:19" x14ac:dyDescent="0.25">
      <c r="A2488" t="s">
        <v>7230</v>
      </c>
      <c r="B2488" t="s">
        <v>806</v>
      </c>
      <c r="C2488" t="s">
        <v>245</v>
      </c>
      <c r="D2488">
        <v>42339</v>
      </c>
      <c r="E2488">
        <v>21</v>
      </c>
      <c r="F2488">
        <v>25</v>
      </c>
      <c r="G2488">
        <v>0.84</v>
      </c>
      <c r="H2488">
        <v>49</v>
      </c>
      <c r="I2488">
        <v>108</v>
      </c>
      <c r="J2488">
        <v>0.45370370370370372</v>
      </c>
      <c r="K2488">
        <v>113</v>
      </c>
      <c r="L2488">
        <v>0.95575221238938057</v>
      </c>
      <c r="M2488">
        <v>46</v>
      </c>
      <c r="O2488">
        <v>3</v>
      </c>
      <c r="P2488">
        <v>7</v>
      </c>
      <c r="Q2488">
        <v>0.42857142857142855</v>
      </c>
      <c r="R2488">
        <v>3</v>
      </c>
      <c r="S2488">
        <v>1.075</v>
      </c>
    </row>
    <row r="2489" spans="1:19" x14ac:dyDescent="0.25">
      <c r="A2489" t="s">
        <v>7231</v>
      </c>
      <c r="B2489" t="s">
        <v>807</v>
      </c>
      <c r="C2489" t="s">
        <v>246</v>
      </c>
      <c r="D2489">
        <v>42339</v>
      </c>
      <c r="E2489">
        <v>52</v>
      </c>
      <c r="F2489">
        <v>48</v>
      </c>
      <c r="G2489">
        <v>1.0833333333333333</v>
      </c>
      <c r="H2489">
        <v>442</v>
      </c>
      <c r="I2489">
        <v>580</v>
      </c>
      <c r="J2489">
        <v>0.76206896551724135</v>
      </c>
      <c r="K2489">
        <v>615</v>
      </c>
      <c r="L2489">
        <v>0.94308943089430897</v>
      </c>
      <c r="M2489">
        <v>428</v>
      </c>
      <c r="O2489">
        <v>7</v>
      </c>
      <c r="P2489">
        <v>12</v>
      </c>
      <c r="Q2489">
        <v>0.58333333333333337</v>
      </c>
      <c r="R2489">
        <v>14</v>
      </c>
      <c r="S2489">
        <v>0.71906666666666674</v>
      </c>
    </row>
    <row r="2490" spans="1:19" x14ac:dyDescent="0.25">
      <c r="A2490" t="s">
        <v>7232</v>
      </c>
      <c r="B2490" t="s">
        <v>808</v>
      </c>
      <c r="C2490" t="s">
        <v>365</v>
      </c>
      <c r="D2490">
        <v>42339</v>
      </c>
      <c r="E2490">
        <v>0</v>
      </c>
      <c r="F2490">
        <v>0</v>
      </c>
      <c r="G2490" t="e">
        <v>#DIV/0!</v>
      </c>
      <c r="H2490">
        <v>0</v>
      </c>
      <c r="I2490">
        <v>0</v>
      </c>
      <c r="J2490" t="e">
        <v>#DIV/0!</v>
      </c>
      <c r="K2490">
        <v>0</v>
      </c>
      <c r="L2490" t="e">
        <v>#DIV/0!</v>
      </c>
      <c r="M2490">
        <v>0</v>
      </c>
      <c r="O2490">
        <v>0</v>
      </c>
      <c r="P2490">
        <v>0</v>
      </c>
      <c r="Q2490" t="e">
        <v>#DIV/0!</v>
      </c>
      <c r="R2490">
        <v>0</v>
      </c>
      <c r="S2490">
        <v>0.82899999999999996</v>
      </c>
    </row>
    <row r="2491" spans="1:19" x14ac:dyDescent="0.25">
      <c r="A2491" t="s">
        <v>7233</v>
      </c>
      <c r="B2491" t="s">
        <v>809</v>
      </c>
      <c r="C2491" t="s">
        <v>240</v>
      </c>
      <c r="D2491">
        <v>42339</v>
      </c>
      <c r="E2491">
        <v>132</v>
      </c>
      <c r="F2491">
        <v>133</v>
      </c>
      <c r="G2491">
        <v>0.99248120300751874</v>
      </c>
      <c r="H2491">
        <v>725</v>
      </c>
      <c r="I2491">
        <v>990</v>
      </c>
      <c r="J2491">
        <v>0.73232323232323238</v>
      </c>
      <c r="K2491">
        <v>1061</v>
      </c>
      <c r="L2491">
        <v>0.93308199811498582</v>
      </c>
      <c r="M2491">
        <v>656</v>
      </c>
      <c r="O2491">
        <v>35</v>
      </c>
      <c r="P2491">
        <v>58</v>
      </c>
      <c r="Q2491">
        <v>0.60344827586206895</v>
      </c>
      <c r="R2491">
        <v>69</v>
      </c>
      <c r="S2491">
        <v>0.82699999999999996</v>
      </c>
    </row>
    <row r="2492" spans="1:19" x14ac:dyDescent="0.25">
      <c r="A2492" t="s">
        <v>7234</v>
      </c>
      <c r="B2492" t="s">
        <v>810</v>
      </c>
      <c r="C2492" t="s">
        <v>215</v>
      </c>
      <c r="D2492">
        <v>42370</v>
      </c>
      <c r="E2492">
        <v>3</v>
      </c>
      <c r="F2492">
        <v>3</v>
      </c>
      <c r="G2492">
        <v>1</v>
      </c>
      <c r="H2492">
        <v>38</v>
      </c>
      <c r="I2492">
        <v>36</v>
      </c>
      <c r="J2492">
        <v>1.0555555555555556</v>
      </c>
      <c r="K2492">
        <v>36</v>
      </c>
      <c r="L2492">
        <v>1</v>
      </c>
      <c r="M2492">
        <v>32</v>
      </c>
      <c r="O2492">
        <v>3</v>
      </c>
      <c r="P2492">
        <v>10</v>
      </c>
      <c r="Q2492">
        <v>0.3</v>
      </c>
      <c r="R2492">
        <v>6</v>
      </c>
      <c r="S2492">
        <v>0.95299999999999996</v>
      </c>
    </row>
    <row r="2493" spans="1:19" x14ac:dyDescent="0.25">
      <c r="A2493" t="s">
        <v>7235</v>
      </c>
      <c r="B2493" t="s">
        <v>811</v>
      </c>
      <c r="C2493" t="s">
        <v>218</v>
      </c>
      <c r="D2493">
        <v>42370</v>
      </c>
      <c r="E2493">
        <v>2</v>
      </c>
      <c r="F2493">
        <v>3</v>
      </c>
      <c r="G2493">
        <v>0.66666666666666663</v>
      </c>
      <c r="H2493">
        <v>13</v>
      </c>
      <c r="I2493">
        <v>18</v>
      </c>
      <c r="J2493">
        <v>0.72222222222222221</v>
      </c>
      <c r="K2493">
        <v>25</v>
      </c>
      <c r="L2493">
        <v>0.72</v>
      </c>
      <c r="M2493">
        <v>8</v>
      </c>
      <c r="O2493">
        <v>3</v>
      </c>
      <c r="P2493">
        <v>3</v>
      </c>
      <c r="Q2493">
        <v>1</v>
      </c>
      <c r="R2493">
        <v>5</v>
      </c>
      <c r="S2493">
        <v>0.88888888888888884</v>
      </c>
    </row>
    <row r="2494" spans="1:19" x14ac:dyDescent="0.25">
      <c r="A2494" t="s">
        <v>7236</v>
      </c>
      <c r="B2494" t="s">
        <v>812</v>
      </c>
      <c r="C2494" t="s">
        <v>234</v>
      </c>
      <c r="D2494">
        <v>42370</v>
      </c>
      <c r="E2494">
        <v>2</v>
      </c>
      <c r="F2494">
        <v>2</v>
      </c>
      <c r="G2494">
        <v>1</v>
      </c>
      <c r="H2494">
        <v>10</v>
      </c>
      <c r="I2494">
        <v>15</v>
      </c>
      <c r="J2494">
        <v>0.66666666666666663</v>
      </c>
      <c r="K2494">
        <v>15</v>
      </c>
      <c r="L2494">
        <v>1</v>
      </c>
      <c r="M2494">
        <v>10</v>
      </c>
      <c r="O2494">
        <v>1</v>
      </c>
      <c r="P2494">
        <v>1</v>
      </c>
      <c r="Q2494">
        <v>1</v>
      </c>
      <c r="R2494">
        <v>0</v>
      </c>
      <c r="S2494">
        <v>0.75</v>
      </c>
    </row>
    <row r="2495" spans="1:19" x14ac:dyDescent="0.25">
      <c r="A2495" t="s">
        <v>7237</v>
      </c>
      <c r="B2495" t="s">
        <v>813</v>
      </c>
      <c r="C2495" t="s">
        <v>233</v>
      </c>
      <c r="D2495">
        <v>42370</v>
      </c>
      <c r="E2495">
        <v>3</v>
      </c>
      <c r="F2495">
        <v>3</v>
      </c>
      <c r="G2495">
        <v>1</v>
      </c>
      <c r="H2495">
        <v>3</v>
      </c>
      <c r="I2495">
        <v>30</v>
      </c>
      <c r="J2495">
        <v>0.1</v>
      </c>
      <c r="K2495">
        <v>30</v>
      </c>
      <c r="L2495">
        <v>1</v>
      </c>
      <c r="M2495">
        <v>0</v>
      </c>
      <c r="O2495">
        <v>0</v>
      </c>
      <c r="P2495">
        <v>0</v>
      </c>
      <c r="Q2495" t="e">
        <v>#DIV/0!</v>
      </c>
      <c r="R2495">
        <v>3</v>
      </c>
      <c r="S2495">
        <v>0.33333333333333331</v>
      </c>
    </row>
    <row r="2496" spans="1:19" x14ac:dyDescent="0.25">
      <c r="A2496" t="s">
        <v>8866</v>
      </c>
      <c r="B2496" t="s">
        <v>3212</v>
      </c>
      <c r="C2496" t="s">
        <v>2638</v>
      </c>
      <c r="D2496">
        <v>42370</v>
      </c>
      <c r="E2496">
        <v>5</v>
      </c>
      <c r="F2496">
        <v>5</v>
      </c>
      <c r="G2496">
        <v>1</v>
      </c>
      <c r="H2496">
        <v>26</v>
      </c>
      <c r="I2496">
        <v>25</v>
      </c>
      <c r="J2496">
        <v>1.04</v>
      </c>
      <c r="K2496">
        <v>25</v>
      </c>
      <c r="L2496">
        <v>1</v>
      </c>
      <c r="M2496">
        <v>25</v>
      </c>
      <c r="O2496">
        <v>0</v>
      </c>
      <c r="P2496">
        <v>0</v>
      </c>
      <c r="Q2496" t="e">
        <v>#DIV/0!</v>
      </c>
      <c r="R2496">
        <v>1</v>
      </c>
      <c r="S2496">
        <v>0.8</v>
      </c>
    </row>
    <row r="2497" spans="1:19" x14ac:dyDescent="0.25">
      <c r="A2497" t="s">
        <v>8757</v>
      </c>
      <c r="B2497" t="s">
        <v>2659</v>
      </c>
      <c r="C2497" t="s">
        <v>2636</v>
      </c>
      <c r="D2497">
        <v>42370</v>
      </c>
      <c r="E2497">
        <v>3</v>
      </c>
      <c r="F2497">
        <v>3</v>
      </c>
      <c r="G2497">
        <v>1</v>
      </c>
      <c r="H2497">
        <v>2</v>
      </c>
      <c r="I2497">
        <v>15</v>
      </c>
      <c r="J2497">
        <v>0.13333333333333333</v>
      </c>
      <c r="K2497">
        <v>15</v>
      </c>
      <c r="L2497">
        <v>1</v>
      </c>
      <c r="M2497">
        <v>1</v>
      </c>
      <c r="O2497">
        <v>0</v>
      </c>
      <c r="P2497">
        <v>0</v>
      </c>
      <c r="Q2497" t="e">
        <v>#DIV/0!</v>
      </c>
      <c r="R2497">
        <v>1</v>
      </c>
    </row>
    <row r="2498" spans="1:19" x14ac:dyDescent="0.25">
      <c r="A2498" t="s">
        <v>7238</v>
      </c>
      <c r="B2498" t="s">
        <v>814</v>
      </c>
      <c r="C2498" t="s">
        <v>209</v>
      </c>
      <c r="D2498">
        <v>42370</v>
      </c>
      <c r="E2498">
        <v>2</v>
      </c>
      <c r="F2498">
        <v>3</v>
      </c>
      <c r="G2498">
        <v>0.66666666666666663</v>
      </c>
      <c r="H2498">
        <v>15</v>
      </c>
      <c r="I2498">
        <v>20</v>
      </c>
      <c r="J2498">
        <v>0.75</v>
      </c>
      <c r="K2498">
        <v>30</v>
      </c>
      <c r="L2498">
        <v>0.66666666666666663</v>
      </c>
      <c r="M2498">
        <v>11</v>
      </c>
      <c r="N2498">
        <v>1.3</v>
      </c>
      <c r="O2498">
        <v>2</v>
      </c>
      <c r="P2498">
        <v>2</v>
      </c>
      <c r="Q2498">
        <v>1</v>
      </c>
      <c r="R2498">
        <v>4</v>
      </c>
    </row>
    <row r="2499" spans="1:19" x14ac:dyDescent="0.25">
      <c r="A2499" t="s">
        <v>7239</v>
      </c>
      <c r="B2499" t="s">
        <v>815</v>
      </c>
      <c r="C2499" t="s">
        <v>214</v>
      </c>
      <c r="D2499">
        <v>42370</v>
      </c>
      <c r="E2499">
        <v>7</v>
      </c>
      <c r="F2499">
        <v>7</v>
      </c>
      <c r="G2499">
        <v>1</v>
      </c>
      <c r="H2499">
        <v>29</v>
      </c>
      <c r="I2499">
        <v>50</v>
      </c>
      <c r="J2499">
        <v>0.57999999999999996</v>
      </c>
      <c r="K2499">
        <v>50</v>
      </c>
      <c r="L2499">
        <v>1</v>
      </c>
      <c r="M2499">
        <v>27</v>
      </c>
      <c r="N2499">
        <v>0.8</v>
      </c>
      <c r="O2499">
        <v>0</v>
      </c>
      <c r="P2499">
        <v>0</v>
      </c>
      <c r="Q2499" t="e">
        <v>#DIV/0!</v>
      </c>
      <c r="R2499">
        <v>2</v>
      </c>
    </row>
    <row r="2500" spans="1:19" x14ac:dyDescent="0.25">
      <c r="A2500" t="s">
        <v>7240</v>
      </c>
      <c r="B2500" t="s">
        <v>816</v>
      </c>
      <c r="C2500" t="s">
        <v>220</v>
      </c>
      <c r="D2500">
        <v>42370</v>
      </c>
      <c r="E2500">
        <v>7</v>
      </c>
      <c r="F2500">
        <v>7</v>
      </c>
      <c r="G2500">
        <v>1</v>
      </c>
      <c r="H2500">
        <v>34</v>
      </c>
      <c r="I2500">
        <v>45</v>
      </c>
      <c r="J2500">
        <v>0.75555555555555554</v>
      </c>
      <c r="K2500">
        <v>45</v>
      </c>
      <c r="L2500">
        <v>1</v>
      </c>
      <c r="M2500">
        <v>22</v>
      </c>
      <c r="N2500">
        <v>1.075</v>
      </c>
      <c r="O2500">
        <v>4</v>
      </c>
      <c r="P2500">
        <v>5</v>
      </c>
      <c r="Q2500">
        <v>0.8</v>
      </c>
      <c r="R2500">
        <v>12</v>
      </c>
    </row>
    <row r="2501" spans="1:19" x14ac:dyDescent="0.25">
      <c r="A2501" t="s">
        <v>7241</v>
      </c>
      <c r="B2501" t="s">
        <v>817</v>
      </c>
      <c r="C2501" t="s">
        <v>226</v>
      </c>
      <c r="D2501">
        <v>42370</v>
      </c>
      <c r="E2501">
        <v>11</v>
      </c>
      <c r="F2501">
        <v>12</v>
      </c>
      <c r="G2501">
        <v>0.91666666666666663</v>
      </c>
      <c r="H2501">
        <v>31</v>
      </c>
      <c r="I2501">
        <v>36</v>
      </c>
      <c r="J2501">
        <v>0.86111111111111116</v>
      </c>
      <c r="K2501">
        <v>40</v>
      </c>
      <c r="L2501">
        <v>0.9</v>
      </c>
      <c r="M2501">
        <v>25</v>
      </c>
      <c r="N2501">
        <v>0.71906666666666674</v>
      </c>
      <c r="O2501">
        <v>7</v>
      </c>
      <c r="P2501">
        <v>10</v>
      </c>
      <c r="Q2501">
        <v>0.7</v>
      </c>
      <c r="R2501">
        <v>6</v>
      </c>
    </row>
    <row r="2502" spans="1:19" x14ac:dyDescent="0.25">
      <c r="A2502" t="s">
        <v>7242</v>
      </c>
      <c r="B2502" t="s">
        <v>818</v>
      </c>
      <c r="C2502" t="s">
        <v>227</v>
      </c>
      <c r="D2502">
        <v>42370</v>
      </c>
      <c r="E2502">
        <v>4</v>
      </c>
      <c r="F2502">
        <v>4</v>
      </c>
      <c r="G2502">
        <v>1</v>
      </c>
      <c r="H2502">
        <v>4</v>
      </c>
      <c r="I2502">
        <v>8</v>
      </c>
      <c r="J2502">
        <v>0.5</v>
      </c>
      <c r="K2502">
        <v>8</v>
      </c>
      <c r="L2502">
        <v>1</v>
      </c>
      <c r="M2502">
        <v>2</v>
      </c>
      <c r="N2502">
        <v>0.82899999999999996</v>
      </c>
      <c r="O2502">
        <v>2</v>
      </c>
      <c r="P2502">
        <v>2</v>
      </c>
      <c r="Q2502">
        <v>1</v>
      </c>
      <c r="R2502">
        <v>2</v>
      </c>
    </row>
    <row r="2503" spans="1:19" x14ac:dyDescent="0.25">
      <c r="A2503" t="s">
        <v>8975</v>
      </c>
      <c r="B2503" t="s">
        <v>2832</v>
      </c>
      <c r="C2503" t="s">
        <v>2810</v>
      </c>
      <c r="D2503">
        <v>42370</v>
      </c>
      <c r="E2503">
        <v>3</v>
      </c>
      <c r="F2503">
        <v>4</v>
      </c>
      <c r="G2503">
        <v>0.75</v>
      </c>
      <c r="H2503">
        <v>13</v>
      </c>
      <c r="I2503">
        <v>9</v>
      </c>
      <c r="J2503">
        <v>1.4444444444444444</v>
      </c>
      <c r="K2503">
        <v>14</v>
      </c>
      <c r="L2503">
        <v>0.6428571428571429</v>
      </c>
      <c r="M2503">
        <v>12</v>
      </c>
      <c r="O2503">
        <v>0</v>
      </c>
      <c r="P2503">
        <v>2</v>
      </c>
      <c r="Q2503">
        <v>0</v>
      </c>
      <c r="R2503">
        <v>1</v>
      </c>
    </row>
    <row r="2504" spans="1:19" x14ac:dyDescent="0.25">
      <c r="A2504" t="s">
        <v>9094</v>
      </c>
      <c r="B2504" t="s">
        <v>9095</v>
      </c>
      <c r="C2504" t="s">
        <v>2811</v>
      </c>
      <c r="D2504">
        <v>42370</v>
      </c>
      <c r="E2504">
        <v>5</v>
      </c>
      <c r="F2504">
        <v>5</v>
      </c>
      <c r="G2504">
        <v>1</v>
      </c>
      <c r="H2504">
        <v>13</v>
      </c>
      <c r="I2504">
        <v>25</v>
      </c>
      <c r="J2504">
        <v>0.52</v>
      </c>
      <c r="K2504">
        <v>25</v>
      </c>
      <c r="L2504">
        <v>1</v>
      </c>
      <c r="M2504">
        <v>11</v>
      </c>
      <c r="O2504">
        <v>0</v>
      </c>
      <c r="P2504">
        <v>0</v>
      </c>
      <c r="Q2504" t="e">
        <v>#DIV/0!</v>
      </c>
      <c r="R2504">
        <v>2</v>
      </c>
    </row>
    <row r="2505" spans="1:19" x14ac:dyDescent="0.25">
      <c r="A2505" t="s">
        <v>7243</v>
      </c>
      <c r="B2505" t="s">
        <v>819</v>
      </c>
      <c r="C2505" t="s">
        <v>204</v>
      </c>
      <c r="D2505">
        <v>42370</v>
      </c>
      <c r="E2505">
        <v>5</v>
      </c>
      <c r="F2505">
        <v>5</v>
      </c>
      <c r="G2505">
        <v>1</v>
      </c>
      <c r="H2505">
        <v>9</v>
      </c>
      <c r="I2505">
        <v>25</v>
      </c>
      <c r="J2505">
        <v>0.36</v>
      </c>
      <c r="K2505">
        <v>25</v>
      </c>
      <c r="L2505">
        <v>1</v>
      </c>
      <c r="M2505">
        <v>6</v>
      </c>
      <c r="O2505">
        <v>0</v>
      </c>
      <c r="P2505">
        <v>0</v>
      </c>
      <c r="Q2505" t="e">
        <v>#DIV/0!</v>
      </c>
      <c r="R2505">
        <v>3</v>
      </c>
    </row>
    <row r="2506" spans="1:19" x14ac:dyDescent="0.25">
      <c r="A2506" t="s">
        <v>7244</v>
      </c>
      <c r="B2506" t="s">
        <v>820</v>
      </c>
      <c r="C2506" t="s">
        <v>208</v>
      </c>
      <c r="D2506">
        <v>42370</v>
      </c>
      <c r="E2506">
        <v>6</v>
      </c>
      <c r="F2506">
        <v>7</v>
      </c>
      <c r="G2506">
        <v>0.8571428571428571</v>
      </c>
      <c r="H2506">
        <v>4</v>
      </c>
      <c r="I2506">
        <v>27</v>
      </c>
      <c r="J2506">
        <v>0.14814814814814814</v>
      </c>
      <c r="K2506">
        <v>32</v>
      </c>
      <c r="L2506">
        <v>0.84375</v>
      </c>
      <c r="M2506">
        <v>4</v>
      </c>
      <c r="O2506">
        <v>0</v>
      </c>
      <c r="P2506">
        <v>0</v>
      </c>
      <c r="Q2506" t="e">
        <v>#DIV/0!</v>
      </c>
      <c r="R2506">
        <v>0</v>
      </c>
    </row>
    <row r="2507" spans="1:19" x14ac:dyDescent="0.25">
      <c r="A2507" t="s">
        <v>7245</v>
      </c>
      <c r="B2507" t="s">
        <v>821</v>
      </c>
      <c r="C2507" t="s">
        <v>212</v>
      </c>
      <c r="D2507">
        <v>42370</v>
      </c>
      <c r="E2507">
        <v>2</v>
      </c>
      <c r="F2507">
        <v>2</v>
      </c>
      <c r="G2507">
        <v>1</v>
      </c>
      <c r="H2507">
        <v>15</v>
      </c>
      <c r="I2507">
        <v>10</v>
      </c>
      <c r="J2507">
        <v>1.5</v>
      </c>
      <c r="K2507">
        <v>10</v>
      </c>
      <c r="L2507">
        <v>1</v>
      </c>
      <c r="M2507">
        <v>15</v>
      </c>
      <c r="O2507">
        <v>0</v>
      </c>
      <c r="P2507">
        <v>0</v>
      </c>
      <c r="Q2507" t="e">
        <v>#DIV/0!</v>
      </c>
      <c r="R2507">
        <v>0</v>
      </c>
    </row>
    <row r="2508" spans="1:19" x14ac:dyDescent="0.25">
      <c r="A2508" t="s">
        <v>7246</v>
      </c>
      <c r="B2508" t="s">
        <v>822</v>
      </c>
      <c r="C2508" t="s">
        <v>363</v>
      </c>
      <c r="D2508">
        <v>42370</v>
      </c>
      <c r="E2508">
        <v>10</v>
      </c>
      <c r="F2508">
        <v>10</v>
      </c>
      <c r="G2508">
        <v>1</v>
      </c>
      <c r="H2508">
        <v>17</v>
      </c>
      <c r="I2508">
        <v>26</v>
      </c>
      <c r="J2508">
        <v>0.65384615384615385</v>
      </c>
      <c r="K2508">
        <v>26</v>
      </c>
      <c r="L2508">
        <v>1</v>
      </c>
      <c r="M2508">
        <v>17</v>
      </c>
      <c r="O2508">
        <v>0</v>
      </c>
      <c r="P2508">
        <v>2</v>
      </c>
      <c r="Q2508">
        <v>0</v>
      </c>
      <c r="R2508">
        <v>0</v>
      </c>
      <c r="S2508">
        <v>0.82699999999999996</v>
      </c>
    </row>
    <row r="2509" spans="1:19" x14ac:dyDescent="0.25">
      <c r="A2509" t="s">
        <v>7247</v>
      </c>
      <c r="B2509" t="s">
        <v>823</v>
      </c>
      <c r="C2509" t="s">
        <v>223</v>
      </c>
      <c r="D2509">
        <v>42370</v>
      </c>
      <c r="E2509">
        <v>4</v>
      </c>
      <c r="F2509">
        <v>4</v>
      </c>
      <c r="G2509">
        <v>1</v>
      </c>
      <c r="H2509">
        <v>2</v>
      </c>
      <c r="I2509">
        <v>20</v>
      </c>
      <c r="J2509">
        <v>0.1</v>
      </c>
      <c r="K2509">
        <v>20</v>
      </c>
      <c r="L2509">
        <v>1</v>
      </c>
      <c r="M2509">
        <v>2</v>
      </c>
      <c r="O2509">
        <v>0</v>
      </c>
      <c r="P2509">
        <v>0</v>
      </c>
      <c r="Q2509" t="e">
        <v>#DIV/0!</v>
      </c>
      <c r="R2509">
        <v>0</v>
      </c>
      <c r="S2509">
        <v>0.68803846153846149</v>
      </c>
    </row>
    <row r="2510" spans="1:19" x14ac:dyDescent="0.25">
      <c r="A2510" t="s">
        <v>7248</v>
      </c>
      <c r="B2510" t="s">
        <v>824</v>
      </c>
      <c r="C2510" t="s">
        <v>206</v>
      </c>
      <c r="D2510">
        <v>42370</v>
      </c>
      <c r="E2510">
        <v>9</v>
      </c>
      <c r="F2510">
        <v>9</v>
      </c>
      <c r="G2510">
        <v>1</v>
      </c>
      <c r="H2510">
        <v>109</v>
      </c>
      <c r="I2510">
        <v>100</v>
      </c>
      <c r="J2510">
        <v>1.0900000000000001</v>
      </c>
      <c r="K2510">
        <v>100</v>
      </c>
      <c r="L2510">
        <v>1</v>
      </c>
      <c r="M2510">
        <v>107</v>
      </c>
      <c r="O2510">
        <v>0</v>
      </c>
      <c r="P2510">
        <v>0</v>
      </c>
      <c r="Q2510" t="e">
        <v>#DIV/0!</v>
      </c>
      <c r="R2510">
        <v>2</v>
      </c>
      <c r="S2510">
        <v>0.88888888888888884</v>
      </c>
    </row>
    <row r="2511" spans="1:19" x14ac:dyDescent="0.25">
      <c r="A2511" t="s">
        <v>7249</v>
      </c>
      <c r="B2511" t="s">
        <v>825</v>
      </c>
      <c r="C2511" t="s">
        <v>229</v>
      </c>
      <c r="D2511">
        <v>42370</v>
      </c>
      <c r="E2511">
        <v>5</v>
      </c>
      <c r="F2511">
        <v>6</v>
      </c>
      <c r="G2511">
        <v>0.83333333333333337</v>
      </c>
      <c r="H2511">
        <v>53</v>
      </c>
      <c r="I2511">
        <v>75</v>
      </c>
      <c r="J2511">
        <v>0.70666666666666667</v>
      </c>
      <c r="K2511">
        <v>90</v>
      </c>
      <c r="L2511">
        <v>0.83333333333333337</v>
      </c>
      <c r="M2511">
        <v>53</v>
      </c>
      <c r="O2511">
        <v>0</v>
      </c>
      <c r="P2511">
        <v>0</v>
      </c>
      <c r="Q2511" t="e">
        <v>#DIV/0!</v>
      </c>
      <c r="R2511">
        <v>0</v>
      </c>
    </row>
    <row r="2512" spans="1:19" x14ac:dyDescent="0.25">
      <c r="A2512" t="s">
        <v>7250</v>
      </c>
      <c r="B2512" t="s">
        <v>826</v>
      </c>
      <c r="C2512" t="s">
        <v>577</v>
      </c>
      <c r="D2512">
        <v>42370</v>
      </c>
      <c r="E2512">
        <v>2</v>
      </c>
      <c r="F2512">
        <v>2</v>
      </c>
      <c r="G2512">
        <v>1</v>
      </c>
      <c r="H2512">
        <v>4</v>
      </c>
      <c r="I2512">
        <v>10</v>
      </c>
      <c r="J2512">
        <v>0.4</v>
      </c>
      <c r="K2512">
        <v>10</v>
      </c>
      <c r="L2512">
        <v>1</v>
      </c>
      <c r="M2512">
        <v>4</v>
      </c>
      <c r="O2512">
        <v>0</v>
      </c>
      <c r="P2512">
        <v>0</v>
      </c>
      <c r="Q2512" t="e">
        <v>#DIV/0!</v>
      </c>
      <c r="R2512">
        <v>0</v>
      </c>
    </row>
    <row r="2513" spans="1:19" x14ac:dyDescent="0.25">
      <c r="A2513" t="s">
        <v>7251</v>
      </c>
      <c r="B2513" t="s">
        <v>827</v>
      </c>
      <c r="C2513" t="s">
        <v>678</v>
      </c>
      <c r="D2513">
        <v>42370</v>
      </c>
      <c r="E2513">
        <v>4</v>
      </c>
      <c r="F2513">
        <v>5</v>
      </c>
      <c r="G2513">
        <v>0.8</v>
      </c>
      <c r="H2513">
        <v>4</v>
      </c>
      <c r="I2513">
        <v>21</v>
      </c>
      <c r="J2513">
        <v>0.19047619047619047</v>
      </c>
      <c r="K2513">
        <v>21</v>
      </c>
      <c r="L2513">
        <v>1</v>
      </c>
      <c r="M2513">
        <v>4</v>
      </c>
      <c r="O2513">
        <v>0</v>
      </c>
      <c r="P2513">
        <v>0</v>
      </c>
      <c r="Q2513" t="e">
        <v>#DIV/0!</v>
      </c>
      <c r="R2513">
        <v>0</v>
      </c>
    </row>
    <row r="2514" spans="1:19" x14ac:dyDescent="0.25">
      <c r="A2514" t="s">
        <v>7252</v>
      </c>
      <c r="B2514" t="s">
        <v>828</v>
      </c>
      <c r="C2514" t="s">
        <v>231</v>
      </c>
      <c r="D2514">
        <v>42370</v>
      </c>
      <c r="E2514">
        <v>3</v>
      </c>
      <c r="F2514">
        <v>5</v>
      </c>
      <c r="G2514">
        <v>0.6</v>
      </c>
      <c r="H2514">
        <v>36</v>
      </c>
      <c r="I2514">
        <v>30</v>
      </c>
      <c r="J2514">
        <v>1.2</v>
      </c>
      <c r="K2514">
        <v>50</v>
      </c>
      <c r="L2514">
        <v>0.6</v>
      </c>
      <c r="M2514">
        <v>36</v>
      </c>
      <c r="O2514">
        <v>0</v>
      </c>
      <c r="P2514">
        <v>0</v>
      </c>
      <c r="Q2514" t="e">
        <v>#DIV/0!</v>
      </c>
      <c r="R2514">
        <v>0</v>
      </c>
      <c r="S2514">
        <v>0.56666666666666665</v>
      </c>
    </row>
    <row r="2515" spans="1:19" x14ac:dyDescent="0.25">
      <c r="A2515" t="s">
        <v>7253</v>
      </c>
      <c r="B2515" t="s">
        <v>829</v>
      </c>
      <c r="C2515" t="s">
        <v>236</v>
      </c>
      <c r="D2515">
        <v>42370</v>
      </c>
      <c r="E2515">
        <v>13</v>
      </c>
      <c r="F2515">
        <v>14</v>
      </c>
      <c r="G2515">
        <v>0.9285714285714286</v>
      </c>
      <c r="H2515">
        <v>96</v>
      </c>
      <c r="I2515">
        <v>124</v>
      </c>
      <c r="J2515">
        <v>0.77419354838709675</v>
      </c>
      <c r="K2515">
        <v>134</v>
      </c>
      <c r="L2515">
        <v>0.92537313432835822</v>
      </c>
      <c r="M2515">
        <v>96</v>
      </c>
      <c r="O2515">
        <v>0</v>
      </c>
      <c r="P2515">
        <v>0</v>
      </c>
      <c r="Q2515" t="e">
        <v>#DIV/0!</v>
      </c>
      <c r="R2515">
        <v>0</v>
      </c>
    </row>
    <row r="2516" spans="1:19" x14ac:dyDescent="0.25">
      <c r="A2516" t="s">
        <v>7254</v>
      </c>
      <c r="B2516" t="s">
        <v>830</v>
      </c>
      <c r="C2516" t="s">
        <v>221</v>
      </c>
      <c r="D2516">
        <v>42370</v>
      </c>
      <c r="E2516">
        <v>10</v>
      </c>
      <c r="F2516">
        <v>10</v>
      </c>
      <c r="G2516">
        <v>1</v>
      </c>
      <c r="H2516">
        <v>74</v>
      </c>
      <c r="I2516">
        <v>100</v>
      </c>
      <c r="J2516">
        <v>0.74</v>
      </c>
      <c r="K2516">
        <v>100</v>
      </c>
      <c r="L2516">
        <v>1</v>
      </c>
      <c r="M2516">
        <v>66</v>
      </c>
      <c r="O2516">
        <v>4</v>
      </c>
      <c r="P2516">
        <v>8</v>
      </c>
      <c r="Q2516">
        <v>0.5</v>
      </c>
      <c r="R2516">
        <v>8</v>
      </c>
    </row>
    <row r="2517" spans="1:19" x14ac:dyDescent="0.25">
      <c r="A2517" t="s">
        <v>7255</v>
      </c>
      <c r="B2517" t="s">
        <v>831</v>
      </c>
      <c r="C2517" t="s">
        <v>238</v>
      </c>
      <c r="D2517">
        <v>42370</v>
      </c>
      <c r="E2517">
        <v>3</v>
      </c>
      <c r="F2517">
        <v>3</v>
      </c>
      <c r="G2517">
        <v>1</v>
      </c>
      <c r="H2517">
        <v>10</v>
      </c>
      <c r="I2517">
        <v>30</v>
      </c>
      <c r="J2517">
        <v>0.33333333333333331</v>
      </c>
      <c r="K2517">
        <v>30</v>
      </c>
      <c r="L2517">
        <v>1</v>
      </c>
      <c r="M2517">
        <v>10</v>
      </c>
      <c r="O2517">
        <v>0</v>
      </c>
      <c r="P2517">
        <v>0</v>
      </c>
      <c r="Q2517" t="e">
        <v>#DIV/0!</v>
      </c>
      <c r="R2517">
        <v>0</v>
      </c>
      <c r="S2517">
        <v>0.5</v>
      </c>
    </row>
    <row r="2518" spans="1:19" x14ac:dyDescent="0.25">
      <c r="A2518" t="s">
        <v>7256</v>
      </c>
      <c r="B2518" t="s">
        <v>832</v>
      </c>
      <c r="C2518" t="s">
        <v>224</v>
      </c>
      <c r="D2518">
        <v>42370</v>
      </c>
      <c r="E2518">
        <v>5</v>
      </c>
      <c r="F2518">
        <v>5</v>
      </c>
      <c r="G2518">
        <v>1</v>
      </c>
      <c r="H2518">
        <v>15</v>
      </c>
      <c r="I2518">
        <v>40</v>
      </c>
      <c r="J2518">
        <v>0.375</v>
      </c>
      <c r="K2518">
        <v>40</v>
      </c>
      <c r="L2518">
        <v>1</v>
      </c>
      <c r="M2518">
        <v>15</v>
      </c>
      <c r="O2518">
        <v>0</v>
      </c>
      <c r="P2518">
        <v>0</v>
      </c>
      <c r="Q2518" t="e">
        <v>#DIV/0!</v>
      </c>
      <c r="R2518">
        <v>0</v>
      </c>
      <c r="S2518">
        <v>1.0249999999999999</v>
      </c>
    </row>
    <row r="2519" spans="1:19" x14ac:dyDescent="0.25">
      <c r="A2519" t="s">
        <v>7257</v>
      </c>
      <c r="B2519" t="s">
        <v>833</v>
      </c>
      <c r="C2519" t="s">
        <v>584</v>
      </c>
      <c r="D2519">
        <v>42370</v>
      </c>
      <c r="E2519">
        <v>4</v>
      </c>
      <c r="F2519">
        <v>4</v>
      </c>
      <c r="G2519">
        <v>1</v>
      </c>
      <c r="H2519">
        <v>22</v>
      </c>
      <c r="I2519">
        <v>40</v>
      </c>
      <c r="J2519">
        <v>0.55000000000000004</v>
      </c>
      <c r="K2519">
        <v>40</v>
      </c>
      <c r="L2519">
        <v>1</v>
      </c>
      <c r="M2519">
        <v>22</v>
      </c>
      <c r="O2519">
        <v>1</v>
      </c>
      <c r="P2519">
        <v>1</v>
      </c>
      <c r="Q2519">
        <v>1</v>
      </c>
      <c r="R2519">
        <v>0</v>
      </c>
      <c r="S2519">
        <v>1.075</v>
      </c>
    </row>
    <row r="2520" spans="1:19" x14ac:dyDescent="0.25">
      <c r="A2520" t="s">
        <v>9614</v>
      </c>
      <c r="B2520" t="s">
        <v>9615</v>
      </c>
      <c r="C2520" t="s">
        <v>9523</v>
      </c>
      <c r="D2520">
        <v>42370</v>
      </c>
      <c r="E2520">
        <v>3</v>
      </c>
      <c r="F2520">
        <v>4</v>
      </c>
      <c r="G2520">
        <v>0.75</v>
      </c>
      <c r="H2520">
        <v>13</v>
      </c>
      <c r="I2520">
        <v>9</v>
      </c>
      <c r="J2520">
        <v>1.4444444444444444</v>
      </c>
      <c r="K2520">
        <v>14</v>
      </c>
      <c r="L2520">
        <v>0.6428571428571429</v>
      </c>
      <c r="M2520">
        <v>12</v>
      </c>
      <c r="O2520">
        <v>0</v>
      </c>
      <c r="P2520">
        <v>2</v>
      </c>
      <c r="Q2520">
        <v>0</v>
      </c>
      <c r="R2520">
        <v>1</v>
      </c>
      <c r="S2520">
        <v>0.77403333333333335</v>
      </c>
    </row>
    <row r="2521" spans="1:19" x14ac:dyDescent="0.25">
      <c r="A2521" t="s">
        <v>9239</v>
      </c>
      <c r="B2521" t="s">
        <v>9240</v>
      </c>
      <c r="C2521" t="s">
        <v>3018</v>
      </c>
      <c r="D2521">
        <v>42370</v>
      </c>
      <c r="E2521">
        <v>10</v>
      </c>
      <c r="F2521">
        <v>10</v>
      </c>
      <c r="G2521">
        <v>1</v>
      </c>
      <c r="H2521">
        <v>39</v>
      </c>
      <c r="I2521">
        <v>50</v>
      </c>
      <c r="J2521">
        <v>0.78</v>
      </c>
      <c r="K2521">
        <v>50</v>
      </c>
      <c r="L2521">
        <v>1</v>
      </c>
      <c r="M2521">
        <v>36</v>
      </c>
      <c r="O2521">
        <v>0</v>
      </c>
      <c r="P2521">
        <v>0</v>
      </c>
      <c r="Q2521" t="e">
        <v>#DIV/0!</v>
      </c>
      <c r="R2521">
        <v>3</v>
      </c>
      <c r="S2521">
        <v>0.8</v>
      </c>
    </row>
    <row r="2522" spans="1:19" x14ac:dyDescent="0.25">
      <c r="A2522" t="s">
        <v>7258</v>
      </c>
      <c r="B2522" t="s">
        <v>834</v>
      </c>
      <c r="C2522" t="s">
        <v>203</v>
      </c>
      <c r="D2522">
        <v>42370</v>
      </c>
      <c r="E2522">
        <v>14</v>
      </c>
      <c r="F2522">
        <v>14</v>
      </c>
      <c r="G2522">
        <v>1</v>
      </c>
      <c r="H2522">
        <v>118</v>
      </c>
      <c r="I2522">
        <v>125</v>
      </c>
      <c r="J2522">
        <v>0.94399999999999995</v>
      </c>
      <c r="K2522">
        <v>125</v>
      </c>
      <c r="L2522">
        <v>1</v>
      </c>
      <c r="M2522">
        <v>113</v>
      </c>
      <c r="O2522">
        <v>0</v>
      </c>
      <c r="P2522">
        <v>0</v>
      </c>
      <c r="Q2522" t="e">
        <v>#DIV/0!</v>
      </c>
      <c r="R2522">
        <v>5</v>
      </c>
    </row>
    <row r="2523" spans="1:19" x14ac:dyDescent="0.25">
      <c r="A2523" t="s">
        <v>7259</v>
      </c>
      <c r="B2523" t="s">
        <v>835</v>
      </c>
      <c r="C2523" t="s">
        <v>232</v>
      </c>
      <c r="D2523">
        <v>42370</v>
      </c>
      <c r="E2523">
        <v>3</v>
      </c>
      <c r="F2523">
        <v>3</v>
      </c>
      <c r="G2523">
        <v>1</v>
      </c>
      <c r="H2523">
        <v>3</v>
      </c>
      <c r="I2523">
        <v>30</v>
      </c>
      <c r="J2523">
        <v>0.1</v>
      </c>
      <c r="K2523">
        <v>30</v>
      </c>
      <c r="L2523">
        <v>1</v>
      </c>
      <c r="M2523">
        <v>0</v>
      </c>
      <c r="O2523">
        <v>0</v>
      </c>
      <c r="P2523">
        <v>0</v>
      </c>
      <c r="Q2523" t="e">
        <v>#DIV/0!</v>
      </c>
      <c r="R2523">
        <v>3</v>
      </c>
    </row>
    <row r="2524" spans="1:19" x14ac:dyDescent="0.25">
      <c r="A2524" t="s">
        <v>7260</v>
      </c>
      <c r="B2524" t="s">
        <v>836</v>
      </c>
      <c r="C2524" t="s">
        <v>588</v>
      </c>
      <c r="D2524">
        <v>42370</v>
      </c>
      <c r="E2524">
        <v>2</v>
      </c>
      <c r="F2524">
        <v>2</v>
      </c>
      <c r="G2524">
        <v>1</v>
      </c>
      <c r="H2524">
        <v>4</v>
      </c>
      <c r="I2524">
        <v>10</v>
      </c>
      <c r="J2524">
        <v>0.4</v>
      </c>
      <c r="K2524">
        <v>10</v>
      </c>
      <c r="L2524">
        <v>1</v>
      </c>
      <c r="M2524">
        <v>4</v>
      </c>
      <c r="O2524">
        <v>0</v>
      </c>
      <c r="P2524">
        <v>0</v>
      </c>
      <c r="Q2524" t="e">
        <v>#DIV/0!</v>
      </c>
      <c r="R2524">
        <v>0</v>
      </c>
    </row>
    <row r="2525" spans="1:19" x14ac:dyDescent="0.25">
      <c r="A2525" t="s">
        <v>7261</v>
      </c>
      <c r="B2525" t="s">
        <v>837</v>
      </c>
      <c r="C2525" t="s">
        <v>689</v>
      </c>
      <c r="D2525">
        <v>42370</v>
      </c>
      <c r="E2525">
        <v>4</v>
      </c>
      <c r="F2525">
        <v>5</v>
      </c>
      <c r="G2525">
        <v>0.8</v>
      </c>
      <c r="H2525">
        <v>4</v>
      </c>
      <c r="I2525">
        <v>21</v>
      </c>
      <c r="J2525">
        <v>0.19047619047619047</v>
      </c>
      <c r="K2525">
        <v>21</v>
      </c>
      <c r="L2525">
        <v>1</v>
      </c>
      <c r="M2525">
        <v>4</v>
      </c>
      <c r="O2525">
        <v>0</v>
      </c>
      <c r="P2525">
        <v>0</v>
      </c>
      <c r="Q2525" t="e">
        <v>#DIV/0!</v>
      </c>
      <c r="R2525">
        <v>0</v>
      </c>
    </row>
    <row r="2526" spans="1:19" x14ac:dyDescent="0.25">
      <c r="A2526" t="s">
        <v>7262</v>
      </c>
      <c r="B2526" t="s">
        <v>838</v>
      </c>
      <c r="C2526" t="s">
        <v>211</v>
      </c>
      <c r="D2526">
        <v>42370</v>
      </c>
      <c r="E2526">
        <v>12</v>
      </c>
      <c r="F2526">
        <v>12</v>
      </c>
      <c r="G2526">
        <v>1</v>
      </c>
      <c r="H2526">
        <v>82</v>
      </c>
      <c r="I2526">
        <v>96</v>
      </c>
      <c r="J2526">
        <v>0.85416666666666663</v>
      </c>
      <c r="K2526">
        <v>96</v>
      </c>
      <c r="L2526">
        <v>1</v>
      </c>
      <c r="M2526">
        <v>74</v>
      </c>
      <c r="O2526">
        <v>3</v>
      </c>
      <c r="P2526">
        <v>10</v>
      </c>
      <c r="Q2526">
        <v>0.3</v>
      </c>
      <c r="R2526">
        <v>8</v>
      </c>
    </row>
    <row r="2527" spans="1:19" x14ac:dyDescent="0.25">
      <c r="A2527" t="s">
        <v>7263</v>
      </c>
      <c r="B2527" t="s">
        <v>839</v>
      </c>
      <c r="C2527" t="s">
        <v>216</v>
      </c>
      <c r="D2527">
        <v>42370</v>
      </c>
      <c r="E2527">
        <v>2</v>
      </c>
      <c r="F2527">
        <v>3</v>
      </c>
      <c r="G2527">
        <v>0.66666666666666663</v>
      </c>
      <c r="H2527">
        <v>13</v>
      </c>
      <c r="I2527">
        <v>18</v>
      </c>
      <c r="J2527">
        <v>0.72222222222222221</v>
      </c>
      <c r="K2527">
        <v>25</v>
      </c>
      <c r="L2527">
        <v>0.72</v>
      </c>
      <c r="M2527">
        <v>8</v>
      </c>
      <c r="O2527">
        <v>3</v>
      </c>
      <c r="P2527">
        <v>3</v>
      </c>
      <c r="Q2527">
        <v>1</v>
      </c>
      <c r="R2527">
        <v>5</v>
      </c>
    </row>
    <row r="2528" spans="1:19" x14ac:dyDescent="0.25">
      <c r="A2528" t="s">
        <v>7264</v>
      </c>
      <c r="B2528" t="s">
        <v>840</v>
      </c>
      <c r="C2528" t="s">
        <v>235</v>
      </c>
      <c r="D2528">
        <v>42370</v>
      </c>
      <c r="E2528">
        <v>2</v>
      </c>
      <c r="F2528">
        <v>2</v>
      </c>
      <c r="G2528">
        <v>1</v>
      </c>
      <c r="H2528">
        <v>10</v>
      </c>
      <c r="I2528">
        <v>15</v>
      </c>
      <c r="J2528">
        <v>0.66666666666666663</v>
      </c>
      <c r="K2528">
        <v>15</v>
      </c>
      <c r="L2528">
        <v>1</v>
      </c>
      <c r="M2528">
        <v>10</v>
      </c>
      <c r="O2528">
        <v>1</v>
      </c>
      <c r="P2528">
        <v>1</v>
      </c>
      <c r="Q2528">
        <v>1</v>
      </c>
      <c r="R2528">
        <v>0</v>
      </c>
    </row>
    <row r="2529" spans="1:19" x14ac:dyDescent="0.25">
      <c r="A2529" t="s">
        <v>7265</v>
      </c>
      <c r="B2529" t="s">
        <v>841</v>
      </c>
      <c r="C2529" t="s">
        <v>202</v>
      </c>
      <c r="D2529">
        <v>42370</v>
      </c>
      <c r="E2529">
        <v>3</v>
      </c>
      <c r="F2529">
        <v>3</v>
      </c>
      <c r="G2529">
        <v>1</v>
      </c>
      <c r="H2529">
        <v>2</v>
      </c>
      <c r="I2529">
        <v>15</v>
      </c>
      <c r="J2529">
        <v>0.13333333333333333</v>
      </c>
      <c r="K2529">
        <v>15</v>
      </c>
      <c r="L2529">
        <v>1</v>
      </c>
      <c r="M2529">
        <v>1</v>
      </c>
      <c r="O2529">
        <v>0</v>
      </c>
      <c r="P2529">
        <v>0</v>
      </c>
      <c r="Q2529" t="e">
        <v>#DIV/0!</v>
      </c>
      <c r="R2529">
        <v>1</v>
      </c>
      <c r="S2529">
        <v>0.46153846153846156</v>
      </c>
    </row>
    <row r="2530" spans="1:19" x14ac:dyDescent="0.25">
      <c r="A2530" t="s">
        <v>7266</v>
      </c>
      <c r="B2530" t="s">
        <v>842</v>
      </c>
      <c r="C2530" t="s">
        <v>207</v>
      </c>
      <c r="D2530">
        <v>42370</v>
      </c>
      <c r="E2530">
        <v>8</v>
      </c>
      <c r="F2530">
        <v>10</v>
      </c>
      <c r="G2530">
        <v>0.8</v>
      </c>
      <c r="H2530">
        <v>19</v>
      </c>
      <c r="I2530">
        <v>47</v>
      </c>
      <c r="J2530">
        <v>0.40425531914893614</v>
      </c>
      <c r="K2530">
        <v>62</v>
      </c>
      <c r="L2530">
        <v>0.75806451612903225</v>
      </c>
      <c r="M2530">
        <v>15</v>
      </c>
      <c r="O2530">
        <v>2</v>
      </c>
      <c r="P2530">
        <v>2</v>
      </c>
      <c r="Q2530">
        <v>1</v>
      </c>
      <c r="R2530">
        <v>4</v>
      </c>
      <c r="S2530">
        <v>1.0583333333333333</v>
      </c>
    </row>
    <row r="2531" spans="1:19" x14ac:dyDescent="0.25">
      <c r="A2531" t="s">
        <v>7267</v>
      </c>
      <c r="B2531" t="s">
        <v>843</v>
      </c>
      <c r="C2531" t="s">
        <v>219</v>
      </c>
      <c r="D2531">
        <v>42370</v>
      </c>
      <c r="E2531">
        <v>17</v>
      </c>
      <c r="F2531">
        <v>17</v>
      </c>
      <c r="G2531">
        <v>1</v>
      </c>
      <c r="H2531">
        <v>108</v>
      </c>
      <c r="I2531">
        <v>145</v>
      </c>
      <c r="J2531">
        <v>0.7448275862068966</v>
      </c>
      <c r="K2531">
        <v>145</v>
      </c>
      <c r="L2531">
        <v>1</v>
      </c>
      <c r="M2531">
        <v>88</v>
      </c>
      <c r="O2531">
        <v>8</v>
      </c>
      <c r="P2531">
        <v>13</v>
      </c>
      <c r="Q2531">
        <v>0.61538461538461542</v>
      </c>
      <c r="R2531">
        <v>20</v>
      </c>
      <c r="S2531">
        <v>0.71906666666666674</v>
      </c>
    </row>
    <row r="2532" spans="1:19" x14ac:dyDescent="0.25">
      <c r="A2532" t="s">
        <v>7268</v>
      </c>
      <c r="B2532" t="s">
        <v>844</v>
      </c>
      <c r="C2532" t="s">
        <v>225</v>
      </c>
      <c r="D2532">
        <v>42370</v>
      </c>
      <c r="E2532">
        <v>15</v>
      </c>
      <c r="F2532">
        <v>16</v>
      </c>
      <c r="G2532">
        <v>0.9375</v>
      </c>
      <c r="H2532">
        <v>35</v>
      </c>
      <c r="I2532">
        <v>44</v>
      </c>
      <c r="J2532">
        <v>0.79545454545454541</v>
      </c>
      <c r="K2532">
        <v>48</v>
      </c>
      <c r="L2532">
        <v>0.91666666666666663</v>
      </c>
      <c r="M2532">
        <v>27</v>
      </c>
      <c r="O2532">
        <v>9</v>
      </c>
      <c r="P2532">
        <v>12</v>
      </c>
      <c r="Q2532">
        <v>0.75</v>
      </c>
      <c r="R2532">
        <v>8</v>
      </c>
      <c r="S2532">
        <v>0.82899999999999996</v>
      </c>
    </row>
    <row r="2533" spans="1:19" x14ac:dyDescent="0.25">
      <c r="A2533" t="s">
        <v>7269</v>
      </c>
      <c r="B2533" t="s">
        <v>845</v>
      </c>
      <c r="C2533" t="s">
        <v>364</v>
      </c>
      <c r="D2533">
        <v>42370</v>
      </c>
      <c r="E2533">
        <v>10</v>
      </c>
      <c r="F2533">
        <v>10</v>
      </c>
      <c r="G2533">
        <v>1</v>
      </c>
      <c r="H2533">
        <v>17</v>
      </c>
      <c r="I2533">
        <v>26</v>
      </c>
      <c r="J2533">
        <v>0.65384615384615385</v>
      </c>
      <c r="K2533">
        <v>26</v>
      </c>
      <c r="L2533">
        <v>1</v>
      </c>
      <c r="M2533">
        <v>17</v>
      </c>
      <c r="O2533">
        <v>0</v>
      </c>
      <c r="P2533">
        <v>2</v>
      </c>
      <c r="Q2533">
        <v>0</v>
      </c>
      <c r="R2533">
        <v>0</v>
      </c>
      <c r="S2533">
        <v>0.8899999999999999</v>
      </c>
    </row>
    <row r="2534" spans="1:19" x14ac:dyDescent="0.25">
      <c r="A2534" t="s">
        <v>7270</v>
      </c>
      <c r="B2534" t="s">
        <v>846</v>
      </c>
      <c r="C2534" t="s">
        <v>222</v>
      </c>
      <c r="D2534">
        <v>42370</v>
      </c>
      <c r="E2534">
        <v>9</v>
      </c>
      <c r="F2534">
        <v>9</v>
      </c>
      <c r="G2534">
        <v>1</v>
      </c>
      <c r="H2534">
        <v>17</v>
      </c>
      <c r="I2534">
        <v>60</v>
      </c>
      <c r="J2534">
        <v>0.28333333333333333</v>
      </c>
      <c r="K2534">
        <v>60</v>
      </c>
      <c r="L2534">
        <v>1</v>
      </c>
      <c r="M2534">
        <v>17</v>
      </c>
      <c r="O2534">
        <v>0</v>
      </c>
      <c r="P2534">
        <v>0</v>
      </c>
      <c r="Q2534" t="e">
        <v>#DIV/0!</v>
      </c>
      <c r="R2534">
        <v>0</v>
      </c>
      <c r="S2534">
        <v>0.69305555555555554</v>
      </c>
    </row>
    <row r="2535" spans="1:19" x14ac:dyDescent="0.25">
      <c r="A2535" t="s">
        <v>7271</v>
      </c>
      <c r="B2535" t="s">
        <v>847</v>
      </c>
      <c r="C2535" t="s">
        <v>228</v>
      </c>
      <c r="D2535">
        <v>42370</v>
      </c>
      <c r="E2535">
        <v>5</v>
      </c>
      <c r="F2535">
        <v>6</v>
      </c>
      <c r="G2535">
        <v>0.83333333333333337</v>
      </c>
      <c r="H2535">
        <v>53</v>
      </c>
      <c r="I2535">
        <v>75</v>
      </c>
      <c r="J2535">
        <v>0.70666666666666667</v>
      </c>
      <c r="K2535">
        <v>90</v>
      </c>
      <c r="L2535">
        <v>0.83333333333333337</v>
      </c>
      <c r="M2535">
        <v>53</v>
      </c>
      <c r="O2535">
        <v>0</v>
      </c>
      <c r="P2535">
        <v>0</v>
      </c>
      <c r="Q2535" t="e">
        <v>#DIV/0!</v>
      </c>
      <c r="R2535">
        <v>0</v>
      </c>
    </row>
    <row r="2536" spans="1:19" x14ac:dyDescent="0.25">
      <c r="A2536" t="s">
        <v>7272</v>
      </c>
      <c r="B2536" t="s">
        <v>848</v>
      </c>
      <c r="C2536" t="s">
        <v>230</v>
      </c>
      <c r="D2536">
        <v>42370</v>
      </c>
      <c r="E2536">
        <v>3</v>
      </c>
      <c r="F2536">
        <v>5</v>
      </c>
      <c r="G2536">
        <v>0.6</v>
      </c>
      <c r="H2536">
        <v>36</v>
      </c>
      <c r="I2536">
        <v>30</v>
      </c>
      <c r="J2536">
        <v>1.2</v>
      </c>
      <c r="K2536">
        <v>50</v>
      </c>
      <c r="L2536">
        <v>0.6</v>
      </c>
      <c r="M2536">
        <v>36</v>
      </c>
      <c r="O2536">
        <v>0</v>
      </c>
      <c r="P2536">
        <v>0</v>
      </c>
      <c r="Q2536" t="e">
        <v>#DIV/0!</v>
      </c>
      <c r="R2536">
        <v>0</v>
      </c>
    </row>
    <row r="2537" spans="1:19" x14ac:dyDescent="0.25">
      <c r="A2537" t="s">
        <v>7273</v>
      </c>
      <c r="B2537" t="s">
        <v>849</v>
      </c>
      <c r="C2537" t="s">
        <v>237</v>
      </c>
      <c r="D2537">
        <v>42370</v>
      </c>
      <c r="E2537">
        <v>13</v>
      </c>
      <c r="F2537">
        <v>14</v>
      </c>
      <c r="G2537">
        <v>0.9285714285714286</v>
      </c>
      <c r="H2537">
        <v>96</v>
      </c>
      <c r="I2537">
        <v>124</v>
      </c>
      <c r="J2537">
        <v>0.77419354838709675</v>
      </c>
      <c r="K2537">
        <v>134</v>
      </c>
      <c r="L2537">
        <v>0.92537313432835822</v>
      </c>
      <c r="M2537">
        <v>96</v>
      </c>
      <c r="O2537">
        <v>0</v>
      </c>
      <c r="P2537">
        <v>0</v>
      </c>
      <c r="Q2537" t="e">
        <v>#DIV/0!</v>
      </c>
      <c r="R2537">
        <v>0</v>
      </c>
      <c r="S2537">
        <v>0.77516566951566945</v>
      </c>
    </row>
    <row r="2538" spans="1:19" x14ac:dyDescent="0.25">
      <c r="A2538" t="s">
        <v>7274</v>
      </c>
      <c r="B2538" t="s">
        <v>850</v>
      </c>
      <c r="C2538" t="s">
        <v>239</v>
      </c>
      <c r="D2538">
        <v>42370</v>
      </c>
      <c r="E2538">
        <v>3</v>
      </c>
      <c r="F2538">
        <v>3</v>
      </c>
      <c r="G2538">
        <v>1</v>
      </c>
      <c r="H2538">
        <v>10</v>
      </c>
      <c r="I2538">
        <v>30</v>
      </c>
      <c r="J2538">
        <v>0.33333333333333331</v>
      </c>
      <c r="K2538">
        <v>30</v>
      </c>
      <c r="L2538">
        <v>1</v>
      </c>
      <c r="M2538">
        <v>10</v>
      </c>
      <c r="O2538">
        <v>0</v>
      </c>
      <c r="P2538">
        <v>0</v>
      </c>
      <c r="Q2538" t="e">
        <v>#DIV/0!</v>
      </c>
      <c r="R2538">
        <v>0</v>
      </c>
    </row>
    <row r="2539" spans="1:19" x14ac:dyDescent="0.25">
      <c r="A2539" t="s">
        <v>7275</v>
      </c>
      <c r="B2539" t="s">
        <v>851</v>
      </c>
      <c r="C2539" t="s">
        <v>603</v>
      </c>
      <c r="D2539">
        <v>42370</v>
      </c>
      <c r="E2539">
        <v>4</v>
      </c>
      <c r="F2539">
        <v>4</v>
      </c>
      <c r="G2539">
        <v>1</v>
      </c>
      <c r="H2539">
        <v>22</v>
      </c>
      <c r="I2539">
        <v>40</v>
      </c>
      <c r="J2539">
        <v>0.55000000000000004</v>
      </c>
      <c r="K2539">
        <v>40</v>
      </c>
      <c r="L2539">
        <v>1</v>
      </c>
      <c r="M2539">
        <v>37</v>
      </c>
      <c r="O2539">
        <v>1</v>
      </c>
      <c r="P2539">
        <v>1</v>
      </c>
      <c r="Q2539">
        <v>1</v>
      </c>
      <c r="R2539">
        <v>0</v>
      </c>
    </row>
    <row r="2540" spans="1:19" x14ac:dyDescent="0.25">
      <c r="A2540" t="s">
        <v>7276</v>
      </c>
      <c r="B2540" t="s">
        <v>852</v>
      </c>
      <c r="C2540" t="s">
        <v>247</v>
      </c>
      <c r="D2540">
        <v>42370</v>
      </c>
      <c r="E2540">
        <v>10</v>
      </c>
      <c r="F2540">
        <v>11</v>
      </c>
      <c r="G2540">
        <v>0.90909090909090906</v>
      </c>
      <c r="H2540">
        <v>64</v>
      </c>
      <c r="I2540">
        <v>99</v>
      </c>
      <c r="J2540">
        <v>0.64646464646464652</v>
      </c>
      <c r="K2540">
        <v>106</v>
      </c>
      <c r="L2540">
        <v>0.93396226415094341</v>
      </c>
      <c r="M2540">
        <v>50</v>
      </c>
      <c r="O2540">
        <v>7</v>
      </c>
      <c r="P2540">
        <v>14</v>
      </c>
      <c r="Q2540">
        <v>0.5</v>
      </c>
      <c r="R2540">
        <v>14</v>
      </c>
    </row>
    <row r="2541" spans="1:19" x14ac:dyDescent="0.25">
      <c r="A2541" t="s">
        <v>9374</v>
      </c>
      <c r="B2541" t="s">
        <v>2660</v>
      </c>
      <c r="C2541" t="s">
        <v>2637</v>
      </c>
      <c r="D2541">
        <v>42370</v>
      </c>
      <c r="E2541">
        <v>8</v>
      </c>
      <c r="F2541">
        <v>8</v>
      </c>
      <c r="G2541">
        <v>1</v>
      </c>
      <c r="H2541">
        <v>28</v>
      </c>
      <c r="I2541">
        <v>40</v>
      </c>
      <c r="J2541">
        <v>0.7</v>
      </c>
      <c r="K2541">
        <v>40</v>
      </c>
      <c r="L2541">
        <v>1</v>
      </c>
      <c r="M2541">
        <v>26</v>
      </c>
      <c r="O2541">
        <v>0</v>
      </c>
      <c r="P2541">
        <v>0</v>
      </c>
      <c r="Q2541" t="e">
        <v>#DIV/0!</v>
      </c>
      <c r="R2541">
        <v>2</v>
      </c>
    </row>
    <row r="2542" spans="1:19" x14ac:dyDescent="0.25">
      <c r="A2542" t="s">
        <v>7277</v>
      </c>
      <c r="B2542" t="s">
        <v>853</v>
      </c>
      <c r="C2542" t="s">
        <v>242</v>
      </c>
      <c r="D2542">
        <v>42370</v>
      </c>
      <c r="E2542">
        <v>16</v>
      </c>
      <c r="F2542">
        <v>17</v>
      </c>
      <c r="G2542">
        <v>0.94117647058823528</v>
      </c>
      <c r="H2542">
        <v>78</v>
      </c>
      <c r="I2542">
        <v>115</v>
      </c>
      <c r="J2542">
        <v>0.67826086956521736</v>
      </c>
      <c r="K2542">
        <v>125</v>
      </c>
      <c r="L2542">
        <v>0.92</v>
      </c>
      <c r="M2542">
        <v>60</v>
      </c>
      <c r="N2542">
        <v>1.0583333333333333</v>
      </c>
      <c r="O2542">
        <v>6</v>
      </c>
      <c r="P2542">
        <v>7</v>
      </c>
      <c r="Q2542">
        <v>0.8571428571428571</v>
      </c>
      <c r="R2542">
        <v>18</v>
      </c>
      <c r="S2542">
        <v>0.37037037037037035</v>
      </c>
    </row>
    <row r="2543" spans="1:19" x14ac:dyDescent="0.25">
      <c r="A2543" t="s">
        <v>7278</v>
      </c>
      <c r="B2543" t="s">
        <v>854</v>
      </c>
      <c r="C2543" t="s">
        <v>243</v>
      </c>
      <c r="D2543">
        <v>42370</v>
      </c>
      <c r="E2543">
        <v>11</v>
      </c>
      <c r="F2543">
        <v>12</v>
      </c>
      <c r="G2543">
        <v>0.91666666666666663</v>
      </c>
      <c r="H2543">
        <v>31</v>
      </c>
      <c r="I2543">
        <v>36</v>
      </c>
      <c r="J2543">
        <v>0.86111111111111116</v>
      </c>
      <c r="K2543">
        <v>40</v>
      </c>
      <c r="L2543">
        <v>0.9</v>
      </c>
      <c r="M2543">
        <v>25</v>
      </c>
      <c r="N2543">
        <v>0.71906666666666674</v>
      </c>
      <c r="O2543">
        <v>7</v>
      </c>
      <c r="P2543">
        <v>10</v>
      </c>
      <c r="Q2543">
        <v>0.7</v>
      </c>
      <c r="R2543">
        <v>6</v>
      </c>
      <c r="S2543">
        <v>0.2857142857142857</v>
      </c>
    </row>
    <row r="2544" spans="1:19" x14ac:dyDescent="0.25">
      <c r="A2544" t="s">
        <v>7279</v>
      </c>
      <c r="B2544" t="s">
        <v>855</v>
      </c>
      <c r="C2544" t="s">
        <v>244</v>
      </c>
      <c r="D2544">
        <v>42370</v>
      </c>
      <c r="E2544">
        <v>4</v>
      </c>
      <c r="F2544">
        <v>4</v>
      </c>
      <c r="G2544">
        <v>1</v>
      </c>
      <c r="H2544">
        <v>4</v>
      </c>
      <c r="I2544">
        <v>8</v>
      </c>
      <c r="J2544">
        <v>0.5</v>
      </c>
      <c r="K2544">
        <v>8</v>
      </c>
      <c r="L2544">
        <v>1</v>
      </c>
      <c r="M2544">
        <v>2</v>
      </c>
      <c r="N2544">
        <v>0.82899999999999996</v>
      </c>
      <c r="O2544">
        <v>2</v>
      </c>
      <c r="P2544">
        <v>2</v>
      </c>
      <c r="Q2544">
        <v>1</v>
      </c>
      <c r="R2544">
        <v>2</v>
      </c>
      <c r="S2544">
        <v>1.0625</v>
      </c>
    </row>
    <row r="2545" spans="1:19" x14ac:dyDescent="0.25">
      <c r="A2545" t="s">
        <v>9483</v>
      </c>
      <c r="B2545" t="s">
        <v>2833</v>
      </c>
      <c r="C2545" t="s">
        <v>2809</v>
      </c>
      <c r="D2545">
        <v>42370</v>
      </c>
      <c r="E2545">
        <v>8</v>
      </c>
      <c r="F2545">
        <v>9</v>
      </c>
      <c r="G2545">
        <v>0.88888888888888884</v>
      </c>
      <c r="H2545">
        <v>26</v>
      </c>
      <c r="I2545">
        <v>34</v>
      </c>
      <c r="J2545">
        <v>0.76470588235294112</v>
      </c>
      <c r="K2545">
        <v>39</v>
      </c>
      <c r="L2545">
        <v>0.87179487179487181</v>
      </c>
      <c r="M2545">
        <v>23</v>
      </c>
      <c r="O2545">
        <v>0</v>
      </c>
      <c r="P2545">
        <v>2</v>
      </c>
      <c r="Q2545">
        <v>0</v>
      </c>
      <c r="R2545">
        <v>3</v>
      </c>
      <c r="S2545">
        <v>1</v>
      </c>
    </row>
    <row r="2546" spans="1:19" x14ac:dyDescent="0.25">
      <c r="A2546" t="s">
        <v>7280</v>
      </c>
      <c r="B2546" t="s">
        <v>856</v>
      </c>
      <c r="C2546" t="s">
        <v>245</v>
      </c>
      <c r="D2546">
        <v>42370</v>
      </c>
      <c r="E2546">
        <v>27</v>
      </c>
      <c r="F2546">
        <v>28</v>
      </c>
      <c r="G2546">
        <v>0.9642857142857143</v>
      </c>
      <c r="H2546">
        <v>47</v>
      </c>
      <c r="I2546">
        <v>108</v>
      </c>
      <c r="J2546">
        <v>0.43518518518518517</v>
      </c>
      <c r="K2546">
        <v>113</v>
      </c>
      <c r="L2546">
        <v>0.95575221238938057</v>
      </c>
      <c r="M2546">
        <v>44</v>
      </c>
      <c r="O2546">
        <v>0</v>
      </c>
      <c r="P2546">
        <v>2</v>
      </c>
      <c r="Q2546">
        <v>0</v>
      </c>
      <c r="R2546">
        <v>3</v>
      </c>
      <c r="S2546">
        <v>0.95</v>
      </c>
    </row>
    <row r="2547" spans="1:19" x14ac:dyDescent="0.25">
      <c r="A2547" t="s">
        <v>7281</v>
      </c>
      <c r="B2547" t="s">
        <v>857</v>
      </c>
      <c r="C2547" t="s">
        <v>246</v>
      </c>
      <c r="D2547">
        <v>42370</v>
      </c>
      <c r="E2547">
        <v>58</v>
      </c>
      <c r="F2547">
        <v>63</v>
      </c>
      <c r="G2547">
        <v>0.92063492063492058</v>
      </c>
      <c r="H2547">
        <v>423</v>
      </c>
      <c r="I2547">
        <v>570</v>
      </c>
      <c r="J2547">
        <v>0.74210526315789471</v>
      </c>
      <c r="K2547">
        <v>615</v>
      </c>
      <c r="L2547">
        <v>0.92682926829268297</v>
      </c>
      <c r="M2547">
        <v>413</v>
      </c>
      <c r="O2547">
        <v>5</v>
      </c>
      <c r="P2547">
        <v>9</v>
      </c>
      <c r="Q2547">
        <v>0.55555555555555558</v>
      </c>
      <c r="R2547">
        <v>10</v>
      </c>
      <c r="S2547">
        <v>0.73109090909090912</v>
      </c>
    </row>
    <row r="2548" spans="1:19" x14ac:dyDescent="0.25">
      <c r="A2548" t="s">
        <v>7282</v>
      </c>
      <c r="B2548" t="s">
        <v>858</v>
      </c>
      <c r="C2548" t="s">
        <v>365</v>
      </c>
      <c r="D2548">
        <v>42370</v>
      </c>
      <c r="E2548">
        <v>0</v>
      </c>
      <c r="F2548">
        <v>0</v>
      </c>
      <c r="G2548" t="e">
        <v>#DIV/0!</v>
      </c>
      <c r="H2548">
        <v>0</v>
      </c>
      <c r="I2548">
        <v>0</v>
      </c>
      <c r="J2548" t="e">
        <v>#DIV/0!</v>
      </c>
      <c r="K2548">
        <v>0</v>
      </c>
      <c r="L2548" t="e">
        <v>#DIV/0!</v>
      </c>
      <c r="M2548">
        <v>0</v>
      </c>
      <c r="O2548">
        <v>0</v>
      </c>
      <c r="P2548">
        <v>0</v>
      </c>
      <c r="Q2548" t="e">
        <v>#DIV/0!</v>
      </c>
      <c r="R2548">
        <v>0</v>
      </c>
      <c r="S2548">
        <v>0.83299999999999996</v>
      </c>
    </row>
    <row r="2549" spans="1:19" x14ac:dyDescent="0.25">
      <c r="A2549" t="s">
        <v>7283</v>
      </c>
      <c r="B2549" t="s">
        <v>859</v>
      </c>
      <c r="C2549" t="s">
        <v>240</v>
      </c>
      <c r="D2549">
        <v>42370</v>
      </c>
      <c r="E2549">
        <v>142</v>
      </c>
      <c r="F2549">
        <v>152</v>
      </c>
      <c r="G2549">
        <v>0.93421052631578949</v>
      </c>
      <c r="H2549">
        <v>701</v>
      </c>
      <c r="I2549">
        <v>1010</v>
      </c>
      <c r="J2549">
        <v>0.69405940594059401</v>
      </c>
      <c r="K2549">
        <v>1086</v>
      </c>
      <c r="L2549">
        <v>0.93001841620626147</v>
      </c>
      <c r="M2549">
        <v>643</v>
      </c>
      <c r="O2549">
        <v>27</v>
      </c>
      <c r="P2549">
        <v>46</v>
      </c>
      <c r="Q2549">
        <v>0.58695652173913049</v>
      </c>
      <c r="R2549">
        <v>58</v>
      </c>
      <c r="S2549">
        <v>0.82699999999999996</v>
      </c>
    </row>
    <row r="2550" spans="1:19" x14ac:dyDescent="0.25">
      <c r="A2550" t="s">
        <v>7284</v>
      </c>
      <c r="B2550" t="s">
        <v>860</v>
      </c>
      <c r="C2550" t="s">
        <v>215</v>
      </c>
      <c r="D2550">
        <v>42401</v>
      </c>
      <c r="E2550">
        <v>3</v>
      </c>
      <c r="F2550">
        <v>3</v>
      </c>
      <c r="G2550">
        <v>1</v>
      </c>
      <c r="H2550">
        <v>42</v>
      </c>
      <c r="I2550">
        <v>36</v>
      </c>
      <c r="J2550">
        <v>1.1666666666666667</v>
      </c>
      <c r="K2550">
        <v>36</v>
      </c>
      <c r="L2550">
        <v>1</v>
      </c>
      <c r="M2550">
        <v>35</v>
      </c>
      <c r="O2550">
        <v>3</v>
      </c>
      <c r="P2550">
        <v>4</v>
      </c>
      <c r="Q2550">
        <v>0.75</v>
      </c>
      <c r="R2550">
        <v>7</v>
      </c>
      <c r="S2550">
        <v>0.95299999999999996</v>
      </c>
    </row>
    <row r="2551" spans="1:19" x14ac:dyDescent="0.25">
      <c r="A2551" t="s">
        <v>7285</v>
      </c>
      <c r="B2551" t="s">
        <v>861</v>
      </c>
      <c r="C2551" t="s">
        <v>218</v>
      </c>
      <c r="D2551">
        <v>42401</v>
      </c>
      <c r="E2551">
        <v>2</v>
      </c>
      <c r="F2551">
        <v>3</v>
      </c>
      <c r="G2551">
        <v>0.66666666666666663</v>
      </c>
      <c r="H2551">
        <v>16</v>
      </c>
      <c r="I2551">
        <v>18</v>
      </c>
      <c r="J2551">
        <v>0.88888888888888884</v>
      </c>
      <c r="K2551">
        <v>25</v>
      </c>
      <c r="L2551">
        <v>0.72</v>
      </c>
      <c r="M2551">
        <v>11</v>
      </c>
      <c r="O2551">
        <v>1</v>
      </c>
      <c r="P2551">
        <v>3</v>
      </c>
      <c r="Q2551">
        <v>0.33333333333333331</v>
      </c>
      <c r="R2551">
        <v>5</v>
      </c>
      <c r="S2551">
        <v>0.66666666666666663</v>
      </c>
    </row>
    <row r="2552" spans="1:19" x14ac:dyDescent="0.25">
      <c r="A2552" t="s">
        <v>7286</v>
      </c>
      <c r="B2552" t="s">
        <v>862</v>
      </c>
      <c r="C2552" t="s">
        <v>234</v>
      </c>
      <c r="D2552">
        <v>42401</v>
      </c>
      <c r="E2552">
        <v>2</v>
      </c>
      <c r="F2552">
        <v>2</v>
      </c>
      <c r="G2552">
        <v>1</v>
      </c>
      <c r="H2552">
        <v>8</v>
      </c>
      <c r="I2552">
        <v>15</v>
      </c>
      <c r="J2552">
        <v>0.53333333333333333</v>
      </c>
      <c r="K2552">
        <v>15</v>
      </c>
      <c r="L2552">
        <v>1</v>
      </c>
      <c r="M2552">
        <v>4</v>
      </c>
      <c r="O2552">
        <v>2</v>
      </c>
      <c r="P2552">
        <v>2</v>
      </c>
      <c r="Q2552">
        <v>1</v>
      </c>
      <c r="R2552">
        <v>4</v>
      </c>
      <c r="S2552">
        <v>0.75</v>
      </c>
    </row>
    <row r="2553" spans="1:19" x14ac:dyDescent="0.25">
      <c r="A2553" t="s">
        <v>7287</v>
      </c>
      <c r="B2553" t="s">
        <v>863</v>
      </c>
      <c r="C2553" t="s">
        <v>233</v>
      </c>
      <c r="D2553">
        <v>42401</v>
      </c>
      <c r="E2553">
        <v>3</v>
      </c>
      <c r="F2553">
        <v>3</v>
      </c>
      <c r="G2553">
        <v>1</v>
      </c>
      <c r="H2553">
        <v>4</v>
      </c>
      <c r="I2553">
        <v>30</v>
      </c>
      <c r="J2553">
        <v>0.13333333333333333</v>
      </c>
      <c r="K2553">
        <v>30</v>
      </c>
      <c r="L2553">
        <v>1</v>
      </c>
      <c r="M2553">
        <v>3</v>
      </c>
      <c r="O2553">
        <v>0</v>
      </c>
      <c r="P2553">
        <v>0</v>
      </c>
      <c r="Q2553" t="e">
        <v>#DIV/0!</v>
      </c>
      <c r="R2553">
        <v>1</v>
      </c>
      <c r="S2553">
        <v>0.33333333333333331</v>
      </c>
    </row>
    <row r="2554" spans="1:19" x14ac:dyDescent="0.25">
      <c r="A2554" t="s">
        <v>8867</v>
      </c>
      <c r="B2554" t="s">
        <v>3213</v>
      </c>
      <c r="C2554" t="s">
        <v>2638</v>
      </c>
      <c r="D2554">
        <v>42401</v>
      </c>
      <c r="E2554">
        <v>5</v>
      </c>
      <c r="F2554">
        <v>5</v>
      </c>
      <c r="G2554">
        <v>1</v>
      </c>
      <c r="H2554">
        <v>25</v>
      </c>
      <c r="I2554">
        <v>25</v>
      </c>
      <c r="J2554">
        <v>1</v>
      </c>
      <c r="K2554">
        <v>25</v>
      </c>
      <c r="L2554">
        <v>1</v>
      </c>
      <c r="M2554">
        <v>24</v>
      </c>
      <c r="O2554">
        <v>0</v>
      </c>
      <c r="P2554">
        <v>4</v>
      </c>
      <c r="Q2554">
        <v>0</v>
      </c>
      <c r="R2554">
        <v>1</v>
      </c>
      <c r="S2554">
        <v>0.8666666666666667</v>
      </c>
    </row>
    <row r="2555" spans="1:19" x14ac:dyDescent="0.25">
      <c r="A2555" t="s">
        <v>8758</v>
      </c>
      <c r="B2555" t="s">
        <v>2661</v>
      </c>
      <c r="C2555" t="s">
        <v>2636</v>
      </c>
      <c r="D2555">
        <v>42401</v>
      </c>
      <c r="E2555">
        <v>1</v>
      </c>
      <c r="F2555">
        <v>3</v>
      </c>
      <c r="G2555">
        <v>0.33333333333333331</v>
      </c>
      <c r="H2555">
        <v>3</v>
      </c>
      <c r="I2555">
        <v>5</v>
      </c>
      <c r="J2555">
        <v>0.6</v>
      </c>
      <c r="K2555">
        <v>15</v>
      </c>
      <c r="L2555">
        <v>0.33333333333333331</v>
      </c>
      <c r="M2555">
        <v>2</v>
      </c>
      <c r="O2555">
        <v>0</v>
      </c>
      <c r="P2555">
        <v>0</v>
      </c>
      <c r="Q2555" t="e">
        <v>#DIV/0!</v>
      </c>
      <c r="R2555">
        <v>1</v>
      </c>
    </row>
    <row r="2556" spans="1:19" x14ac:dyDescent="0.25">
      <c r="A2556" t="s">
        <v>7288</v>
      </c>
      <c r="B2556" t="s">
        <v>864</v>
      </c>
      <c r="C2556" t="s">
        <v>209</v>
      </c>
      <c r="D2556">
        <v>42401</v>
      </c>
      <c r="E2556">
        <v>2</v>
      </c>
      <c r="F2556">
        <v>3</v>
      </c>
      <c r="G2556">
        <v>0.66666666666666663</v>
      </c>
      <c r="H2556">
        <v>17</v>
      </c>
      <c r="I2556">
        <v>20</v>
      </c>
      <c r="J2556">
        <v>0.85</v>
      </c>
      <c r="K2556">
        <v>30</v>
      </c>
      <c r="L2556">
        <v>0.66666666666666663</v>
      </c>
      <c r="M2556">
        <v>11</v>
      </c>
      <c r="N2556">
        <v>1.0625</v>
      </c>
      <c r="O2556">
        <v>3</v>
      </c>
      <c r="P2556">
        <v>4</v>
      </c>
      <c r="Q2556">
        <v>0.75</v>
      </c>
      <c r="R2556">
        <v>6</v>
      </c>
      <c r="S2556">
        <v>0.91150442477876104</v>
      </c>
    </row>
    <row r="2557" spans="1:19" x14ac:dyDescent="0.25">
      <c r="A2557" t="s">
        <v>7289</v>
      </c>
      <c r="B2557" t="s">
        <v>865</v>
      </c>
      <c r="C2557" t="s">
        <v>214</v>
      </c>
      <c r="D2557">
        <v>42401</v>
      </c>
      <c r="E2557">
        <v>7</v>
      </c>
      <c r="F2557">
        <v>7</v>
      </c>
      <c r="G2557">
        <v>1</v>
      </c>
      <c r="H2557">
        <v>23</v>
      </c>
      <c r="I2557">
        <v>50</v>
      </c>
      <c r="J2557">
        <v>0.46</v>
      </c>
      <c r="K2557">
        <v>50</v>
      </c>
      <c r="L2557">
        <v>1</v>
      </c>
      <c r="M2557">
        <v>20</v>
      </c>
      <c r="N2557">
        <v>1</v>
      </c>
      <c r="O2557">
        <v>2</v>
      </c>
      <c r="P2557">
        <v>3</v>
      </c>
      <c r="Q2557">
        <v>0.66666666666666663</v>
      </c>
      <c r="R2557">
        <v>3</v>
      </c>
    </row>
    <row r="2558" spans="1:19" x14ac:dyDescent="0.25">
      <c r="A2558" t="s">
        <v>7290</v>
      </c>
      <c r="B2558" t="s">
        <v>866</v>
      </c>
      <c r="C2558" t="s">
        <v>220</v>
      </c>
      <c r="D2558">
        <v>42401</v>
      </c>
      <c r="E2558">
        <v>7</v>
      </c>
      <c r="F2558">
        <v>7</v>
      </c>
      <c r="G2558">
        <v>1</v>
      </c>
      <c r="H2558">
        <v>35</v>
      </c>
      <c r="I2558">
        <v>45</v>
      </c>
      <c r="J2558">
        <v>0.77777777777777779</v>
      </c>
      <c r="K2558">
        <v>45</v>
      </c>
      <c r="L2558">
        <v>1</v>
      </c>
      <c r="M2558">
        <v>27</v>
      </c>
      <c r="N2558">
        <v>0.95</v>
      </c>
      <c r="O2558">
        <v>9</v>
      </c>
      <c r="P2558">
        <v>10</v>
      </c>
      <c r="Q2558">
        <v>0.9</v>
      </c>
      <c r="R2558">
        <v>8</v>
      </c>
    </row>
    <row r="2559" spans="1:19" x14ac:dyDescent="0.25">
      <c r="A2559" t="s">
        <v>7291</v>
      </c>
      <c r="B2559" t="s">
        <v>867</v>
      </c>
      <c r="C2559" t="s">
        <v>226</v>
      </c>
      <c r="D2559">
        <v>42401</v>
      </c>
      <c r="E2559">
        <v>11</v>
      </c>
      <c r="F2559">
        <v>12</v>
      </c>
      <c r="G2559">
        <v>0.91666666666666663</v>
      </c>
      <c r="H2559">
        <v>32</v>
      </c>
      <c r="I2559">
        <v>36</v>
      </c>
      <c r="J2559">
        <v>0.88888888888888884</v>
      </c>
      <c r="K2559">
        <v>40</v>
      </c>
      <c r="L2559">
        <v>0.9</v>
      </c>
      <c r="M2559">
        <v>22</v>
      </c>
      <c r="N2559">
        <v>0.73109090909090912</v>
      </c>
      <c r="O2559">
        <v>10</v>
      </c>
      <c r="P2559">
        <v>13</v>
      </c>
      <c r="Q2559">
        <v>0.76923076923076927</v>
      </c>
      <c r="R2559">
        <v>10</v>
      </c>
    </row>
    <row r="2560" spans="1:19" x14ac:dyDescent="0.25">
      <c r="A2560" t="s">
        <v>7292</v>
      </c>
      <c r="B2560" t="s">
        <v>868</v>
      </c>
      <c r="C2560" t="s">
        <v>227</v>
      </c>
      <c r="D2560">
        <v>42401</v>
      </c>
      <c r="E2560">
        <v>4</v>
      </c>
      <c r="F2560">
        <v>4</v>
      </c>
      <c r="G2560">
        <v>1</v>
      </c>
      <c r="H2560">
        <v>3</v>
      </c>
      <c r="I2560">
        <v>8</v>
      </c>
      <c r="J2560">
        <v>0.375</v>
      </c>
      <c r="K2560">
        <v>8</v>
      </c>
      <c r="L2560">
        <v>1</v>
      </c>
      <c r="M2560">
        <v>3</v>
      </c>
      <c r="N2560">
        <v>0.83299999999999996</v>
      </c>
      <c r="O2560">
        <v>1</v>
      </c>
      <c r="P2560">
        <v>1</v>
      </c>
      <c r="Q2560">
        <v>1</v>
      </c>
      <c r="R2560">
        <v>0</v>
      </c>
    </row>
    <row r="2561" spans="1:19" x14ac:dyDescent="0.25">
      <c r="A2561" t="s">
        <v>8976</v>
      </c>
      <c r="B2561" t="s">
        <v>2834</v>
      </c>
      <c r="C2561" t="s">
        <v>2810</v>
      </c>
      <c r="D2561">
        <v>42401</v>
      </c>
      <c r="E2561">
        <v>3</v>
      </c>
      <c r="F2561">
        <v>4</v>
      </c>
      <c r="G2561">
        <v>0.75</v>
      </c>
      <c r="H2561">
        <v>20</v>
      </c>
      <c r="I2561">
        <v>9</v>
      </c>
      <c r="J2561">
        <v>2.2222222222222223</v>
      </c>
      <c r="K2561">
        <v>14</v>
      </c>
      <c r="L2561">
        <v>0.6428571428571429</v>
      </c>
      <c r="M2561">
        <v>11</v>
      </c>
      <c r="O2561">
        <v>0</v>
      </c>
      <c r="P2561">
        <v>1</v>
      </c>
      <c r="Q2561">
        <v>0</v>
      </c>
      <c r="R2561">
        <v>9</v>
      </c>
    </row>
    <row r="2562" spans="1:19" x14ac:dyDescent="0.25">
      <c r="A2562" t="s">
        <v>9096</v>
      </c>
      <c r="B2562" t="s">
        <v>9097</v>
      </c>
      <c r="C2562" t="s">
        <v>2811</v>
      </c>
      <c r="D2562">
        <v>42401</v>
      </c>
      <c r="E2562">
        <v>5</v>
      </c>
      <c r="F2562">
        <v>5</v>
      </c>
      <c r="G2562">
        <v>1</v>
      </c>
      <c r="H2562">
        <v>16</v>
      </c>
      <c r="I2562">
        <v>25</v>
      </c>
      <c r="J2562">
        <v>0.64</v>
      </c>
      <c r="K2562">
        <v>25</v>
      </c>
      <c r="L2562">
        <v>1</v>
      </c>
      <c r="M2562">
        <v>15</v>
      </c>
      <c r="O2562">
        <v>0</v>
      </c>
      <c r="P2562">
        <v>1</v>
      </c>
      <c r="Q2562">
        <v>0</v>
      </c>
      <c r="R2562">
        <v>1</v>
      </c>
    </row>
    <row r="2563" spans="1:19" x14ac:dyDescent="0.25">
      <c r="A2563" t="s">
        <v>7293</v>
      </c>
      <c r="B2563" t="s">
        <v>869</v>
      </c>
      <c r="C2563" t="s">
        <v>204</v>
      </c>
      <c r="D2563">
        <v>42401</v>
      </c>
      <c r="E2563">
        <v>5</v>
      </c>
      <c r="F2563">
        <v>5</v>
      </c>
      <c r="G2563">
        <v>1</v>
      </c>
      <c r="H2563">
        <v>9</v>
      </c>
      <c r="I2563">
        <v>25</v>
      </c>
      <c r="J2563">
        <v>0.36</v>
      </c>
      <c r="K2563">
        <v>25</v>
      </c>
      <c r="L2563">
        <v>1</v>
      </c>
      <c r="M2563">
        <v>9</v>
      </c>
      <c r="O2563">
        <v>1</v>
      </c>
      <c r="P2563">
        <v>2</v>
      </c>
      <c r="Q2563">
        <v>0.5</v>
      </c>
      <c r="R2563">
        <v>0</v>
      </c>
    </row>
    <row r="2564" spans="1:19" x14ac:dyDescent="0.25">
      <c r="A2564" t="s">
        <v>7294</v>
      </c>
      <c r="B2564" t="s">
        <v>870</v>
      </c>
      <c r="C2564" t="s">
        <v>208</v>
      </c>
      <c r="D2564">
        <v>42401</v>
      </c>
      <c r="E2564">
        <v>6</v>
      </c>
      <c r="F2564">
        <v>7</v>
      </c>
      <c r="G2564">
        <v>0.8571428571428571</v>
      </c>
      <c r="H2564">
        <v>4</v>
      </c>
      <c r="I2564">
        <v>27</v>
      </c>
      <c r="J2564">
        <v>0.14814814814814814</v>
      </c>
      <c r="K2564">
        <v>32</v>
      </c>
      <c r="L2564">
        <v>0.84375</v>
      </c>
      <c r="M2564">
        <v>4</v>
      </c>
      <c r="O2564">
        <v>0</v>
      </c>
      <c r="P2564">
        <v>0</v>
      </c>
      <c r="Q2564" t="e">
        <v>#DIV/0!</v>
      </c>
      <c r="R2564">
        <v>0</v>
      </c>
    </row>
    <row r="2565" spans="1:19" x14ac:dyDescent="0.25">
      <c r="A2565" t="s">
        <v>7295</v>
      </c>
      <c r="B2565" t="s">
        <v>871</v>
      </c>
      <c r="C2565" t="s">
        <v>212</v>
      </c>
      <c r="D2565">
        <v>42401</v>
      </c>
      <c r="E2565">
        <v>2</v>
      </c>
      <c r="F2565">
        <v>2</v>
      </c>
      <c r="G2565">
        <v>1</v>
      </c>
      <c r="H2565">
        <v>15</v>
      </c>
      <c r="I2565">
        <v>10</v>
      </c>
      <c r="J2565">
        <v>1.5</v>
      </c>
      <c r="K2565">
        <v>10</v>
      </c>
      <c r="L2565">
        <v>1</v>
      </c>
      <c r="M2565">
        <v>15</v>
      </c>
      <c r="O2565">
        <v>0</v>
      </c>
      <c r="P2565">
        <v>0</v>
      </c>
      <c r="Q2565" t="e">
        <v>#DIV/0!</v>
      </c>
      <c r="R2565">
        <v>0</v>
      </c>
    </row>
    <row r="2566" spans="1:19" x14ac:dyDescent="0.25">
      <c r="A2566" t="s">
        <v>7296</v>
      </c>
      <c r="B2566" t="s">
        <v>872</v>
      </c>
      <c r="C2566" t="s">
        <v>363</v>
      </c>
      <c r="D2566">
        <v>42401</v>
      </c>
      <c r="E2566">
        <v>10</v>
      </c>
      <c r="F2566">
        <v>10</v>
      </c>
      <c r="G2566">
        <v>1</v>
      </c>
      <c r="H2566">
        <v>17</v>
      </c>
      <c r="I2566">
        <v>26</v>
      </c>
      <c r="J2566">
        <v>0.65384615384615385</v>
      </c>
      <c r="K2566">
        <v>26</v>
      </c>
      <c r="L2566">
        <v>1</v>
      </c>
      <c r="M2566">
        <v>17</v>
      </c>
      <c r="O2566">
        <v>0</v>
      </c>
      <c r="P2566">
        <v>2</v>
      </c>
      <c r="Q2566">
        <v>0</v>
      </c>
      <c r="R2566">
        <v>0</v>
      </c>
      <c r="S2566">
        <v>0.82699999999999996</v>
      </c>
    </row>
    <row r="2567" spans="1:19" x14ac:dyDescent="0.25">
      <c r="A2567" t="s">
        <v>7297</v>
      </c>
      <c r="B2567" t="s">
        <v>873</v>
      </c>
      <c r="C2567" t="s">
        <v>223</v>
      </c>
      <c r="D2567">
        <v>42401</v>
      </c>
      <c r="E2567">
        <v>4</v>
      </c>
      <c r="F2567">
        <v>4</v>
      </c>
      <c r="G2567">
        <v>1</v>
      </c>
      <c r="H2567">
        <v>2</v>
      </c>
      <c r="I2567">
        <v>20</v>
      </c>
      <c r="J2567">
        <v>0.1</v>
      </c>
      <c r="K2567">
        <v>20</v>
      </c>
      <c r="L2567">
        <v>1</v>
      </c>
      <c r="M2567">
        <v>2</v>
      </c>
      <c r="O2567">
        <v>0</v>
      </c>
      <c r="P2567">
        <v>0</v>
      </c>
      <c r="Q2567" t="e">
        <v>#DIV/0!</v>
      </c>
      <c r="R2567">
        <v>0</v>
      </c>
      <c r="S2567">
        <v>0.66168518518518515</v>
      </c>
    </row>
    <row r="2568" spans="1:19" x14ac:dyDescent="0.25">
      <c r="A2568" t="s">
        <v>7298</v>
      </c>
      <c r="B2568" t="s">
        <v>874</v>
      </c>
      <c r="C2568" t="s">
        <v>206</v>
      </c>
      <c r="D2568">
        <v>42401</v>
      </c>
      <c r="E2568">
        <v>9</v>
      </c>
      <c r="F2568">
        <v>9</v>
      </c>
      <c r="G2568">
        <v>1</v>
      </c>
      <c r="H2568">
        <v>113</v>
      </c>
      <c r="I2568">
        <v>100</v>
      </c>
      <c r="J2568">
        <v>1.1299999999999999</v>
      </c>
      <c r="K2568">
        <v>100</v>
      </c>
      <c r="L2568">
        <v>1</v>
      </c>
      <c r="M2568">
        <v>112</v>
      </c>
      <c r="O2568">
        <v>0</v>
      </c>
      <c r="P2568">
        <v>0</v>
      </c>
      <c r="Q2568" t="e">
        <v>#DIV/0!</v>
      </c>
      <c r="R2568">
        <v>1</v>
      </c>
      <c r="S2568">
        <v>0.78908554572271383</v>
      </c>
    </row>
    <row r="2569" spans="1:19" x14ac:dyDescent="0.25">
      <c r="A2569" t="s">
        <v>7299</v>
      </c>
      <c r="B2569" t="s">
        <v>875</v>
      </c>
      <c r="C2569" t="s">
        <v>229</v>
      </c>
      <c r="D2569">
        <v>42401</v>
      </c>
      <c r="E2569">
        <v>5</v>
      </c>
      <c r="F2569">
        <v>6</v>
      </c>
      <c r="G2569">
        <v>0.83333333333333337</v>
      </c>
      <c r="H2569">
        <v>56</v>
      </c>
      <c r="I2569">
        <v>75</v>
      </c>
      <c r="J2569">
        <v>0.7466666666666667</v>
      </c>
      <c r="K2569">
        <v>90</v>
      </c>
      <c r="L2569">
        <v>0.83333333333333337</v>
      </c>
      <c r="M2569">
        <v>52</v>
      </c>
      <c r="O2569">
        <v>0</v>
      </c>
      <c r="P2569">
        <v>0</v>
      </c>
      <c r="Q2569" t="e">
        <v>#DIV/0!</v>
      </c>
      <c r="R2569">
        <v>4</v>
      </c>
    </row>
    <row r="2570" spans="1:19" x14ac:dyDescent="0.25">
      <c r="A2570" t="s">
        <v>7300</v>
      </c>
      <c r="B2570" t="s">
        <v>876</v>
      </c>
      <c r="C2570" t="s">
        <v>577</v>
      </c>
      <c r="D2570">
        <v>42401</v>
      </c>
      <c r="G2570" t="e">
        <v>#DIV/0!</v>
      </c>
      <c r="J2570" t="e">
        <v>#DIV/0!</v>
      </c>
      <c r="L2570" t="e">
        <v>#DIV/0!</v>
      </c>
      <c r="P2570">
        <v>0</v>
      </c>
      <c r="Q2570" t="e">
        <v>#DIV/0!</v>
      </c>
    </row>
    <row r="2571" spans="1:19" x14ac:dyDescent="0.25">
      <c r="A2571" t="s">
        <v>7301</v>
      </c>
      <c r="B2571" t="s">
        <v>877</v>
      </c>
      <c r="C2571" t="s">
        <v>678</v>
      </c>
      <c r="D2571">
        <v>42401</v>
      </c>
      <c r="E2571">
        <v>4</v>
      </c>
      <c r="F2571">
        <v>5</v>
      </c>
      <c r="G2571">
        <v>0.8</v>
      </c>
      <c r="H2571">
        <v>12</v>
      </c>
      <c r="I2571">
        <v>21</v>
      </c>
      <c r="J2571">
        <v>0.5714285714285714</v>
      </c>
      <c r="K2571">
        <v>21</v>
      </c>
      <c r="L2571">
        <v>1</v>
      </c>
      <c r="M2571">
        <v>8</v>
      </c>
      <c r="O2571">
        <v>0</v>
      </c>
      <c r="P2571">
        <v>0</v>
      </c>
      <c r="Q2571" t="e">
        <v>#DIV/0!</v>
      </c>
      <c r="R2571">
        <v>4</v>
      </c>
    </row>
    <row r="2572" spans="1:19" x14ac:dyDescent="0.25">
      <c r="A2572" t="s">
        <v>7302</v>
      </c>
      <c r="B2572" t="s">
        <v>878</v>
      </c>
      <c r="C2572" t="s">
        <v>231</v>
      </c>
      <c r="D2572">
        <v>42401</v>
      </c>
      <c r="E2572">
        <v>3</v>
      </c>
      <c r="F2572">
        <v>5</v>
      </c>
      <c r="G2572">
        <v>0.6</v>
      </c>
      <c r="H2572">
        <v>36</v>
      </c>
      <c r="I2572">
        <v>30</v>
      </c>
      <c r="J2572">
        <v>1.2</v>
      </c>
      <c r="K2572">
        <v>50</v>
      </c>
      <c r="L2572">
        <v>0.6</v>
      </c>
      <c r="M2572">
        <v>36</v>
      </c>
      <c r="O2572">
        <v>0</v>
      </c>
      <c r="P2572">
        <v>0</v>
      </c>
      <c r="Q2572" t="e">
        <v>#DIV/0!</v>
      </c>
      <c r="R2572">
        <v>0</v>
      </c>
      <c r="S2572">
        <v>0.66666666666666663</v>
      </c>
    </row>
    <row r="2573" spans="1:19" x14ac:dyDescent="0.25">
      <c r="A2573" t="s">
        <v>7303</v>
      </c>
      <c r="B2573" t="s">
        <v>879</v>
      </c>
      <c r="C2573" t="s">
        <v>236</v>
      </c>
      <c r="D2573">
        <v>42401</v>
      </c>
      <c r="E2573">
        <v>13</v>
      </c>
      <c r="F2573">
        <v>14</v>
      </c>
      <c r="G2573">
        <v>0.9285714285714286</v>
      </c>
      <c r="H2573">
        <v>107</v>
      </c>
      <c r="I2573">
        <v>124</v>
      </c>
      <c r="J2573">
        <v>0.86290322580645162</v>
      </c>
      <c r="K2573">
        <v>134</v>
      </c>
      <c r="L2573">
        <v>0.92537313432835822</v>
      </c>
      <c r="M2573">
        <v>100</v>
      </c>
      <c r="O2573">
        <v>0</v>
      </c>
      <c r="P2573">
        <v>0</v>
      </c>
      <c r="Q2573" t="e">
        <v>#DIV/0!</v>
      </c>
      <c r="R2573">
        <v>7</v>
      </c>
    </row>
    <row r="2574" spans="1:19" x14ac:dyDescent="0.25">
      <c r="A2574" t="s">
        <v>7304</v>
      </c>
      <c r="B2574" t="s">
        <v>880</v>
      </c>
      <c r="C2574" t="s">
        <v>221</v>
      </c>
      <c r="D2574">
        <v>42401</v>
      </c>
      <c r="E2574">
        <v>10</v>
      </c>
      <c r="F2574">
        <v>10</v>
      </c>
      <c r="G2574">
        <v>1</v>
      </c>
      <c r="H2574">
        <v>74</v>
      </c>
      <c r="I2574">
        <v>100</v>
      </c>
      <c r="J2574">
        <v>0.74</v>
      </c>
      <c r="K2574">
        <v>100</v>
      </c>
      <c r="L2574">
        <v>1</v>
      </c>
      <c r="M2574">
        <v>64</v>
      </c>
      <c r="O2574">
        <v>2</v>
      </c>
      <c r="P2574">
        <v>7</v>
      </c>
      <c r="Q2574">
        <v>0.2857142857142857</v>
      </c>
      <c r="R2574">
        <v>10</v>
      </c>
    </row>
    <row r="2575" spans="1:19" x14ac:dyDescent="0.25">
      <c r="A2575" t="s">
        <v>7305</v>
      </c>
      <c r="B2575" t="s">
        <v>881</v>
      </c>
      <c r="C2575" t="s">
        <v>238</v>
      </c>
      <c r="D2575">
        <v>42401</v>
      </c>
      <c r="E2575">
        <v>3</v>
      </c>
      <c r="F2575">
        <v>3</v>
      </c>
      <c r="G2575">
        <v>1</v>
      </c>
      <c r="H2575">
        <v>10</v>
      </c>
      <c r="I2575">
        <v>30</v>
      </c>
      <c r="J2575">
        <v>0.33333333333333331</v>
      </c>
      <c r="K2575">
        <v>30</v>
      </c>
      <c r="L2575">
        <v>1</v>
      </c>
      <c r="M2575">
        <v>10</v>
      </c>
      <c r="O2575">
        <v>0</v>
      </c>
      <c r="P2575">
        <v>0</v>
      </c>
      <c r="Q2575" t="e">
        <v>#DIV/0!</v>
      </c>
      <c r="R2575">
        <v>0</v>
      </c>
      <c r="S2575">
        <v>0.2857142857142857</v>
      </c>
    </row>
    <row r="2576" spans="1:19" x14ac:dyDescent="0.25">
      <c r="A2576" t="s">
        <v>7306</v>
      </c>
      <c r="B2576" t="s">
        <v>882</v>
      </c>
      <c r="C2576" t="s">
        <v>224</v>
      </c>
      <c r="D2576">
        <v>42401</v>
      </c>
      <c r="G2576" t="e">
        <v>#DIV/0!</v>
      </c>
      <c r="J2576" t="e">
        <v>#DIV/0!</v>
      </c>
      <c r="L2576" t="e">
        <v>#DIV/0!</v>
      </c>
      <c r="Q2576" t="e">
        <v>#DIV/0!</v>
      </c>
      <c r="S2576">
        <v>0.90625</v>
      </c>
    </row>
    <row r="2577" spans="1:19" x14ac:dyDescent="0.25">
      <c r="A2577" t="s">
        <v>7307</v>
      </c>
      <c r="B2577" t="s">
        <v>883</v>
      </c>
      <c r="C2577" t="s">
        <v>584</v>
      </c>
      <c r="D2577">
        <v>42401</v>
      </c>
      <c r="E2577">
        <v>4</v>
      </c>
      <c r="F2577">
        <v>4</v>
      </c>
      <c r="G2577">
        <v>1</v>
      </c>
      <c r="H2577">
        <v>21</v>
      </c>
      <c r="I2577">
        <v>40</v>
      </c>
      <c r="J2577">
        <v>0.52500000000000002</v>
      </c>
      <c r="K2577">
        <v>40</v>
      </c>
      <c r="L2577">
        <v>1</v>
      </c>
      <c r="M2577">
        <v>21</v>
      </c>
      <c r="O2577">
        <v>0</v>
      </c>
      <c r="P2577">
        <v>0</v>
      </c>
      <c r="Q2577" t="e">
        <v>#DIV/0!</v>
      </c>
      <c r="R2577">
        <v>0</v>
      </c>
      <c r="S2577">
        <v>0.95</v>
      </c>
    </row>
    <row r="2578" spans="1:19" x14ac:dyDescent="0.25">
      <c r="A2578" t="s">
        <v>9616</v>
      </c>
      <c r="B2578" t="s">
        <v>9617</v>
      </c>
      <c r="C2578" t="s">
        <v>9523</v>
      </c>
      <c r="D2578">
        <v>42401</v>
      </c>
      <c r="E2578">
        <v>3</v>
      </c>
      <c r="F2578">
        <v>4</v>
      </c>
      <c r="G2578">
        <v>0.75</v>
      </c>
      <c r="H2578">
        <v>20</v>
      </c>
      <c r="I2578">
        <v>9</v>
      </c>
      <c r="J2578">
        <v>2.2222222222222223</v>
      </c>
      <c r="K2578">
        <v>14</v>
      </c>
      <c r="L2578">
        <v>0.6428571428571429</v>
      </c>
      <c r="M2578">
        <v>11</v>
      </c>
      <c r="O2578">
        <v>0</v>
      </c>
      <c r="P2578">
        <v>1</v>
      </c>
      <c r="Q2578">
        <v>0</v>
      </c>
      <c r="R2578">
        <v>9</v>
      </c>
      <c r="S2578">
        <v>0.78204545454545449</v>
      </c>
    </row>
    <row r="2579" spans="1:19" x14ac:dyDescent="0.25">
      <c r="A2579" t="s">
        <v>9241</v>
      </c>
      <c r="B2579" t="s">
        <v>9242</v>
      </c>
      <c r="C2579" t="s">
        <v>3018</v>
      </c>
      <c r="D2579">
        <v>42401</v>
      </c>
      <c r="E2579">
        <v>10</v>
      </c>
      <c r="F2579">
        <v>10</v>
      </c>
      <c r="G2579">
        <v>1</v>
      </c>
      <c r="H2579">
        <v>41</v>
      </c>
      <c r="I2579">
        <v>50</v>
      </c>
      <c r="J2579">
        <v>0.82</v>
      </c>
      <c r="K2579">
        <v>50</v>
      </c>
      <c r="L2579">
        <v>1</v>
      </c>
      <c r="M2579">
        <v>39</v>
      </c>
      <c r="O2579">
        <v>0</v>
      </c>
      <c r="P2579">
        <v>5</v>
      </c>
      <c r="Q2579">
        <v>0</v>
      </c>
      <c r="R2579">
        <v>2</v>
      </c>
      <c r="S2579">
        <v>0.8666666666666667</v>
      </c>
    </row>
    <row r="2580" spans="1:19" x14ac:dyDescent="0.25">
      <c r="A2580" t="s">
        <v>7308</v>
      </c>
      <c r="B2580" t="s">
        <v>884</v>
      </c>
      <c r="C2580" t="s">
        <v>203</v>
      </c>
      <c r="D2580">
        <v>42401</v>
      </c>
      <c r="E2580">
        <v>14</v>
      </c>
      <c r="F2580">
        <v>14</v>
      </c>
      <c r="G2580">
        <v>1</v>
      </c>
      <c r="H2580">
        <v>122</v>
      </c>
      <c r="I2580">
        <v>125</v>
      </c>
      <c r="J2580">
        <v>0.97599999999999998</v>
      </c>
      <c r="K2580">
        <v>125</v>
      </c>
      <c r="L2580">
        <v>1</v>
      </c>
      <c r="M2580">
        <v>121</v>
      </c>
      <c r="O2580">
        <v>1</v>
      </c>
      <c r="P2580">
        <v>2</v>
      </c>
      <c r="Q2580">
        <v>0.5</v>
      </c>
      <c r="R2580">
        <v>1</v>
      </c>
    </row>
    <row r="2581" spans="1:19" x14ac:dyDescent="0.25">
      <c r="A2581" t="s">
        <v>7309</v>
      </c>
      <c r="B2581" t="s">
        <v>885</v>
      </c>
      <c r="C2581" t="s">
        <v>232</v>
      </c>
      <c r="D2581">
        <v>42401</v>
      </c>
      <c r="E2581">
        <v>3</v>
      </c>
      <c r="F2581">
        <v>3</v>
      </c>
      <c r="G2581">
        <v>1</v>
      </c>
      <c r="H2581">
        <v>4</v>
      </c>
      <c r="I2581">
        <v>30</v>
      </c>
      <c r="J2581">
        <v>0.13333333333333333</v>
      </c>
      <c r="K2581">
        <v>30</v>
      </c>
      <c r="L2581">
        <v>1</v>
      </c>
      <c r="M2581">
        <v>3</v>
      </c>
      <c r="O2581">
        <v>0</v>
      </c>
      <c r="P2581">
        <v>0</v>
      </c>
      <c r="Q2581" t="e">
        <v>#DIV/0!</v>
      </c>
      <c r="R2581">
        <v>1</v>
      </c>
    </row>
    <row r="2582" spans="1:19" x14ac:dyDescent="0.25">
      <c r="A2582" t="s">
        <v>7310</v>
      </c>
      <c r="B2582" t="s">
        <v>886</v>
      </c>
      <c r="C2582" t="s">
        <v>588</v>
      </c>
      <c r="D2582">
        <v>42401</v>
      </c>
      <c r="E2582">
        <v>0</v>
      </c>
      <c r="F2582">
        <v>0</v>
      </c>
      <c r="G2582" t="e">
        <v>#DIV/0!</v>
      </c>
      <c r="H2582">
        <v>0</v>
      </c>
      <c r="I2582">
        <v>0</v>
      </c>
      <c r="J2582" t="e">
        <v>#DIV/0!</v>
      </c>
      <c r="K2582">
        <v>0</v>
      </c>
      <c r="L2582" t="e">
        <v>#DIV/0!</v>
      </c>
      <c r="M2582">
        <v>0</v>
      </c>
      <c r="O2582">
        <v>0</v>
      </c>
      <c r="P2582">
        <v>0</v>
      </c>
      <c r="Q2582" t="e">
        <v>#DIV/0!</v>
      </c>
      <c r="R2582">
        <v>0</v>
      </c>
    </row>
    <row r="2583" spans="1:19" x14ac:dyDescent="0.25">
      <c r="A2583" t="s">
        <v>7311</v>
      </c>
      <c r="B2583" t="s">
        <v>887</v>
      </c>
      <c r="C2583" t="s">
        <v>689</v>
      </c>
      <c r="D2583">
        <v>42401</v>
      </c>
      <c r="E2583">
        <v>4</v>
      </c>
      <c r="F2583">
        <v>5</v>
      </c>
      <c r="G2583">
        <v>0.8</v>
      </c>
      <c r="H2583">
        <v>12</v>
      </c>
      <c r="I2583">
        <v>21</v>
      </c>
      <c r="J2583">
        <v>0.5714285714285714</v>
      </c>
      <c r="K2583">
        <v>21</v>
      </c>
      <c r="L2583">
        <v>1</v>
      </c>
      <c r="M2583">
        <v>8</v>
      </c>
      <c r="O2583">
        <v>0</v>
      </c>
      <c r="P2583">
        <v>0</v>
      </c>
      <c r="Q2583" t="e">
        <v>#DIV/0!</v>
      </c>
      <c r="R2583">
        <v>4</v>
      </c>
    </row>
    <row r="2584" spans="1:19" x14ac:dyDescent="0.25">
      <c r="A2584" t="s">
        <v>7312</v>
      </c>
      <c r="B2584" t="s">
        <v>888</v>
      </c>
      <c r="C2584" t="s">
        <v>211</v>
      </c>
      <c r="D2584">
        <v>42401</v>
      </c>
      <c r="E2584">
        <v>12</v>
      </c>
      <c r="F2584">
        <v>12</v>
      </c>
      <c r="G2584">
        <v>1</v>
      </c>
      <c r="H2584">
        <v>80</v>
      </c>
      <c r="I2584">
        <v>96</v>
      </c>
      <c r="J2584">
        <v>0.83333333333333337</v>
      </c>
      <c r="K2584">
        <v>96</v>
      </c>
      <c r="L2584">
        <v>1</v>
      </c>
      <c r="M2584">
        <v>70</v>
      </c>
      <c r="O2584">
        <v>5</v>
      </c>
      <c r="P2584">
        <v>7</v>
      </c>
      <c r="Q2584">
        <v>0.7142857142857143</v>
      </c>
      <c r="R2584">
        <v>10</v>
      </c>
    </row>
    <row r="2585" spans="1:19" x14ac:dyDescent="0.25">
      <c r="A2585" t="s">
        <v>7313</v>
      </c>
      <c r="B2585" t="s">
        <v>889</v>
      </c>
      <c r="C2585" t="s">
        <v>216</v>
      </c>
      <c r="D2585">
        <v>42401</v>
      </c>
      <c r="E2585">
        <v>2</v>
      </c>
      <c r="F2585">
        <v>3</v>
      </c>
      <c r="G2585">
        <v>0.66666666666666663</v>
      </c>
      <c r="H2585">
        <v>16</v>
      </c>
      <c r="I2585">
        <v>18</v>
      </c>
      <c r="J2585">
        <v>0.88888888888888884</v>
      </c>
      <c r="K2585">
        <v>25</v>
      </c>
      <c r="L2585">
        <v>0.72</v>
      </c>
      <c r="M2585">
        <v>11</v>
      </c>
      <c r="O2585">
        <v>1</v>
      </c>
      <c r="P2585">
        <v>3</v>
      </c>
      <c r="Q2585">
        <v>0.33333333333333331</v>
      </c>
      <c r="R2585">
        <v>5</v>
      </c>
    </row>
    <row r="2586" spans="1:19" x14ac:dyDescent="0.25">
      <c r="A2586" t="s">
        <v>7314</v>
      </c>
      <c r="B2586" t="s">
        <v>890</v>
      </c>
      <c r="C2586" t="s">
        <v>235</v>
      </c>
      <c r="D2586">
        <v>42401</v>
      </c>
      <c r="E2586">
        <v>2</v>
      </c>
      <c r="F2586">
        <v>2</v>
      </c>
      <c r="G2586">
        <v>1</v>
      </c>
      <c r="H2586">
        <v>8</v>
      </c>
      <c r="I2586">
        <v>15</v>
      </c>
      <c r="J2586">
        <v>0.53333333333333333</v>
      </c>
      <c r="K2586">
        <v>15</v>
      </c>
      <c r="L2586">
        <v>1</v>
      </c>
      <c r="M2586">
        <v>4</v>
      </c>
      <c r="O2586">
        <v>2</v>
      </c>
      <c r="P2586">
        <v>2</v>
      </c>
      <c r="Q2586">
        <v>1</v>
      </c>
      <c r="R2586">
        <v>4</v>
      </c>
    </row>
    <row r="2587" spans="1:19" x14ac:dyDescent="0.25">
      <c r="A2587" t="s">
        <v>7315</v>
      </c>
      <c r="B2587" t="s">
        <v>891</v>
      </c>
      <c r="C2587" t="s">
        <v>202</v>
      </c>
      <c r="D2587">
        <v>42401</v>
      </c>
      <c r="E2587">
        <v>1</v>
      </c>
      <c r="F2587">
        <v>3</v>
      </c>
      <c r="G2587">
        <v>0.33333333333333331</v>
      </c>
      <c r="H2587">
        <v>3</v>
      </c>
      <c r="I2587">
        <v>5</v>
      </c>
      <c r="J2587">
        <v>0.6</v>
      </c>
      <c r="K2587">
        <v>15</v>
      </c>
      <c r="L2587">
        <v>0.33333333333333331</v>
      </c>
      <c r="M2587">
        <v>2</v>
      </c>
      <c r="O2587">
        <v>0</v>
      </c>
      <c r="P2587">
        <v>0</v>
      </c>
      <c r="Q2587" t="e">
        <v>#DIV/0!</v>
      </c>
      <c r="R2587">
        <v>1</v>
      </c>
      <c r="S2587">
        <v>0.32804232804232802</v>
      </c>
    </row>
    <row r="2588" spans="1:19" x14ac:dyDescent="0.25">
      <c r="A2588" t="s">
        <v>7316</v>
      </c>
      <c r="B2588" t="s">
        <v>892</v>
      </c>
      <c r="C2588" t="s">
        <v>207</v>
      </c>
      <c r="D2588">
        <v>42401</v>
      </c>
      <c r="E2588">
        <v>8</v>
      </c>
      <c r="F2588">
        <v>10</v>
      </c>
      <c r="G2588">
        <v>0.8</v>
      </c>
      <c r="H2588">
        <v>21</v>
      </c>
      <c r="I2588">
        <v>47</v>
      </c>
      <c r="J2588">
        <v>0.44680851063829785</v>
      </c>
      <c r="K2588">
        <v>62</v>
      </c>
      <c r="L2588">
        <v>0.75806451612903225</v>
      </c>
      <c r="M2588">
        <v>15</v>
      </c>
      <c r="O2588">
        <v>3</v>
      </c>
      <c r="P2588">
        <v>4</v>
      </c>
      <c r="Q2588">
        <v>0.75</v>
      </c>
      <c r="R2588">
        <v>6</v>
      </c>
      <c r="S2588">
        <v>1.0041666666666667</v>
      </c>
    </row>
    <row r="2589" spans="1:19" x14ac:dyDescent="0.25">
      <c r="A2589" t="s">
        <v>7317</v>
      </c>
      <c r="B2589" t="s">
        <v>893</v>
      </c>
      <c r="C2589" t="s">
        <v>219</v>
      </c>
      <c r="D2589">
        <v>42401</v>
      </c>
      <c r="E2589">
        <v>17</v>
      </c>
      <c r="F2589">
        <v>17</v>
      </c>
      <c r="G2589">
        <v>1</v>
      </c>
      <c r="H2589">
        <v>109</v>
      </c>
      <c r="I2589">
        <v>145</v>
      </c>
      <c r="J2589">
        <v>0.75172413793103443</v>
      </c>
      <c r="K2589">
        <v>145</v>
      </c>
      <c r="L2589">
        <v>1</v>
      </c>
      <c r="M2589">
        <v>91</v>
      </c>
      <c r="O2589">
        <v>11</v>
      </c>
      <c r="P2589">
        <v>17</v>
      </c>
      <c r="Q2589">
        <v>0.6470588235294118</v>
      </c>
      <c r="R2589">
        <v>18</v>
      </c>
      <c r="S2589">
        <v>0.73109090909090912</v>
      </c>
    </row>
    <row r="2590" spans="1:19" x14ac:dyDescent="0.25">
      <c r="A2590" t="s">
        <v>7318</v>
      </c>
      <c r="B2590" t="s">
        <v>894</v>
      </c>
      <c r="C2590" t="s">
        <v>225</v>
      </c>
      <c r="D2590">
        <v>42401</v>
      </c>
      <c r="E2590">
        <v>15</v>
      </c>
      <c r="F2590">
        <v>16</v>
      </c>
      <c r="G2590">
        <v>0.9375</v>
      </c>
      <c r="H2590">
        <v>35</v>
      </c>
      <c r="I2590">
        <v>44</v>
      </c>
      <c r="J2590">
        <v>0.79545454545454541</v>
      </c>
      <c r="K2590">
        <v>48</v>
      </c>
      <c r="L2590">
        <v>0.91666666666666663</v>
      </c>
      <c r="M2590">
        <v>25</v>
      </c>
      <c r="O2590">
        <v>11</v>
      </c>
      <c r="P2590">
        <v>14</v>
      </c>
      <c r="Q2590">
        <v>0.7857142857142857</v>
      </c>
      <c r="R2590">
        <v>10</v>
      </c>
      <c r="S2590">
        <v>0.83299999999999996</v>
      </c>
    </row>
    <row r="2591" spans="1:19" x14ac:dyDescent="0.25">
      <c r="A2591" t="s">
        <v>7319</v>
      </c>
      <c r="B2591" t="s">
        <v>895</v>
      </c>
      <c r="C2591" t="s">
        <v>364</v>
      </c>
      <c r="D2591">
        <v>42401</v>
      </c>
      <c r="E2591">
        <v>10</v>
      </c>
      <c r="F2591">
        <v>10</v>
      </c>
      <c r="G2591">
        <v>1</v>
      </c>
      <c r="H2591">
        <v>17</v>
      </c>
      <c r="I2591">
        <v>26</v>
      </c>
      <c r="J2591">
        <v>0.65384615384615385</v>
      </c>
      <c r="K2591">
        <v>26</v>
      </c>
      <c r="L2591">
        <v>1</v>
      </c>
      <c r="M2591">
        <v>17</v>
      </c>
      <c r="O2591">
        <v>0</v>
      </c>
      <c r="P2591">
        <v>2</v>
      </c>
      <c r="Q2591">
        <v>0</v>
      </c>
      <c r="R2591">
        <v>0</v>
      </c>
      <c r="S2591">
        <v>0.8899999999999999</v>
      </c>
    </row>
    <row r="2592" spans="1:19" x14ac:dyDescent="0.25">
      <c r="A2592" t="s">
        <v>7320</v>
      </c>
      <c r="B2592" t="s">
        <v>896</v>
      </c>
      <c r="C2592" t="s">
        <v>222</v>
      </c>
      <c r="D2592">
        <v>42401</v>
      </c>
      <c r="E2592">
        <v>4</v>
      </c>
      <c r="F2592">
        <v>4</v>
      </c>
      <c r="G2592">
        <v>1</v>
      </c>
      <c r="H2592">
        <v>2</v>
      </c>
      <c r="I2592">
        <v>20</v>
      </c>
      <c r="J2592">
        <v>0.1</v>
      </c>
      <c r="K2592">
        <v>20</v>
      </c>
      <c r="L2592">
        <v>1</v>
      </c>
      <c r="M2592">
        <v>2</v>
      </c>
      <c r="O2592">
        <v>0</v>
      </c>
      <c r="P2592">
        <v>0</v>
      </c>
      <c r="Q2592" t="e">
        <v>#DIV/0!</v>
      </c>
      <c r="R2592">
        <v>0</v>
      </c>
      <c r="S2592">
        <v>0.65416666666666656</v>
      </c>
    </row>
    <row r="2593" spans="1:19" x14ac:dyDescent="0.25">
      <c r="A2593" t="s">
        <v>7321</v>
      </c>
      <c r="B2593" t="s">
        <v>897</v>
      </c>
      <c r="C2593" t="s">
        <v>228</v>
      </c>
      <c r="D2593">
        <v>42401</v>
      </c>
      <c r="E2593">
        <v>5</v>
      </c>
      <c r="F2593">
        <v>6</v>
      </c>
      <c r="G2593">
        <v>0.83333333333333337</v>
      </c>
      <c r="H2593">
        <v>56</v>
      </c>
      <c r="I2593">
        <v>75</v>
      </c>
      <c r="J2593">
        <v>0.7466666666666667</v>
      </c>
      <c r="K2593">
        <v>90</v>
      </c>
      <c r="L2593">
        <v>0.83333333333333337</v>
      </c>
      <c r="M2593">
        <v>52</v>
      </c>
      <c r="O2593">
        <v>0</v>
      </c>
      <c r="P2593">
        <v>0</v>
      </c>
      <c r="Q2593" t="e">
        <v>#DIV/0!</v>
      </c>
      <c r="R2593">
        <v>4</v>
      </c>
      <c r="S2593">
        <v>0.91150442477876104</v>
      </c>
    </row>
    <row r="2594" spans="1:19" x14ac:dyDescent="0.25">
      <c r="A2594" t="s">
        <v>7322</v>
      </c>
      <c r="B2594" t="s">
        <v>898</v>
      </c>
      <c r="C2594" t="s">
        <v>230</v>
      </c>
      <c r="D2594">
        <v>42401</v>
      </c>
      <c r="E2594">
        <v>3</v>
      </c>
      <c r="F2594">
        <v>5</v>
      </c>
      <c r="G2594">
        <v>0.6</v>
      </c>
      <c r="H2594">
        <v>36</v>
      </c>
      <c r="I2594">
        <v>30</v>
      </c>
      <c r="J2594">
        <v>1.2</v>
      </c>
      <c r="K2594">
        <v>50</v>
      </c>
      <c r="L2594">
        <v>0.6</v>
      </c>
      <c r="M2594">
        <v>36</v>
      </c>
      <c r="O2594">
        <v>0</v>
      </c>
      <c r="P2594">
        <v>0</v>
      </c>
      <c r="Q2594" t="e">
        <v>#DIV/0!</v>
      </c>
      <c r="R2594">
        <v>0</v>
      </c>
    </row>
    <row r="2595" spans="1:19" x14ac:dyDescent="0.25">
      <c r="A2595" t="s">
        <v>7323</v>
      </c>
      <c r="B2595" t="s">
        <v>899</v>
      </c>
      <c r="C2595" t="s">
        <v>237</v>
      </c>
      <c r="D2595">
        <v>42401</v>
      </c>
      <c r="E2595">
        <v>13</v>
      </c>
      <c r="F2595">
        <v>14</v>
      </c>
      <c r="G2595">
        <v>0.9285714285714286</v>
      </c>
      <c r="H2595">
        <v>107</v>
      </c>
      <c r="I2595">
        <v>124</v>
      </c>
      <c r="J2595">
        <v>0.86290322580645162</v>
      </c>
      <c r="K2595">
        <v>134</v>
      </c>
      <c r="L2595">
        <v>0.92537313432835822</v>
      </c>
      <c r="M2595">
        <v>100</v>
      </c>
      <c r="O2595">
        <v>0</v>
      </c>
      <c r="P2595">
        <v>0</v>
      </c>
      <c r="Q2595" t="e">
        <v>#DIV/0!</v>
      </c>
      <c r="R2595">
        <v>7</v>
      </c>
      <c r="S2595">
        <v>0.76456728503504745</v>
      </c>
    </row>
    <row r="2596" spans="1:19" x14ac:dyDescent="0.25">
      <c r="A2596" t="s">
        <v>7324</v>
      </c>
      <c r="B2596" t="s">
        <v>900</v>
      </c>
      <c r="C2596" t="s">
        <v>239</v>
      </c>
      <c r="D2596">
        <v>42401</v>
      </c>
      <c r="E2596">
        <v>3</v>
      </c>
      <c r="F2596">
        <v>3</v>
      </c>
      <c r="G2596">
        <v>1</v>
      </c>
      <c r="H2596">
        <v>10</v>
      </c>
      <c r="I2596">
        <v>30</v>
      </c>
      <c r="J2596">
        <v>0.33333333333333331</v>
      </c>
      <c r="K2596">
        <v>30</v>
      </c>
      <c r="L2596">
        <v>1</v>
      </c>
      <c r="M2596">
        <v>10</v>
      </c>
      <c r="O2596">
        <v>0</v>
      </c>
      <c r="P2596">
        <v>0</v>
      </c>
      <c r="Q2596" t="e">
        <v>#DIV/0!</v>
      </c>
      <c r="R2596">
        <v>0</v>
      </c>
    </row>
    <row r="2597" spans="1:19" x14ac:dyDescent="0.25">
      <c r="A2597" t="s">
        <v>7325</v>
      </c>
      <c r="B2597" t="s">
        <v>901</v>
      </c>
      <c r="C2597" t="s">
        <v>603</v>
      </c>
      <c r="D2597">
        <v>42401</v>
      </c>
      <c r="E2597">
        <v>4</v>
      </c>
      <c r="F2597">
        <v>4</v>
      </c>
      <c r="G2597">
        <v>1</v>
      </c>
      <c r="H2597">
        <v>21</v>
      </c>
      <c r="I2597">
        <v>40</v>
      </c>
      <c r="J2597">
        <v>0.52500000000000002</v>
      </c>
      <c r="K2597">
        <v>40</v>
      </c>
      <c r="L2597">
        <v>1</v>
      </c>
      <c r="M2597">
        <v>21</v>
      </c>
      <c r="O2597">
        <v>0</v>
      </c>
      <c r="P2597">
        <v>0</v>
      </c>
      <c r="Q2597" t="e">
        <v>#DIV/0!</v>
      </c>
      <c r="R2597">
        <v>0</v>
      </c>
    </row>
    <row r="2598" spans="1:19" x14ac:dyDescent="0.25">
      <c r="A2598" t="s">
        <v>7326</v>
      </c>
      <c r="B2598" t="s">
        <v>902</v>
      </c>
      <c r="C2598" t="s">
        <v>247</v>
      </c>
      <c r="D2598">
        <v>42401</v>
      </c>
      <c r="E2598">
        <v>10</v>
      </c>
      <c r="F2598">
        <v>11</v>
      </c>
      <c r="G2598">
        <v>0.90909090909090906</v>
      </c>
      <c r="H2598">
        <v>70</v>
      </c>
      <c r="I2598">
        <v>99</v>
      </c>
      <c r="J2598">
        <v>0.70707070707070707</v>
      </c>
      <c r="K2598">
        <v>106</v>
      </c>
      <c r="L2598">
        <v>0.93396226415094341</v>
      </c>
      <c r="M2598">
        <v>53</v>
      </c>
      <c r="O2598">
        <v>6</v>
      </c>
      <c r="P2598">
        <v>9</v>
      </c>
      <c r="Q2598">
        <v>0.66666666666666663</v>
      </c>
      <c r="R2598">
        <v>17</v>
      </c>
    </row>
    <row r="2599" spans="1:19" x14ac:dyDescent="0.25">
      <c r="A2599" t="s">
        <v>9375</v>
      </c>
      <c r="B2599" t="s">
        <v>2662</v>
      </c>
      <c r="C2599" t="s">
        <v>2637</v>
      </c>
      <c r="D2599">
        <v>42401</v>
      </c>
      <c r="E2599">
        <v>6</v>
      </c>
      <c r="F2599">
        <v>8</v>
      </c>
      <c r="G2599">
        <v>0.75</v>
      </c>
      <c r="H2599">
        <v>28</v>
      </c>
      <c r="I2599">
        <v>30</v>
      </c>
      <c r="J2599">
        <v>0.93333333333333335</v>
      </c>
      <c r="K2599">
        <v>40</v>
      </c>
      <c r="L2599">
        <v>0.75</v>
      </c>
      <c r="M2599">
        <v>26</v>
      </c>
      <c r="O2599">
        <v>0</v>
      </c>
      <c r="P2599">
        <v>4</v>
      </c>
      <c r="Q2599">
        <v>0</v>
      </c>
      <c r="R2599">
        <v>2</v>
      </c>
    </row>
    <row r="2600" spans="1:19" x14ac:dyDescent="0.25">
      <c r="A2600" t="s">
        <v>7327</v>
      </c>
      <c r="B2600" t="s">
        <v>903</v>
      </c>
      <c r="C2600" t="s">
        <v>242</v>
      </c>
      <c r="D2600">
        <v>42401</v>
      </c>
      <c r="E2600">
        <v>16</v>
      </c>
      <c r="F2600">
        <v>17</v>
      </c>
      <c r="G2600">
        <v>0.94117647058823528</v>
      </c>
      <c r="H2600">
        <v>75</v>
      </c>
      <c r="I2600">
        <v>115</v>
      </c>
      <c r="J2600">
        <v>0.65217391304347827</v>
      </c>
      <c r="K2600">
        <v>125</v>
      </c>
      <c r="L2600">
        <v>0.92</v>
      </c>
      <c r="M2600">
        <v>58</v>
      </c>
      <c r="N2600">
        <v>1.0041666666666667</v>
      </c>
      <c r="O2600">
        <v>14</v>
      </c>
      <c r="P2600">
        <v>17</v>
      </c>
      <c r="Q2600">
        <v>0.82352941176470584</v>
      </c>
      <c r="R2600">
        <v>17</v>
      </c>
      <c r="S2600">
        <v>0.37037037037037035</v>
      </c>
    </row>
    <row r="2601" spans="1:19" x14ac:dyDescent="0.25">
      <c r="A2601" t="s">
        <v>7328</v>
      </c>
      <c r="B2601" t="s">
        <v>904</v>
      </c>
      <c r="C2601" t="s">
        <v>243</v>
      </c>
      <c r="D2601">
        <v>42401</v>
      </c>
      <c r="E2601">
        <v>11</v>
      </c>
      <c r="F2601">
        <v>12</v>
      </c>
      <c r="G2601">
        <v>0.91666666666666663</v>
      </c>
      <c r="H2601">
        <v>32</v>
      </c>
      <c r="I2601">
        <v>36</v>
      </c>
      <c r="J2601">
        <v>0.88888888888888884</v>
      </c>
      <c r="K2601">
        <v>40</v>
      </c>
      <c r="L2601">
        <v>0.9</v>
      </c>
      <c r="M2601">
        <v>22</v>
      </c>
      <c r="N2601">
        <v>0.73109090909090912</v>
      </c>
      <c r="O2601">
        <v>10</v>
      </c>
      <c r="P2601">
        <v>13</v>
      </c>
      <c r="Q2601">
        <v>0.76923076923076927</v>
      </c>
      <c r="R2601">
        <v>10</v>
      </c>
    </row>
    <row r="2602" spans="1:19" x14ac:dyDescent="0.25">
      <c r="A2602" t="s">
        <v>7329</v>
      </c>
      <c r="B2602" t="s">
        <v>905</v>
      </c>
      <c r="C2602" t="s">
        <v>244</v>
      </c>
      <c r="D2602">
        <v>42401</v>
      </c>
      <c r="E2602">
        <v>4</v>
      </c>
      <c r="F2602">
        <v>4</v>
      </c>
      <c r="G2602">
        <v>1</v>
      </c>
      <c r="H2602">
        <v>3</v>
      </c>
      <c r="I2602">
        <v>8</v>
      </c>
      <c r="J2602">
        <v>0.375</v>
      </c>
      <c r="K2602">
        <v>8</v>
      </c>
      <c r="L2602">
        <v>1</v>
      </c>
      <c r="M2602">
        <v>3</v>
      </c>
      <c r="N2602">
        <v>0.83299999999999996</v>
      </c>
      <c r="O2602">
        <v>1</v>
      </c>
      <c r="P2602">
        <v>1</v>
      </c>
      <c r="Q2602">
        <v>1</v>
      </c>
      <c r="R2602">
        <v>0</v>
      </c>
      <c r="S2602">
        <v>1.2250000000000001</v>
      </c>
    </row>
    <row r="2603" spans="1:19" x14ac:dyDescent="0.25">
      <c r="A2603" t="s">
        <v>9484</v>
      </c>
      <c r="B2603" t="s">
        <v>2835</v>
      </c>
      <c r="C2603" t="s">
        <v>2809</v>
      </c>
      <c r="D2603">
        <v>42401</v>
      </c>
      <c r="E2603">
        <v>8</v>
      </c>
      <c r="F2603">
        <v>9</v>
      </c>
      <c r="G2603">
        <v>0.88888888888888884</v>
      </c>
      <c r="H2603">
        <v>36</v>
      </c>
      <c r="I2603">
        <v>34</v>
      </c>
      <c r="J2603">
        <v>1.0588235294117647</v>
      </c>
      <c r="K2603">
        <v>39</v>
      </c>
      <c r="L2603">
        <v>0.87179487179487181</v>
      </c>
      <c r="M2603">
        <v>26</v>
      </c>
      <c r="O2603">
        <v>0</v>
      </c>
      <c r="P2603">
        <v>2</v>
      </c>
      <c r="Q2603">
        <v>0</v>
      </c>
      <c r="R2603">
        <v>10</v>
      </c>
      <c r="S2603">
        <v>1.0625</v>
      </c>
    </row>
    <row r="2604" spans="1:19" x14ac:dyDescent="0.25">
      <c r="A2604" t="s">
        <v>7330</v>
      </c>
      <c r="B2604" t="s">
        <v>906</v>
      </c>
      <c r="C2604" t="s">
        <v>245</v>
      </c>
      <c r="D2604">
        <v>42401</v>
      </c>
      <c r="E2604">
        <v>27</v>
      </c>
      <c r="F2604">
        <v>28</v>
      </c>
      <c r="G2604">
        <v>0.9642857142857143</v>
      </c>
      <c r="H2604">
        <v>47</v>
      </c>
      <c r="I2604">
        <v>108</v>
      </c>
      <c r="J2604">
        <v>0.43518518518518517</v>
      </c>
      <c r="K2604">
        <v>113</v>
      </c>
      <c r="L2604">
        <v>0.95575221238938057</v>
      </c>
      <c r="M2604">
        <v>47</v>
      </c>
      <c r="O2604">
        <v>1</v>
      </c>
      <c r="P2604">
        <v>4</v>
      </c>
      <c r="Q2604">
        <v>0.25</v>
      </c>
      <c r="R2604">
        <v>0</v>
      </c>
      <c r="S2604">
        <v>1</v>
      </c>
    </row>
    <row r="2605" spans="1:19" x14ac:dyDescent="0.25">
      <c r="A2605" t="s">
        <v>7331</v>
      </c>
      <c r="B2605" t="s">
        <v>907</v>
      </c>
      <c r="C2605" t="s">
        <v>246</v>
      </c>
      <c r="D2605">
        <v>42401</v>
      </c>
      <c r="E2605">
        <v>51</v>
      </c>
      <c r="F2605">
        <v>56</v>
      </c>
      <c r="G2605">
        <v>0.9107142857142857</v>
      </c>
      <c r="H2605">
        <v>429</v>
      </c>
      <c r="I2605">
        <v>520</v>
      </c>
      <c r="J2605">
        <v>0.82499999999999996</v>
      </c>
      <c r="K2605">
        <v>565</v>
      </c>
      <c r="L2605">
        <v>0.92035398230088494</v>
      </c>
      <c r="M2605">
        <v>403</v>
      </c>
      <c r="O2605">
        <v>2</v>
      </c>
      <c r="P2605">
        <v>7</v>
      </c>
      <c r="Q2605">
        <v>0.2857142857142857</v>
      </c>
      <c r="R2605">
        <v>26</v>
      </c>
      <c r="S2605">
        <v>0.73109090909090912</v>
      </c>
    </row>
    <row r="2606" spans="1:19" x14ac:dyDescent="0.25">
      <c r="A2606" t="s">
        <v>7332</v>
      </c>
      <c r="B2606" t="s">
        <v>908</v>
      </c>
      <c r="C2606" t="s">
        <v>365</v>
      </c>
      <c r="D2606">
        <v>42401</v>
      </c>
      <c r="E2606">
        <v>0</v>
      </c>
      <c r="F2606">
        <v>0</v>
      </c>
      <c r="G2606" t="e">
        <v>#DIV/0!</v>
      </c>
      <c r="H2606">
        <v>0</v>
      </c>
      <c r="I2606">
        <v>0</v>
      </c>
      <c r="J2606" t="e">
        <v>#DIV/0!</v>
      </c>
      <c r="K2606">
        <v>0</v>
      </c>
      <c r="L2606" t="e">
        <v>#DIV/0!</v>
      </c>
      <c r="M2606">
        <v>0</v>
      </c>
      <c r="O2606">
        <v>0</v>
      </c>
      <c r="P2606">
        <v>0</v>
      </c>
      <c r="Q2606" t="e">
        <v>#DIV/0!</v>
      </c>
      <c r="R2606">
        <v>0</v>
      </c>
      <c r="S2606">
        <v>0.83299999999999996</v>
      </c>
    </row>
    <row r="2607" spans="1:19" x14ac:dyDescent="0.25">
      <c r="A2607" t="s">
        <v>7333</v>
      </c>
      <c r="B2607" t="s">
        <v>909</v>
      </c>
      <c r="C2607" t="s">
        <v>240</v>
      </c>
      <c r="D2607">
        <v>42401</v>
      </c>
      <c r="E2607">
        <v>133</v>
      </c>
      <c r="F2607">
        <v>145</v>
      </c>
      <c r="G2607">
        <v>0.91724137931034477</v>
      </c>
      <c r="H2607">
        <v>720</v>
      </c>
      <c r="I2607">
        <v>950</v>
      </c>
      <c r="J2607">
        <v>0.75789473684210529</v>
      </c>
      <c r="K2607">
        <v>1036</v>
      </c>
      <c r="L2607">
        <v>0.91698841698841704</v>
      </c>
      <c r="M2607">
        <v>638</v>
      </c>
      <c r="O2607">
        <v>34</v>
      </c>
      <c r="P2607">
        <v>57</v>
      </c>
      <c r="Q2607">
        <v>0.59649122807017541</v>
      </c>
      <c r="R2607">
        <v>82</v>
      </c>
      <c r="S2607">
        <v>0.83</v>
      </c>
    </row>
    <row r="2608" spans="1:19" x14ac:dyDescent="0.25">
      <c r="A2608" t="s">
        <v>7334</v>
      </c>
      <c r="B2608" t="s">
        <v>910</v>
      </c>
      <c r="C2608" t="s">
        <v>215</v>
      </c>
      <c r="D2608">
        <v>42430</v>
      </c>
      <c r="E2608">
        <v>3</v>
      </c>
      <c r="F2608">
        <v>3</v>
      </c>
      <c r="G2608">
        <v>1</v>
      </c>
      <c r="H2608">
        <v>31</v>
      </c>
      <c r="I2608">
        <v>36</v>
      </c>
      <c r="J2608">
        <v>0.86111111111111116</v>
      </c>
      <c r="K2608">
        <v>36</v>
      </c>
      <c r="L2608">
        <v>1</v>
      </c>
      <c r="M2608">
        <v>26</v>
      </c>
      <c r="O2608">
        <v>0</v>
      </c>
      <c r="P2608">
        <v>11</v>
      </c>
      <c r="Q2608">
        <v>0</v>
      </c>
      <c r="R2608">
        <v>5</v>
      </c>
      <c r="S2608">
        <v>0.95</v>
      </c>
    </row>
    <row r="2609" spans="1:19" x14ac:dyDescent="0.25">
      <c r="A2609" t="s">
        <v>7335</v>
      </c>
      <c r="B2609" t="s">
        <v>911</v>
      </c>
      <c r="C2609" t="s">
        <v>218</v>
      </c>
      <c r="D2609">
        <v>42430</v>
      </c>
      <c r="E2609">
        <v>2</v>
      </c>
      <c r="F2609">
        <v>3</v>
      </c>
      <c r="G2609">
        <v>0.66666666666666663</v>
      </c>
      <c r="H2609">
        <v>14</v>
      </c>
      <c r="I2609">
        <v>18</v>
      </c>
      <c r="J2609">
        <v>0.77777777777777779</v>
      </c>
      <c r="K2609">
        <v>25</v>
      </c>
      <c r="L2609">
        <v>0.72</v>
      </c>
      <c r="M2609">
        <v>11</v>
      </c>
      <c r="O2609">
        <v>1</v>
      </c>
      <c r="P2609">
        <v>4</v>
      </c>
      <c r="Q2609">
        <v>0.25</v>
      </c>
      <c r="R2609">
        <v>3</v>
      </c>
      <c r="S2609">
        <v>0.875</v>
      </c>
    </row>
    <row r="2610" spans="1:19" x14ac:dyDescent="0.25">
      <c r="A2610" t="s">
        <v>7336</v>
      </c>
      <c r="B2610" t="s">
        <v>912</v>
      </c>
      <c r="C2610" t="s">
        <v>234</v>
      </c>
      <c r="D2610">
        <v>42430</v>
      </c>
      <c r="E2610">
        <v>1</v>
      </c>
      <c r="F2610">
        <v>2</v>
      </c>
      <c r="G2610">
        <v>0.5</v>
      </c>
      <c r="H2610">
        <v>7</v>
      </c>
      <c r="I2610">
        <v>10</v>
      </c>
      <c r="J2610">
        <v>0.7</v>
      </c>
      <c r="K2610">
        <v>15</v>
      </c>
      <c r="L2610">
        <v>0.66666666666666663</v>
      </c>
      <c r="M2610">
        <v>6</v>
      </c>
      <c r="O2610">
        <v>0</v>
      </c>
      <c r="P2610">
        <v>2</v>
      </c>
      <c r="Q2610">
        <v>0</v>
      </c>
      <c r="R2610">
        <v>1</v>
      </c>
      <c r="S2610">
        <v>1</v>
      </c>
    </row>
    <row r="2611" spans="1:19" x14ac:dyDescent="0.25">
      <c r="A2611" t="s">
        <v>7337</v>
      </c>
      <c r="B2611" t="s">
        <v>913</v>
      </c>
      <c r="C2611" t="s">
        <v>233</v>
      </c>
      <c r="D2611">
        <v>42430</v>
      </c>
      <c r="E2611">
        <v>3</v>
      </c>
      <c r="F2611">
        <v>3</v>
      </c>
      <c r="G2611">
        <v>1</v>
      </c>
      <c r="H2611">
        <v>4</v>
      </c>
      <c r="I2611">
        <v>30</v>
      </c>
      <c r="J2611">
        <v>0.13333333333333333</v>
      </c>
      <c r="K2611">
        <v>30</v>
      </c>
      <c r="L2611">
        <v>1</v>
      </c>
      <c r="M2611">
        <v>3</v>
      </c>
      <c r="O2611">
        <v>0</v>
      </c>
      <c r="P2611">
        <v>0</v>
      </c>
      <c r="Q2611" t="e">
        <v>#DIV/0!</v>
      </c>
      <c r="R2611">
        <v>1</v>
      </c>
      <c r="S2611">
        <v>0.3125</v>
      </c>
    </row>
    <row r="2612" spans="1:19" x14ac:dyDescent="0.25">
      <c r="A2612" t="s">
        <v>8868</v>
      </c>
      <c r="B2612" t="s">
        <v>3214</v>
      </c>
      <c r="C2612" t="s">
        <v>2638</v>
      </c>
      <c r="D2612">
        <v>42430</v>
      </c>
      <c r="E2612">
        <v>5</v>
      </c>
      <c r="F2612">
        <v>5</v>
      </c>
      <c r="G2612">
        <v>1</v>
      </c>
      <c r="H2612">
        <v>20</v>
      </c>
      <c r="I2612">
        <v>25</v>
      </c>
      <c r="J2612">
        <v>0.8</v>
      </c>
      <c r="K2612">
        <v>25</v>
      </c>
      <c r="L2612">
        <v>1</v>
      </c>
      <c r="M2612">
        <v>20</v>
      </c>
      <c r="O2612">
        <v>1</v>
      </c>
      <c r="P2612">
        <v>1</v>
      </c>
      <c r="Q2612">
        <v>1</v>
      </c>
      <c r="R2612">
        <v>0</v>
      </c>
      <c r="S2612">
        <v>0.53846153846153844</v>
      </c>
    </row>
    <row r="2613" spans="1:19" x14ac:dyDescent="0.25">
      <c r="A2613" t="s">
        <v>8759</v>
      </c>
      <c r="B2613" t="s">
        <v>2663</v>
      </c>
      <c r="C2613" t="s">
        <v>2636</v>
      </c>
      <c r="D2613">
        <v>42430</v>
      </c>
      <c r="E2613">
        <v>1</v>
      </c>
      <c r="F2613">
        <v>3</v>
      </c>
      <c r="G2613">
        <v>0.33333333333333331</v>
      </c>
      <c r="H2613">
        <v>3</v>
      </c>
      <c r="I2613">
        <v>5</v>
      </c>
      <c r="J2613">
        <v>0.6</v>
      </c>
      <c r="K2613">
        <v>15</v>
      </c>
      <c r="L2613">
        <v>0.33333333333333331</v>
      </c>
      <c r="M2613">
        <v>2</v>
      </c>
      <c r="O2613">
        <v>0</v>
      </c>
      <c r="P2613">
        <v>0</v>
      </c>
      <c r="Q2613" t="e">
        <v>#DIV/0!</v>
      </c>
      <c r="R2613">
        <v>1</v>
      </c>
    </row>
    <row r="2614" spans="1:19" x14ac:dyDescent="0.25">
      <c r="A2614" t="s">
        <v>7338</v>
      </c>
      <c r="B2614" t="s">
        <v>914</v>
      </c>
      <c r="C2614" t="s">
        <v>209</v>
      </c>
      <c r="D2614">
        <v>42430</v>
      </c>
      <c r="E2614">
        <v>2</v>
      </c>
      <c r="F2614">
        <v>3</v>
      </c>
      <c r="G2614">
        <v>0.66666666666666663</v>
      </c>
      <c r="H2614">
        <v>20</v>
      </c>
      <c r="I2614">
        <v>20</v>
      </c>
      <c r="J2614">
        <v>1</v>
      </c>
      <c r="K2614">
        <v>30</v>
      </c>
      <c r="L2614">
        <v>0.66666666666666663</v>
      </c>
      <c r="M2614">
        <v>11</v>
      </c>
      <c r="N2614">
        <v>1.2250000000000001</v>
      </c>
      <c r="O2614">
        <v>2</v>
      </c>
      <c r="P2614">
        <v>3</v>
      </c>
      <c r="Q2614">
        <v>0.66666666666666663</v>
      </c>
      <c r="R2614">
        <v>9</v>
      </c>
      <c r="S2614">
        <v>0.91150442477876104</v>
      </c>
    </row>
    <row r="2615" spans="1:19" x14ac:dyDescent="0.25">
      <c r="A2615" t="s">
        <v>7339</v>
      </c>
      <c r="B2615" t="s">
        <v>915</v>
      </c>
      <c r="C2615" t="s">
        <v>214</v>
      </c>
      <c r="D2615">
        <v>42430</v>
      </c>
      <c r="E2615">
        <v>7</v>
      </c>
      <c r="F2615">
        <v>7</v>
      </c>
      <c r="G2615">
        <v>1</v>
      </c>
      <c r="H2615">
        <v>26</v>
      </c>
      <c r="I2615">
        <v>50</v>
      </c>
      <c r="J2615">
        <v>0.52</v>
      </c>
      <c r="K2615">
        <v>50</v>
      </c>
      <c r="L2615">
        <v>1</v>
      </c>
      <c r="M2615">
        <v>21</v>
      </c>
      <c r="N2615">
        <v>1.0625</v>
      </c>
      <c r="O2615">
        <v>2</v>
      </c>
      <c r="P2615">
        <v>2</v>
      </c>
      <c r="Q2615">
        <v>1</v>
      </c>
      <c r="R2615">
        <v>5</v>
      </c>
    </row>
    <row r="2616" spans="1:19" x14ac:dyDescent="0.25">
      <c r="A2616" t="s">
        <v>7340</v>
      </c>
      <c r="B2616" t="s">
        <v>916</v>
      </c>
      <c r="C2616" t="s">
        <v>220</v>
      </c>
      <c r="D2616">
        <v>42430</v>
      </c>
      <c r="E2616">
        <v>7</v>
      </c>
      <c r="F2616">
        <v>7</v>
      </c>
      <c r="G2616">
        <v>1</v>
      </c>
      <c r="H2616">
        <v>30</v>
      </c>
      <c r="I2616">
        <v>45</v>
      </c>
      <c r="J2616">
        <v>0.66666666666666663</v>
      </c>
      <c r="K2616">
        <v>45</v>
      </c>
      <c r="L2616">
        <v>1</v>
      </c>
      <c r="M2616">
        <v>24</v>
      </c>
      <c r="N2616">
        <v>1</v>
      </c>
      <c r="O2616">
        <v>6</v>
      </c>
      <c r="P2616">
        <v>8</v>
      </c>
      <c r="Q2616">
        <v>0.75</v>
      </c>
      <c r="R2616">
        <v>6</v>
      </c>
    </row>
    <row r="2617" spans="1:19" x14ac:dyDescent="0.25">
      <c r="A2617" t="s">
        <v>7341</v>
      </c>
      <c r="B2617" t="s">
        <v>917</v>
      </c>
      <c r="C2617" t="s">
        <v>226</v>
      </c>
      <c r="D2617">
        <v>42430</v>
      </c>
      <c r="E2617">
        <v>11</v>
      </c>
      <c r="F2617">
        <v>12</v>
      </c>
      <c r="G2617">
        <v>0.91666666666666663</v>
      </c>
      <c r="H2617">
        <v>28</v>
      </c>
      <c r="I2617">
        <v>36</v>
      </c>
      <c r="J2617">
        <v>0.77777777777777779</v>
      </c>
      <c r="K2617">
        <v>40</v>
      </c>
      <c r="L2617">
        <v>0.9</v>
      </c>
      <c r="M2617">
        <v>19</v>
      </c>
      <c r="N2617">
        <v>0.73109090909090912</v>
      </c>
      <c r="O2617">
        <v>10</v>
      </c>
      <c r="P2617">
        <v>12</v>
      </c>
      <c r="Q2617">
        <v>0.83333333333333337</v>
      </c>
      <c r="R2617">
        <v>9</v>
      </c>
    </row>
    <row r="2618" spans="1:19" x14ac:dyDescent="0.25">
      <c r="A2618" t="s">
        <v>7342</v>
      </c>
      <c r="B2618" t="s">
        <v>918</v>
      </c>
      <c r="C2618" t="s">
        <v>227</v>
      </c>
      <c r="D2618">
        <v>42430</v>
      </c>
      <c r="E2618">
        <v>4</v>
      </c>
      <c r="F2618">
        <v>4</v>
      </c>
      <c r="G2618">
        <v>1</v>
      </c>
      <c r="H2618">
        <v>3</v>
      </c>
      <c r="I2618">
        <v>8</v>
      </c>
      <c r="J2618">
        <v>0.375</v>
      </c>
      <c r="K2618">
        <v>8</v>
      </c>
      <c r="L2618">
        <v>1</v>
      </c>
      <c r="M2618">
        <v>2</v>
      </c>
      <c r="N2618">
        <v>0.83299999999999996</v>
      </c>
      <c r="O2618">
        <v>0</v>
      </c>
      <c r="P2618">
        <v>1</v>
      </c>
      <c r="Q2618">
        <v>0</v>
      </c>
      <c r="R2618">
        <v>1</v>
      </c>
      <c r="S2618">
        <v>0.88636363636363635</v>
      </c>
    </row>
    <row r="2619" spans="1:19" x14ac:dyDescent="0.25">
      <c r="A2619" t="s">
        <v>8977</v>
      </c>
      <c r="B2619" t="s">
        <v>2836</v>
      </c>
      <c r="C2619" t="s">
        <v>2810</v>
      </c>
      <c r="D2619">
        <v>42430</v>
      </c>
      <c r="E2619">
        <v>3</v>
      </c>
      <c r="F2619">
        <v>4</v>
      </c>
      <c r="G2619">
        <v>0.75</v>
      </c>
      <c r="H2619">
        <v>20</v>
      </c>
      <c r="I2619">
        <v>9</v>
      </c>
      <c r="J2619">
        <v>2.2222222222222223</v>
      </c>
      <c r="K2619">
        <v>14</v>
      </c>
      <c r="L2619">
        <v>0.6428571428571429</v>
      </c>
      <c r="M2619">
        <v>19</v>
      </c>
      <c r="O2619">
        <v>2</v>
      </c>
      <c r="P2619">
        <v>4</v>
      </c>
      <c r="Q2619">
        <v>0.5</v>
      </c>
      <c r="R2619">
        <v>1</v>
      </c>
    </row>
    <row r="2620" spans="1:19" x14ac:dyDescent="0.25">
      <c r="A2620" t="s">
        <v>9098</v>
      </c>
      <c r="B2620" t="s">
        <v>9099</v>
      </c>
      <c r="C2620" t="s">
        <v>2811</v>
      </c>
      <c r="D2620">
        <v>42430</v>
      </c>
      <c r="E2620">
        <v>5</v>
      </c>
      <c r="F2620">
        <v>5</v>
      </c>
      <c r="G2620">
        <v>1</v>
      </c>
      <c r="H2620">
        <v>16</v>
      </c>
      <c r="I2620">
        <v>25</v>
      </c>
      <c r="J2620">
        <v>0.64</v>
      </c>
      <c r="K2620">
        <v>25</v>
      </c>
      <c r="L2620">
        <v>1</v>
      </c>
      <c r="M2620">
        <v>15</v>
      </c>
      <c r="O2620">
        <v>0</v>
      </c>
      <c r="P2620">
        <v>0</v>
      </c>
      <c r="Q2620" t="e">
        <v>#DIV/0!</v>
      </c>
      <c r="R2620">
        <v>1</v>
      </c>
    </row>
    <row r="2621" spans="1:19" x14ac:dyDescent="0.25">
      <c r="A2621" t="s">
        <v>7343</v>
      </c>
      <c r="B2621" t="s">
        <v>919</v>
      </c>
      <c r="C2621" t="s">
        <v>204</v>
      </c>
      <c r="D2621">
        <v>42430</v>
      </c>
      <c r="E2621">
        <v>5</v>
      </c>
      <c r="F2621">
        <v>5</v>
      </c>
      <c r="G2621">
        <v>1</v>
      </c>
      <c r="H2621">
        <v>8</v>
      </c>
      <c r="I2621">
        <v>25</v>
      </c>
      <c r="J2621">
        <v>0.32</v>
      </c>
      <c r="K2621">
        <v>25</v>
      </c>
      <c r="L2621">
        <v>1</v>
      </c>
      <c r="M2621">
        <v>7</v>
      </c>
      <c r="O2621">
        <v>0</v>
      </c>
      <c r="P2621">
        <v>0</v>
      </c>
      <c r="Q2621" t="e">
        <v>#DIV/0!</v>
      </c>
      <c r="R2621">
        <v>1</v>
      </c>
    </row>
    <row r="2622" spans="1:19" x14ac:dyDescent="0.25">
      <c r="A2622" t="s">
        <v>7344</v>
      </c>
      <c r="B2622" t="s">
        <v>920</v>
      </c>
      <c r="C2622" t="s">
        <v>208</v>
      </c>
      <c r="D2622">
        <v>42430</v>
      </c>
      <c r="E2622">
        <v>6</v>
      </c>
      <c r="F2622">
        <v>7</v>
      </c>
      <c r="G2622">
        <v>0.8571428571428571</v>
      </c>
      <c r="H2622">
        <v>5</v>
      </c>
      <c r="I2622">
        <v>27</v>
      </c>
      <c r="J2622">
        <v>0.18518518518518517</v>
      </c>
      <c r="K2622">
        <v>32</v>
      </c>
      <c r="L2622">
        <v>0.84375</v>
      </c>
      <c r="M2622">
        <v>4</v>
      </c>
      <c r="O2622">
        <v>0</v>
      </c>
      <c r="P2622">
        <v>1</v>
      </c>
      <c r="Q2622">
        <v>0</v>
      </c>
      <c r="R2622">
        <v>1</v>
      </c>
    </row>
    <row r="2623" spans="1:19" x14ac:dyDescent="0.25">
      <c r="A2623" t="s">
        <v>7345</v>
      </c>
      <c r="B2623" t="s">
        <v>921</v>
      </c>
      <c r="C2623" t="s">
        <v>212</v>
      </c>
      <c r="D2623">
        <v>42430</v>
      </c>
      <c r="E2623">
        <v>2</v>
      </c>
      <c r="F2623">
        <v>2</v>
      </c>
      <c r="G2623">
        <v>1</v>
      </c>
      <c r="H2623">
        <v>16</v>
      </c>
      <c r="I2623">
        <v>10</v>
      </c>
      <c r="J2623">
        <v>1.6</v>
      </c>
      <c r="K2623">
        <v>10</v>
      </c>
      <c r="L2623">
        <v>1</v>
      </c>
      <c r="M2623">
        <v>16</v>
      </c>
      <c r="O2623">
        <v>0</v>
      </c>
      <c r="P2623">
        <v>0</v>
      </c>
      <c r="Q2623" t="e">
        <v>#DIV/0!</v>
      </c>
      <c r="R2623">
        <v>0</v>
      </c>
    </row>
    <row r="2624" spans="1:19" x14ac:dyDescent="0.25">
      <c r="A2624" t="s">
        <v>7346</v>
      </c>
      <c r="B2624" t="s">
        <v>922</v>
      </c>
      <c r="C2624" t="s">
        <v>363</v>
      </c>
      <c r="D2624">
        <v>42430</v>
      </c>
      <c r="E2624">
        <v>10</v>
      </c>
      <c r="F2624">
        <v>10</v>
      </c>
      <c r="G2624">
        <v>1</v>
      </c>
      <c r="H2624">
        <v>17</v>
      </c>
      <c r="I2624">
        <v>26</v>
      </c>
      <c r="J2624">
        <v>0.65384615384615385</v>
      </c>
      <c r="K2624">
        <v>26</v>
      </c>
      <c r="L2624">
        <v>1</v>
      </c>
      <c r="M2624">
        <v>17</v>
      </c>
      <c r="O2624">
        <v>1</v>
      </c>
      <c r="P2624">
        <v>1</v>
      </c>
      <c r="Q2624">
        <v>1</v>
      </c>
      <c r="R2624">
        <v>0</v>
      </c>
      <c r="S2624">
        <v>0.83</v>
      </c>
    </row>
    <row r="2625" spans="1:19" x14ac:dyDescent="0.25">
      <c r="A2625" t="s">
        <v>7347</v>
      </c>
      <c r="B2625" t="s">
        <v>923</v>
      </c>
      <c r="C2625" t="s">
        <v>223</v>
      </c>
      <c r="D2625">
        <v>42430</v>
      </c>
      <c r="E2625">
        <v>4</v>
      </c>
      <c r="F2625">
        <v>4</v>
      </c>
      <c r="G2625">
        <v>1</v>
      </c>
      <c r="H2625">
        <v>2</v>
      </c>
      <c r="I2625">
        <v>20</v>
      </c>
      <c r="J2625">
        <v>0.1</v>
      </c>
      <c r="K2625">
        <v>20</v>
      </c>
      <c r="L2625">
        <v>1</v>
      </c>
      <c r="M2625">
        <v>2</v>
      </c>
      <c r="O2625">
        <v>0</v>
      </c>
      <c r="P2625">
        <v>0</v>
      </c>
      <c r="Q2625" t="e">
        <v>#DIV/0!</v>
      </c>
      <c r="R2625">
        <v>0</v>
      </c>
      <c r="S2625">
        <v>0.66018518518518521</v>
      </c>
    </row>
    <row r="2626" spans="1:19" x14ac:dyDescent="0.25">
      <c r="A2626" t="s">
        <v>7348</v>
      </c>
      <c r="B2626" t="s">
        <v>924</v>
      </c>
      <c r="C2626" t="s">
        <v>206</v>
      </c>
      <c r="D2626">
        <v>42430</v>
      </c>
      <c r="E2626">
        <v>9</v>
      </c>
      <c r="F2626">
        <v>9</v>
      </c>
      <c r="G2626">
        <v>1</v>
      </c>
      <c r="H2626">
        <v>113</v>
      </c>
      <c r="I2626">
        <v>100</v>
      </c>
      <c r="J2626">
        <v>1.1299999999999999</v>
      </c>
      <c r="K2626">
        <v>100</v>
      </c>
      <c r="L2626">
        <v>1</v>
      </c>
      <c r="M2626">
        <v>112</v>
      </c>
      <c r="O2626">
        <v>0</v>
      </c>
      <c r="P2626">
        <v>0</v>
      </c>
      <c r="Q2626" t="e">
        <v>#DIV/0!</v>
      </c>
      <c r="R2626">
        <v>1</v>
      </c>
      <c r="S2626">
        <v>0.89325221238938046</v>
      </c>
    </row>
    <row r="2627" spans="1:19" x14ac:dyDescent="0.25">
      <c r="A2627" t="s">
        <v>7349</v>
      </c>
      <c r="B2627" t="s">
        <v>925</v>
      </c>
      <c r="C2627" t="s">
        <v>229</v>
      </c>
      <c r="D2627">
        <v>42430</v>
      </c>
      <c r="E2627">
        <v>5</v>
      </c>
      <c r="F2627">
        <v>6</v>
      </c>
      <c r="G2627">
        <v>0.83333333333333337</v>
      </c>
      <c r="H2627">
        <v>56</v>
      </c>
      <c r="I2627">
        <v>75</v>
      </c>
      <c r="J2627">
        <v>0.7466666666666667</v>
      </c>
      <c r="K2627">
        <v>90</v>
      </c>
      <c r="L2627">
        <v>0.83333333333333337</v>
      </c>
      <c r="M2627">
        <v>52</v>
      </c>
      <c r="O2627">
        <v>0</v>
      </c>
      <c r="P2627">
        <v>0</v>
      </c>
      <c r="Q2627" t="e">
        <v>#DIV/0!</v>
      </c>
      <c r="R2627">
        <v>4</v>
      </c>
    </row>
    <row r="2628" spans="1:19" x14ac:dyDescent="0.25">
      <c r="A2628" t="s">
        <v>7350</v>
      </c>
      <c r="B2628" t="s">
        <v>926</v>
      </c>
      <c r="C2628" t="s">
        <v>577</v>
      </c>
      <c r="D2628">
        <v>42430</v>
      </c>
      <c r="G2628" t="e">
        <v>#DIV/0!</v>
      </c>
      <c r="J2628" t="e">
        <v>#DIV/0!</v>
      </c>
      <c r="L2628" t="e">
        <v>#DIV/0!</v>
      </c>
      <c r="P2628">
        <v>0</v>
      </c>
      <c r="Q2628" t="e">
        <v>#DIV/0!</v>
      </c>
    </row>
    <row r="2629" spans="1:19" x14ac:dyDescent="0.25">
      <c r="A2629" t="s">
        <v>7351</v>
      </c>
      <c r="B2629" t="s">
        <v>927</v>
      </c>
      <c r="C2629" t="s">
        <v>678</v>
      </c>
      <c r="D2629">
        <v>42430</v>
      </c>
      <c r="E2629">
        <v>4</v>
      </c>
      <c r="F2629">
        <v>5</v>
      </c>
      <c r="G2629">
        <v>0.8</v>
      </c>
      <c r="H2629">
        <v>12</v>
      </c>
      <c r="I2629">
        <v>21</v>
      </c>
      <c r="J2629">
        <v>0.5714285714285714</v>
      </c>
      <c r="K2629">
        <v>21</v>
      </c>
      <c r="L2629">
        <v>1</v>
      </c>
      <c r="M2629">
        <v>8</v>
      </c>
      <c r="O2629">
        <v>0</v>
      </c>
      <c r="P2629">
        <v>0</v>
      </c>
      <c r="Q2629" t="e">
        <v>#DIV/0!</v>
      </c>
      <c r="R2629">
        <v>4</v>
      </c>
    </row>
    <row r="2630" spans="1:19" x14ac:dyDescent="0.25">
      <c r="A2630" t="s">
        <v>7352</v>
      </c>
      <c r="B2630" t="s">
        <v>928</v>
      </c>
      <c r="C2630" t="s">
        <v>231</v>
      </c>
      <c r="D2630">
        <v>42430</v>
      </c>
      <c r="E2630">
        <v>3</v>
      </c>
      <c r="F2630">
        <v>5</v>
      </c>
      <c r="G2630">
        <v>0.6</v>
      </c>
      <c r="H2630">
        <v>40</v>
      </c>
      <c r="I2630">
        <v>30</v>
      </c>
      <c r="J2630">
        <v>1.3333333333333333</v>
      </c>
      <c r="K2630">
        <v>50</v>
      </c>
      <c r="L2630">
        <v>0.6</v>
      </c>
      <c r="M2630">
        <v>34</v>
      </c>
      <c r="O2630">
        <v>2</v>
      </c>
      <c r="P2630">
        <v>4</v>
      </c>
      <c r="Q2630">
        <v>0.5</v>
      </c>
      <c r="R2630">
        <v>6</v>
      </c>
      <c r="S2630">
        <v>0.6875</v>
      </c>
    </row>
    <row r="2631" spans="1:19" x14ac:dyDescent="0.25">
      <c r="A2631" t="s">
        <v>7353</v>
      </c>
      <c r="B2631" t="s">
        <v>929</v>
      </c>
      <c r="C2631" t="s">
        <v>236</v>
      </c>
      <c r="D2631">
        <v>42430</v>
      </c>
      <c r="E2631">
        <v>13</v>
      </c>
      <c r="F2631">
        <v>14</v>
      </c>
      <c r="G2631">
        <v>0.9285714285714286</v>
      </c>
      <c r="H2631">
        <v>139</v>
      </c>
      <c r="I2631">
        <v>124</v>
      </c>
      <c r="J2631">
        <v>1.1209677419354838</v>
      </c>
      <c r="K2631">
        <v>134</v>
      </c>
      <c r="L2631">
        <v>0.92537313432835822</v>
      </c>
      <c r="M2631">
        <v>135</v>
      </c>
      <c r="O2631">
        <v>0</v>
      </c>
      <c r="P2631">
        <v>0</v>
      </c>
      <c r="Q2631" t="e">
        <v>#DIV/0!</v>
      </c>
      <c r="R2631">
        <v>4</v>
      </c>
    </row>
    <row r="2632" spans="1:19" x14ac:dyDescent="0.25">
      <c r="A2632" t="s">
        <v>7354</v>
      </c>
      <c r="B2632" t="s">
        <v>930</v>
      </c>
      <c r="C2632" t="s">
        <v>221</v>
      </c>
      <c r="D2632">
        <v>42430</v>
      </c>
      <c r="E2632">
        <v>10</v>
      </c>
      <c r="F2632">
        <v>10</v>
      </c>
      <c r="G2632">
        <v>1</v>
      </c>
      <c r="H2632">
        <v>72</v>
      </c>
      <c r="I2632">
        <v>100</v>
      </c>
      <c r="J2632">
        <v>0.72</v>
      </c>
      <c r="K2632">
        <v>100</v>
      </c>
      <c r="L2632">
        <v>1</v>
      </c>
      <c r="M2632">
        <v>68</v>
      </c>
      <c r="O2632">
        <v>4</v>
      </c>
      <c r="P2632">
        <v>8</v>
      </c>
      <c r="Q2632">
        <v>0.5</v>
      </c>
      <c r="R2632">
        <v>4</v>
      </c>
    </row>
    <row r="2633" spans="1:19" x14ac:dyDescent="0.25">
      <c r="A2633" t="s">
        <v>7355</v>
      </c>
      <c r="B2633" t="s">
        <v>931</v>
      </c>
      <c r="C2633" t="s">
        <v>238</v>
      </c>
      <c r="D2633">
        <v>42430</v>
      </c>
      <c r="E2633">
        <v>3</v>
      </c>
      <c r="F2633">
        <v>3</v>
      </c>
      <c r="G2633">
        <v>1</v>
      </c>
      <c r="H2633">
        <v>10</v>
      </c>
      <c r="I2633">
        <v>30</v>
      </c>
      <c r="J2633">
        <v>0.33333333333333331</v>
      </c>
      <c r="K2633">
        <v>30</v>
      </c>
      <c r="L2633">
        <v>1</v>
      </c>
      <c r="M2633">
        <v>10</v>
      </c>
      <c r="O2633">
        <v>0</v>
      </c>
      <c r="P2633">
        <v>0</v>
      </c>
      <c r="Q2633" t="e">
        <v>#DIV/0!</v>
      </c>
      <c r="R2633">
        <v>0</v>
      </c>
    </row>
    <row r="2634" spans="1:19" x14ac:dyDescent="0.25">
      <c r="A2634" t="s">
        <v>7356</v>
      </c>
      <c r="B2634" t="s">
        <v>932</v>
      </c>
      <c r="C2634" t="s">
        <v>224</v>
      </c>
      <c r="D2634">
        <v>42430</v>
      </c>
      <c r="G2634" t="e">
        <v>#DIV/0!</v>
      </c>
      <c r="J2634" t="e">
        <v>#DIV/0!</v>
      </c>
      <c r="L2634" t="e">
        <v>#DIV/0!</v>
      </c>
      <c r="Q2634" t="e">
        <v>#DIV/0!</v>
      </c>
      <c r="S2634">
        <v>1.1125</v>
      </c>
    </row>
    <row r="2635" spans="1:19" x14ac:dyDescent="0.25">
      <c r="A2635" t="s">
        <v>7357</v>
      </c>
      <c r="B2635" t="s">
        <v>933</v>
      </c>
      <c r="C2635" t="s">
        <v>584</v>
      </c>
      <c r="D2635">
        <v>42430</v>
      </c>
      <c r="E2635">
        <v>4</v>
      </c>
      <c r="F2635">
        <v>4</v>
      </c>
      <c r="G2635">
        <v>1</v>
      </c>
      <c r="H2635">
        <v>21</v>
      </c>
      <c r="I2635">
        <v>40</v>
      </c>
      <c r="J2635">
        <v>0.52500000000000002</v>
      </c>
      <c r="K2635">
        <v>40</v>
      </c>
      <c r="L2635">
        <v>1</v>
      </c>
      <c r="M2635">
        <v>21</v>
      </c>
      <c r="O2635">
        <v>0</v>
      </c>
      <c r="P2635">
        <v>0</v>
      </c>
      <c r="Q2635" t="e">
        <v>#DIV/0!</v>
      </c>
      <c r="R2635">
        <v>0</v>
      </c>
      <c r="S2635">
        <v>1</v>
      </c>
    </row>
    <row r="2636" spans="1:19" x14ac:dyDescent="0.25">
      <c r="A2636" t="s">
        <v>9618</v>
      </c>
      <c r="B2636" t="s">
        <v>9619</v>
      </c>
      <c r="C2636" t="s">
        <v>9523</v>
      </c>
      <c r="D2636">
        <v>42430</v>
      </c>
      <c r="E2636">
        <v>3</v>
      </c>
      <c r="F2636">
        <v>4</v>
      </c>
      <c r="G2636">
        <v>0.75</v>
      </c>
      <c r="H2636">
        <v>20</v>
      </c>
      <c r="I2636">
        <v>9</v>
      </c>
      <c r="J2636">
        <v>2.2222222222222223</v>
      </c>
      <c r="K2636">
        <v>14</v>
      </c>
      <c r="L2636">
        <v>0.6428571428571429</v>
      </c>
      <c r="M2636">
        <v>19</v>
      </c>
      <c r="O2636">
        <v>2</v>
      </c>
      <c r="P2636">
        <v>4</v>
      </c>
      <c r="Q2636">
        <v>0.5</v>
      </c>
      <c r="R2636">
        <v>1</v>
      </c>
      <c r="S2636">
        <v>0.78204545454545449</v>
      </c>
    </row>
    <row r="2637" spans="1:19" x14ac:dyDescent="0.25">
      <c r="A2637" t="s">
        <v>9243</v>
      </c>
      <c r="B2637" t="s">
        <v>9244</v>
      </c>
      <c r="C2637" t="s">
        <v>3018</v>
      </c>
      <c r="D2637">
        <v>42430</v>
      </c>
      <c r="E2637">
        <v>10</v>
      </c>
      <c r="F2637">
        <v>10</v>
      </c>
      <c r="G2637">
        <v>1</v>
      </c>
      <c r="H2637">
        <v>36</v>
      </c>
      <c r="I2637">
        <v>50</v>
      </c>
      <c r="J2637">
        <v>0.72</v>
      </c>
      <c r="K2637">
        <v>50</v>
      </c>
      <c r="L2637">
        <v>1</v>
      </c>
      <c r="M2637">
        <v>35</v>
      </c>
      <c r="O2637">
        <v>1</v>
      </c>
      <c r="P2637">
        <v>1</v>
      </c>
      <c r="Q2637">
        <v>1</v>
      </c>
      <c r="R2637">
        <v>1</v>
      </c>
      <c r="S2637">
        <v>0.53846153846153844</v>
      </c>
    </row>
    <row r="2638" spans="1:19" x14ac:dyDescent="0.25">
      <c r="A2638" t="s">
        <v>7358</v>
      </c>
      <c r="B2638" t="s">
        <v>934</v>
      </c>
      <c r="C2638" t="s">
        <v>203</v>
      </c>
      <c r="D2638">
        <v>42430</v>
      </c>
      <c r="E2638">
        <v>14</v>
      </c>
      <c r="F2638">
        <v>14</v>
      </c>
      <c r="G2638">
        <v>1</v>
      </c>
      <c r="H2638">
        <v>121</v>
      </c>
      <c r="I2638">
        <v>125</v>
      </c>
      <c r="J2638">
        <v>0.96799999999999997</v>
      </c>
      <c r="K2638">
        <v>125</v>
      </c>
      <c r="L2638">
        <v>1</v>
      </c>
      <c r="M2638">
        <v>119</v>
      </c>
      <c r="O2638">
        <v>0</v>
      </c>
      <c r="P2638">
        <v>0</v>
      </c>
      <c r="Q2638" t="e">
        <v>#DIV/0!</v>
      </c>
      <c r="R2638">
        <v>2</v>
      </c>
    </row>
    <row r="2639" spans="1:19" x14ac:dyDescent="0.25">
      <c r="A2639" t="s">
        <v>7359</v>
      </c>
      <c r="B2639" t="s">
        <v>935</v>
      </c>
      <c r="C2639" t="s">
        <v>232</v>
      </c>
      <c r="D2639">
        <v>42430</v>
      </c>
      <c r="E2639">
        <v>3</v>
      </c>
      <c r="F2639">
        <v>3</v>
      </c>
      <c r="G2639">
        <v>1</v>
      </c>
      <c r="H2639">
        <v>4</v>
      </c>
      <c r="I2639">
        <v>30</v>
      </c>
      <c r="J2639">
        <v>0.13333333333333333</v>
      </c>
      <c r="K2639">
        <v>30</v>
      </c>
      <c r="L2639">
        <v>1</v>
      </c>
      <c r="M2639">
        <v>3</v>
      </c>
      <c r="O2639">
        <v>0</v>
      </c>
      <c r="P2639">
        <v>0</v>
      </c>
      <c r="Q2639" t="e">
        <v>#DIV/0!</v>
      </c>
      <c r="R2639">
        <v>1</v>
      </c>
    </row>
    <row r="2640" spans="1:19" x14ac:dyDescent="0.25">
      <c r="A2640" t="s">
        <v>7360</v>
      </c>
      <c r="B2640" t="s">
        <v>936</v>
      </c>
      <c r="C2640" t="s">
        <v>588</v>
      </c>
      <c r="D2640">
        <v>42430</v>
      </c>
      <c r="E2640">
        <v>0</v>
      </c>
      <c r="F2640">
        <v>0</v>
      </c>
      <c r="G2640" t="e">
        <v>#DIV/0!</v>
      </c>
      <c r="H2640">
        <v>0</v>
      </c>
      <c r="I2640">
        <v>0</v>
      </c>
      <c r="J2640" t="e">
        <v>#DIV/0!</v>
      </c>
      <c r="K2640">
        <v>0</v>
      </c>
      <c r="L2640" t="e">
        <v>#DIV/0!</v>
      </c>
      <c r="M2640">
        <v>0</v>
      </c>
      <c r="O2640">
        <v>0</v>
      </c>
      <c r="P2640">
        <v>0</v>
      </c>
      <c r="Q2640" t="e">
        <v>#DIV/0!</v>
      </c>
      <c r="R2640">
        <v>0</v>
      </c>
      <c r="S2640">
        <v>0.88636363636363635</v>
      </c>
    </row>
    <row r="2641" spans="1:19" x14ac:dyDescent="0.25">
      <c r="A2641" t="s">
        <v>7361</v>
      </c>
      <c r="B2641" t="s">
        <v>937</v>
      </c>
      <c r="C2641" t="s">
        <v>689</v>
      </c>
      <c r="D2641">
        <v>42430</v>
      </c>
      <c r="E2641">
        <v>4</v>
      </c>
      <c r="F2641">
        <v>5</v>
      </c>
      <c r="G2641">
        <v>0.8</v>
      </c>
      <c r="H2641">
        <v>12</v>
      </c>
      <c r="I2641">
        <v>21</v>
      </c>
      <c r="J2641">
        <v>0.5714285714285714</v>
      </c>
      <c r="K2641">
        <v>21</v>
      </c>
      <c r="L2641">
        <v>1</v>
      </c>
      <c r="M2641">
        <v>8</v>
      </c>
      <c r="O2641">
        <v>0</v>
      </c>
      <c r="P2641">
        <v>0</v>
      </c>
      <c r="Q2641" t="e">
        <v>#DIV/0!</v>
      </c>
      <c r="R2641">
        <v>4</v>
      </c>
    </row>
    <row r="2642" spans="1:19" x14ac:dyDescent="0.25">
      <c r="A2642" t="s">
        <v>7362</v>
      </c>
      <c r="B2642" t="s">
        <v>938</v>
      </c>
      <c r="C2642" t="s">
        <v>211</v>
      </c>
      <c r="D2642">
        <v>42430</v>
      </c>
      <c r="E2642">
        <v>12</v>
      </c>
      <c r="F2642">
        <v>12</v>
      </c>
      <c r="G2642">
        <v>1</v>
      </c>
      <c r="H2642">
        <v>73</v>
      </c>
      <c r="I2642">
        <v>96</v>
      </c>
      <c r="J2642">
        <v>0.76041666666666663</v>
      </c>
      <c r="K2642">
        <v>96</v>
      </c>
      <c r="L2642">
        <v>1</v>
      </c>
      <c r="M2642">
        <v>63</v>
      </c>
      <c r="O2642">
        <v>2</v>
      </c>
      <c r="P2642">
        <v>13</v>
      </c>
      <c r="Q2642">
        <v>0.15384615384615385</v>
      </c>
      <c r="R2642">
        <v>10</v>
      </c>
    </row>
    <row r="2643" spans="1:19" x14ac:dyDescent="0.25">
      <c r="A2643" t="s">
        <v>7363</v>
      </c>
      <c r="B2643" t="s">
        <v>939</v>
      </c>
      <c r="C2643" t="s">
        <v>216</v>
      </c>
      <c r="D2643">
        <v>42430</v>
      </c>
      <c r="E2643">
        <v>2</v>
      </c>
      <c r="F2643">
        <v>3</v>
      </c>
      <c r="G2643">
        <v>0.66666666666666663</v>
      </c>
      <c r="H2643">
        <v>14</v>
      </c>
      <c r="I2643">
        <v>18</v>
      </c>
      <c r="J2643">
        <v>0.77777777777777779</v>
      </c>
      <c r="K2643">
        <v>25</v>
      </c>
      <c r="L2643">
        <v>0.72</v>
      </c>
      <c r="M2643">
        <v>11</v>
      </c>
      <c r="O2643">
        <v>1</v>
      </c>
      <c r="P2643">
        <v>4</v>
      </c>
      <c r="Q2643">
        <v>0.25</v>
      </c>
      <c r="R2643">
        <v>3</v>
      </c>
    </row>
    <row r="2644" spans="1:19" x14ac:dyDescent="0.25">
      <c r="A2644" t="s">
        <v>7364</v>
      </c>
      <c r="B2644" t="s">
        <v>940</v>
      </c>
      <c r="C2644" t="s">
        <v>235</v>
      </c>
      <c r="D2644">
        <v>42430</v>
      </c>
      <c r="E2644">
        <v>1</v>
      </c>
      <c r="F2644">
        <v>2</v>
      </c>
      <c r="G2644">
        <v>0.5</v>
      </c>
      <c r="H2644">
        <v>7</v>
      </c>
      <c r="I2644">
        <v>10</v>
      </c>
      <c r="J2644">
        <v>0.7</v>
      </c>
      <c r="K2644">
        <v>15</v>
      </c>
      <c r="L2644">
        <v>0.66666666666666663</v>
      </c>
      <c r="M2644">
        <v>6</v>
      </c>
      <c r="O2644">
        <v>0</v>
      </c>
      <c r="P2644">
        <v>2</v>
      </c>
      <c r="Q2644">
        <v>0</v>
      </c>
      <c r="R2644">
        <v>1</v>
      </c>
    </row>
    <row r="2645" spans="1:19" x14ac:dyDescent="0.25">
      <c r="A2645" t="s">
        <v>7365</v>
      </c>
      <c r="B2645" t="s">
        <v>941</v>
      </c>
      <c r="C2645" t="s">
        <v>202</v>
      </c>
      <c r="D2645">
        <v>42430</v>
      </c>
      <c r="E2645">
        <v>3</v>
      </c>
      <c r="F2645">
        <v>3</v>
      </c>
      <c r="G2645">
        <v>1</v>
      </c>
      <c r="H2645">
        <v>3</v>
      </c>
      <c r="I2645">
        <v>15</v>
      </c>
      <c r="J2645">
        <v>0.2</v>
      </c>
      <c r="K2645">
        <v>15</v>
      </c>
      <c r="L2645">
        <v>1</v>
      </c>
      <c r="M2645">
        <v>2</v>
      </c>
      <c r="O2645">
        <v>0</v>
      </c>
      <c r="P2645">
        <v>0</v>
      </c>
      <c r="Q2645" t="e">
        <v>#DIV/0!</v>
      </c>
      <c r="R2645">
        <v>1</v>
      </c>
      <c r="S2645">
        <v>0.37037037037037035</v>
      </c>
    </row>
    <row r="2646" spans="1:19" x14ac:dyDescent="0.25">
      <c r="A2646" t="s">
        <v>7366</v>
      </c>
      <c r="B2646" t="s">
        <v>942</v>
      </c>
      <c r="C2646" t="s">
        <v>207</v>
      </c>
      <c r="D2646">
        <v>42430</v>
      </c>
      <c r="E2646">
        <v>8</v>
      </c>
      <c r="F2646">
        <v>10</v>
      </c>
      <c r="G2646">
        <v>0.8</v>
      </c>
      <c r="H2646">
        <v>25</v>
      </c>
      <c r="I2646">
        <v>47</v>
      </c>
      <c r="J2646">
        <v>0.53191489361702127</v>
      </c>
      <c r="K2646">
        <v>62</v>
      </c>
      <c r="L2646">
        <v>0.75806451612903225</v>
      </c>
      <c r="M2646">
        <v>15</v>
      </c>
      <c r="O2646">
        <v>2</v>
      </c>
      <c r="P2646">
        <v>4</v>
      </c>
      <c r="Q2646">
        <v>0.5</v>
      </c>
      <c r="R2646">
        <v>10</v>
      </c>
      <c r="S2646">
        <v>1.0958333333333334</v>
      </c>
    </row>
    <row r="2647" spans="1:19" x14ac:dyDescent="0.25">
      <c r="A2647" t="s">
        <v>7367</v>
      </c>
      <c r="B2647" t="s">
        <v>943</v>
      </c>
      <c r="C2647" t="s">
        <v>219</v>
      </c>
      <c r="D2647">
        <v>42430</v>
      </c>
      <c r="E2647">
        <v>17</v>
      </c>
      <c r="F2647">
        <v>17</v>
      </c>
      <c r="G2647">
        <v>1</v>
      </c>
      <c r="H2647">
        <v>102</v>
      </c>
      <c r="I2647">
        <v>145</v>
      </c>
      <c r="J2647">
        <v>0.70344827586206893</v>
      </c>
      <c r="K2647">
        <v>145</v>
      </c>
      <c r="L2647">
        <v>1</v>
      </c>
      <c r="M2647">
        <v>92</v>
      </c>
      <c r="O2647">
        <v>10</v>
      </c>
      <c r="P2647">
        <v>16</v>
      </c>
      <c r="Q2647">
        <v>0.625</v>
      </c>
      <c r="R2647">
        <v>10</v>
      </c>
      <c r="S2647">
        <v>0.73109090909090912</v>
      </c>
    </row>
    <row r="2648" spans="1:19" x14ac:dyDescent="0.25">
      <c r="A2648" t="s">
        <v>7368</v>
      </c>
      <c r="B2648" t="s">
        <v>944</v>
      </c>
      <c r="C2648" t="s">
        <v>225</v>
      </c>
      <c r="D2648">
        <v>42430</v>
      </c>
      <c r="E2648">
        <v>15</v>
      </c>
      <c r="F2648">
        <v>16</v>
      </c>
      <c r="G2648">
        <v>0.9375</v>
      </c>
      <c r="H2648">
        <v>31</v>
      </c>
      <c r="I2648">
        <v>44</v>
      </c>
      <c r="J2648">
        <v>0.70454545454545459</v>
      </c>
      <c r="K2648">
        <v>48</v>
      </c>
      <c r="L2648">
        <v>0.91666666666666663</v>
      </c>
      <c r="M2648">
        <v>21</v>
      </c>
      <c r="O2648">
        <v>10</v>
      </c>
      <c r="P2648">
        <v>13</v>
      </c>
      <c r="Q2648">
        <v>0.76923076923076927</v>
      </c>
      <c r="R2648">
        <v>10</v>
      </c>
      <c r="S2648">
        <v>0.83299999999999996</v>
      </c>
    </row>
    <row r="2649" spans="1:19" x14ac:dyDescent="0.25">
      <c r="A2649" t="s">
        <v>7369</v>
      </c>
      <c r="B2649" t="s">
        <v>945</v>
      </c>
      <c r="C2649" t="s">
        <v>364</v>
      </c>
      <c r="D2649">
        <v>42430</v>
      </c>
      <c r="E2649">
        <v>10</v>
      </c>
      <c r="F2649">
        <v>10</v>
      </c>
      <c r="G2649">
        <v>1</v>
      </c>
      <c r="H2649">
        <v>17</v>
      </c>
      <c r="I2649">
        <v>26</v>
      </c>
      <c r="J2649">
        <v>0.65384615384615385</v>
      </c>
      <c r="K2649">
        <v>26</v>
      </c>
      <c r="L2649">
        <v>1</v>
      </c>
      <c r="M2649">
        <v>17</v>
      </c>
      <c r="O2649">
        <v>1</v>
      </c>
      <c r="P2649">
        <v>1</v>
      </c>
      <c r="Q2649">
        <v>1</v>
      </c>
      <c r="R2649">
        <v>0</v>
      </c>
      <c r="S2649">
        <v>0.8899999999999999</v>
      </c>
    </row>
    <row r="2650" spans="1:19" x14ac:dyDescent="0.25">
      <c r="A2650" t="s">
        <v>7370</v>
      </c>
      <c r="B2650" t="s">
        <v>946</v>
      </c>
      <c r="C2650" t="s">
        <v>222</v>
      </c>
      <c r="D2650">
        <v>42430</v>
      </c>
      <c r="E2650">
        <v>4</v>
      </c>
      <c r="F2650">
        <v>4</v>
      </c>
      <c r="G2650">
        <v>1</v>
      </c>
      <c r="H2650">
        <v>2</v>
      </c>
      <c r="I2650">
        <v>20</v>
      </c>
      <c r="J2650">
        <v>0.1</v>
      </c>
      <c r="K2650">
        <v>20</v>
      </c>
      <c r="L2650">
        <v>1</v>
      </c>
      <c r="M2650">
        <v>2</v>
      </c>
      <c r="O2650">
        <v>0</v>
      </c>
      <c r="P2650">
        <v>0</v>
      </c>
      <c r="Q2650" t="e">
        <v>#DIV/0!</v>
      </c>
      <c r="R2650">
        <v>0</v>
      </c>
      <c r="S2650">
        <v>0.68149038461538458</v>
      </c>
    </row>
    <row r="2651" spans="1:19" x14ac:dyDescent="0.25">
      <c r="A2651" t="s">
        <v>7371</v>
      </c>
      <c r="B2651" t="s">
        <v>947</v>
      </c>
      <c r="C2651" t="s">
        <v>228</v>
      </c>
      <c r="D2651">
        <v>42430</v>
      </c>
      <c r="E2651">
        <v>5</v>
      </c>
      <c r="F2651">
        <v>6</v>
      </c>
      <c r="G2651">
        <v>0.83333333333333337</v>
      </c>
      <c r="H2651">
        <v>56</v>
      </c>
      <c r="I2651">
        <v>75</v>
      </c>
      <c r="J2651">
        <v>0.7466666666666667</v>
      </c>
      <c r="K2651">
        <v>90</v>
      </c>
      <c r="L2651">
        <v>0.83333333333333337</v>
      </c>
      <c r="M2651">
        <v>52</v>
      </c>
      <c r="O2651">
        <v>0</v>
      </c>
      <c r="P2651">
        <v>0</v>
      </c>
      <c r="Q2651" t="e">
        <v>#DIV/0!</v>
      </c>
      <c r="R2651">
        <v>4</v>
      </c>
      <c r="S2651">
        <v>0.89893403057119869</v>
      </c>
    </row>
    <row r="2652" spans="1:19" x14ac:dyDescent="0.25">
      <c r="A2652" t="s">
        <v>7372</v>
      </c>
      <c r="B2652" t="s">
        <v>948</v>
      </c>
      <c r="C2652" t="s">
        <v>230</v>
      </c>
      <c r="D2652">
        <v>42430</v>
      </c>
      <c r="E2652">
        <v>3</v>
      </c>
      <c r="F2652">
        <v>5</v>
      </c>
      <c r="G2652">
        <v>0.6</v>
      </c>
      <c r="H2652">
        <v>40</v>
      </c>
      <c r="I2652">
        <v>30</v>
      </c>
      <c r="J2652">
        <v>1.3333333333333333</v>
      </c>
      <c r="K2652">
        <v>50</v>
      </c>
      <c r="L2652">
        <v>0.6</v>
      </c>
      <c r="M2652">
        <v>34</v>
      </c>
      <c r="O2652">
        <v>2</v>
      </c>
      <c r="P2652">
        <v>4</v>
      </c>
      <c r="Q2652">
        <v>0.5</v>
      </c>
      <c r="R2652">
        <v>6</v>
      </c>
    </row>
    <row r="2653" spans="1:19" x14ac:dyDescent="0.25">
      <c r="A2653" t="s">
        <v>7373</v>
      </c>
      <c r="B2653" t="s">
        <v>949</v>
      </c>
      <c r="C2653" t="s">
        <v>237</v>
      </c>
      <c r="D2653">
        <v>42430</v>
      </c>
      <c r="E2653">
        <v>13</v>
      </c>
      <c r="F2653">
        <v>14</v>
      </c>
      <c r="G2653">
        <v>0.9285714285714286</v>
      </c>
      <c r="H2653">
        <v>139</v>
      </c>
      <c r="I2653">
        <v>124</v>
      </c>
      <c r="J2653">
        <v>1.1209677419354838</v>
      </c>
      <c r="K2653">
        <v>134</v>
      </c>
      <c r="L2653">
        <v>0.92537313432835822</v>
      </c>
      <c r="M2653">
        <v>135</v>
      </c>
      <c r="O2653">
        <v>0</v>
      </c>
      <c r="P2653">
        <v>0</v>
      </c>
      <c r="Q2653" t="e">
        <v>#DIV/0!</v>
      </c>
      <c r="R2653">
        <v>4</v>
      </c>
      <c r="S2653">
        <v>0.78581700399731358</v>
      </c>
    </row>
    <row r="2654" spans="1:19" x14ac:dyDescent="0.25">
      <c r="A2654" t="s">
        <v>7374</v>
      </c>
      <c r="B2654" t="s">
        <v>950</v>
      </c>
      <c r="C2654" t="s">
        <v>239</v>
      </c>
      <c r="D2654">
        <v>42430</v>
      </c>
      <c r="E2654">
        <v>3</v>
      </c>
      <c r="F2654">
        <v>3</v>
      </c>
      <c r="G2654">
        <v>1</v>
      </c>
      <c r="H2654">
        <v>10</v>
      </c>
      <c r="I2654">
        <v>30</v>
      </c>
      <c r="J2654">
        <v>0.33333333333333331</v>
      </c>
      <c r="K2654">
        <v>30</v>
      </c>
      <c r="L2654">
        <v>1</v>
      </c>
      <c r="M2654">
        <v>10</v>
      </c>
      <c r="O2654">
        <v>0</v>
      </c>
      <c r="P2654">
        <v>0</v>
      </c>
      <c r="Q2654" t="e">
        <v>#DIV/0!</v>
      </c>
      <c r="R2654">
        <v>0</v>
      </c>
    </row>
    <row r="2655" spans="1:19" x14ac:dyDescent="0.25">
      <c r="A2655" t="s">
        <v>7375</v>
      </c>
      <c r="B2655" t="s">
        <v>951</v>
      </c>
      <c r="C2655" t="s">
        <v>603</v>
      </c>
      <c r="D2655">
        <v>42430</v>
      </c>
      <c r="E2655">
        <v>4</v>
      </c>
      <c r="F2655">
        <v>4</v>
      </c>
      <c r="G2655">
        <v>1</v>
      </c>
      <c r="H2655">
        <v>21</v>
      </c>
      <c r="I2655">
        <v>40</v>
      </c>
      <c r="J2655">
        <v>0.52500000000000002</v>
      </c>
      <c r="K2655">
        <v>40</v>
      </c>
      <c r="L2655">
        <v>1</v>
      </c>
      <c r="M2655">
        <v>21</v>
      </c>
      <c r="O2655">
        <v>0</v>
      </c>
      <c r="P2655">
        <v>0</v>
      </c>
      <c r="Q2655" t="e">
        <v>#DIV/0!</v>
      </c>
      <c r="R2655">
        <v>0</v>
      </c>
    </row>
    <row r="2656" spans="1:19" x14ac:dyDescent="0.25">
      <c r="A2656" t="s">
        <v>7376</v>
      </c>
      <c r="B2656" t="s">
        <v>952</v>
      </c>
      <c r="C2656" t="s">
        <v>247</v>
      </c>
      <c r="D2656">
        <v>42430</v>
      </c>
      <c r="E2656">
        <v>9</v>
      </c>
      <c r="F2656">
        <v>11</v>
      </c>
      <c r="G2656">
        <v>0.81818181818181823</v>
      </c>
      <c r="H2656">
        <v>56</v>
      </c>
      <c r="I2656">
        <v>94</v>
      </c>
      <c r="J2656">
        <v>0.5957446808510638</v>
      </c>
      <c r="K2656">
        <v>106</v>
      </c>
      <c r="L2656">
        <v>0.8867924528301887</v>
      </c>
      <c r="M2656">
        <v>46</v>
      </c>
      <c r="O2656">
        <v>1</v>
      </c>
      <c r="P2656">
        <v>17</v>
      </c>
      <c r="Q2656">
        <v>5.8823529411764705E-2</v>
      </c>
      <c r="R2656">
        <v>10</v>
      </c>
    </row>
    <row r="2657" spans="1:19" x14ac:dyDescent="0.25">
      <c r="A2657" t="s">
        <v>9376</v>
      </c>
      <c r="B2657" t="s">
        <v>2664</v>
      </c>
      <c r="C2657" t="s">
        <v>2637</v>
      </c>
      <c r="D2657">
        <v>42430</v>
      </c>
      <c r="E2657">
        <v>6</v>
      </c>
      <c r="F2657">
        <v>8</v>
      </c>
      <c r="G2657">
        <v>0.75</v>
      </c>
      <c r="H2657">
        <v>23</v>
      </c>
      <c r="I2657">
        <v>30</v>
      </c>
      <c r="J2657">
        <v>0.76666666666666672</v>
      </c>
      <c r="K2657">
        <v>40</v>
      </c>
      <c r="L2657">
        <v>0.75</v>
      </c>
      <c r="M2657">
        <v>22</v>
      </c>
      <c r="O2657">
        <v>1</v>
      </c>
      <c r="P2657">
        <v>1</v>
      </c>
      <c r="Q2657">
        <v>1</v>
      </c>
      <c r="R2657">
        <v>1</v>
      </c>
    </row>
    <row r="2658" spans="1:19" x14ac:dyDescent="0.25">
      <c r="A2658" t="s">
        <v>7377</v>
      </c>
      <c r="B2658" t="s">
        <v>953</v>
      </c>
      <c r="C2658" t="s">
        <v>242</v>
      </c>
      <c r="D2658">
        <v>42430</v>
      </c>
      <c r="E2658">
        <v>16</v>
      </c>
      <c r="F2658">
        <v>17</v>
      </c>
      <c r="G2658">
        <v>0.94117647058823528</v>
      </c>
      <c r="H2658">
        <v>76</v>
      </c>
      <c r="I2658">
        <v>115</v>
      </c>
      <c r="J2658">
        <v>0.66086956521739126</v>
      </c>
      <c r="K2658">
        <v>125</v>
      </c>
      <c r="L2658">
        <v>0.92</v>
      </c>
      <c r="M2658">
        <v>56</v>
      </c>
      <c r="N2658">
        <v>1.0958333333333334</v>
      </c>
      <c r="O2658">
        <v>10</v>
      </c>
      <c r="P2658">
        <v>13</v>
      </c>
      <c r="Q2658">
        <v>0.76923076923076927</v>
      </c>
      <c r="R2658">
        <v>20</v>
      </c>
      <c r="S2658">
        <v>0.52631578947368418</v>
      </c>
    </row>
    <row r="2659" spans="1:19" x14ac:dyDescent="0.25">
      <c r="A2659" t="s">
        <v>7378</v>
      </c>
      <c r="B2659" t="s">
        <v>954</v>
      </c>
      <c r="C2659" t="s">
        <v>243</v>
      </c>
      <c r="D2659">
        <v>42430</v>
      </c>
      <c r="E2659">
        <v>11</v>
      </c>
      <c r="F2659">
        <v>12</v>
      </c>
      <c r="G2659">
        <v>0.91666666666666663</v>
      </c>
      <c r="H2659">
        <v>28</v>
      </c>
      <c r="I2659">
        <v>36</v>
      </c>
      <c r="J2659">
        <v>0.77777777777777779</v>
      </c>
      <c r="K2659">
        <v>40</v>
      </c>
      <c r="L2659">
        <v>0.9</v>
      </c>
      <c r="M2659">
        <v>19</v>
      </c>
      <c r="N2659">
        <v>0.73109090909090912</v>
      </c>
      <c r="O2659">
        <v>10</v>
      </c>
      <c r="P2659">
        <v>12</v>
      </c>
      <c r="Q2659">
        <v>0.83333333333333337</v>
      </c>
      <c r="R2659">
        <v>9</v>
      </c>
    </row>
    <row r="2660" spans="1:19" x14ac:dyDescent="0.25">
      <c r="A2660" t="s">
        <v>7379</v>
      </c>
      <c r="B2660" t="s">
        <v>955</v>
      </c>
      <c r="C2660" t="s">
        <v>244</v>
      </c>
      <c r="D2660">
        <v>42430</v>
      </c>
      <c r="E2660">
        <v>4</v>
      </c>
      <c r="F2660">
        <v>4</v>
      </c>
      <c r="G2660">
        <v>1</v>
      </c>
      <c r="H2660">
        <v>3</v>
      </c>
      <c r="I2660">
        <v>8</v>
      </c>
      <c r="J2660">
        <v>0.375</v>
      </c>
      <c r="K2660">
        <v>8</v>
      </c>
      <c r="L2660">
        <v>1</v>
      </c>
      <c r="M2660">
        <v>2</v>
      </c>
      <c r="N2660">
        <v>0.83299999999999996</v>
      </c>
      <c r="O2660">
        <v>0</v>
      </c>
      <c r="P2660">
        <v>1</v>
      </c>
      <c r="Q2660">
        <v>0</v>
      </c>
      <c r="R2660">
        <v>1</v>
      </c>
      <c r="S2660">
        <v>1.0325</v>
      </c>
    </row>
    <row r="2661" spans="1:19" x14ac:dyDescent="0.25">
      <c r="A2661" t="s">
        <v>9485</v>
      </c>
      <c r="B2661" t="s">
        <v>2837</v>
      </c>
      <c r="C2661" t="s">
        <v>2809</v>
      </c>
      <c r="D2661">
        <v>42430</v>
      </c>
      <c r="E2661">
        <v>8</v>
      </c>
      <c r="F2661">
        <v>9</v>
      </c>
      <c r="G2661">
        <v>0.88888888888888884</v>
      </c>
      <c r="H2661">
        <v>36</v>
      </c>
      <c r="I2661">
        <v>34</v>
      </c>
      <c r="J2661">
        <v>1.0588235294117647</v>
      </c>
      <c r="K2661">
        <v>39</v>
      </c>
      <c r="L2661">
        <v>0.87179487179487181</v>
      </c>
      <c r="M2661">
        <v>34</v>
      </c>
      <c r="O2661">
        <v>2</v>
      </c>
      <c r="P2661">
        <v>4</v>
      </c>
      <c r="Q2661">
        <v>0.5</v>
      </c>
      <c r="R2661">
        <v>2</v>
      </c>
      <c r="S2661">
        <v>0.85</v>
      </c>
    </row>
    <row r="2662" spans="1:19" x14ac:dyDescent="0.25">
      <c r="A2662" t="s">
        <v>7380</v>
      </c>
      <c r="B2662" t="s">
        <v>956</v>
      </c>
      <c r="C2662" t="s">
        <v>245</v>
      </c>
      <c r="D2662">
        <v>42430</v>
      </c>
      <c r="E2662">
        <v>27</v>
      </c>
      <c r="F2662">
        <v>28</v>
      </c>
      <c r="G2662">
        <v>0.9642857142857143</v>
      </c>
      <c r="H2662">
        <v>48</v>
      </c>
      <c r="I2662">
        <v>108</v>
      </c>
      <c r="J2662">
        <v>0.44444444444444442</v>
      </c>
      <c r="K2662">
        <v>113</v>
      </c>
      <c r="L2662">
        <v>0.95575221238938057</v>
      </c>
      <c r="M2662">
        <v>46</v>
      </c>
      <c r="O2662">
        <v>1</v>
      </c>
      <c r="P2662">
        <v>2</v>
      </c>
      <c r="Q2662">
        <v>0.5</v>
      </c>
      <c r="R2662">
        <v>2</v>
      </c>
      <c r="S2662">
        <v>1.075</v>
      </c>
    </row>
    <row r="2663" spans="1:19" x14ac:dyDescent="0.25">
      <c r="A2663" t="s">
        <v>7381</v>
      </c>
      <c r="B2663" t="s">
        <v>957</v>
      </c>
      <c r="C2663" t="s">
        <v>246</v>
      </c>
      <c r="D2663">
        <v>42430</v>
      </c>
      <c r="E2663">
        <v>51</v>
      </c>
      <c r="F2663">
        <v>56</v>
      </c>
      <c r="G2663">
        <v>0.9107142857142857</v>
      </c>
      <c r="H2663">
        <v>463</v>
      </c>
      <c r="I2663">
        <v>520</v>
      </c>
      <c r="J2663">
        <v>0.89038461538461533</v>
      </c>
      <c r="K2663">
        <v>565</v>
      </c>
      <c r="L2663">
        <v>0.92035398230088494</v>
      </c>
      <c r="M2663">
        <v>440</v>
      </c>
      <c r="O2663">
        <v>6</v>
      </c>
      <c r="P2663">
        <v>12</v>
      </c>
      <c r="Q2663">
        <v>0.5</v>
      </c>
      <c r="R2663">
        <v>23</v>
      </c>
      <c r="S2663">
        <v>0.66644000000000003</v>
      </c>
    </row>
    <row r="2664" spans="1:19" x14ac:dyDescent="0.25">
      <c r="A2664" t="s">
        <v>7382</v>
      </c>
      <c r="B2664" t="s">
        <v>958</v>
      </c>
      <c r="C2664" t="s">
        <v>365</v>
      </c>
      <c r="D2664">
        <v>42430</v>
      </c>
      <c r="E2664">
        <v>0</v>
      </c>
      <c r="F2664">
        <v>0</v>
      </c>
      <c r="G2664" t="e">
        <v>#DIV/0!</v>
      </c>
      <c r="H2664">
        <v>0</v>
      </c>
      <c r="I2664">
        <v>0</v>
      </c>
      <c r="J2664" t="e">
        <v>#DIV/0!</v>
      </c>
      <c r="K2664">
        <v>0</v>
      </c>
      <c r="L2664" t="e">
        <v>#DIV/0!</v>
      </c>
      <c r="M2664">
        <v>0</v>
      </c>
      <c r="O2664">
        <v>0</v>
      </c>
      <c r="P2664">
        <v>0</v>
      </c>
      <c r="Q2664" t="e">
        <v>#DIV/0!</v>
      </c>
      <c r="R2664">
        <v>0</v>
      </c>
      <c r="S2664">
        <v>0.82399999999999995</v>
      </c>
    </row>
    <row r="2665" spans="1:19" x14ac:dyDescent="0.25">
      <c r="A2665" t="s">
        <v>7333</v>
      </c>
      <c r="B2665" t="s">
        <v>959</v>
      </c>
      <c r="C2665" t="s">
        <v>240</v>
      </c>
      <c r="D2665">
        <v>42430</v>
      </c>
      <c r="E2665">
        <v>132</v>
      </c>
      <c r="F2665">
        <v>145</v>
      </c>
      <c r="G2665">
        <v>0.91034482758620694</v>
      </c>
      <c r="H2665">
        <v>733</v>
      </c>
      <c r="I2665">
        <v>945</v>
      </c>
      <c r="J2665">
        <v>0.77566137566137561</v>
      </c>
      <c r="K2665">
        <v>1036</v>
      </c>
      <c r="L2665">
        <v>0.91216216216216217</v>
      </c>
      <c r="M2665">
        <v>665</v>
      </c>
      <c r="O2665">
        <v>31</v>
      </c>
      <c r="P2665">
        <v>62</v>
      </c>
      <c r="Q2665">
        <v>0.5</v>
      </c>
      <c r="R2665">
        <v>68</v>
      </c>
      <c r="S2665">
        <v>0.83</v>
      </c>
    </row>
    <row r="2666" spans="1:19" x14ac:dyDescent="0.25">
      <c r="A2666" t="s">
        <v>7383</v>
      </c>
      <c r="B2666" t="s">
        <v>960</v>
      </c>
      <c r="C2666" t="s">
        <v>215</v>
      </c>
      <c r="D2666">
        <v>42461</v>
      </c>
      <c r="E2666">
        <v>2</v>
      </c>
      <c r="F2666">
        <v>3</v>
      </c>
      <c r="G2666">
        <v>0.66666666666666663</v>
      </c>
      <c r="H2666">
        <v>43</v>
      </c>
      <c r="I2666">
        <v>24</v>
      </c>
      <c r="J2666">
        <v>1.7916666666666667</v>
      </c>
      <c r="K2666">
        <v>36</v>
      </c>
      <c r="L2666">
        <v>0.66666666666666663</v>
      </c>
      <c r="M2666">
        <v>30</v>
      </c>
      <c r="O2666">
        <v>0</v>
      </c>
      <c r="P2666">
        <v>0</v>
      </c>
      <c r="Q2666" t="e">
        <v>#DIV/0!</v>
      </c>
      <c r="R2666">
        <v>13</v>
      </c>
      <c r="S2666">
        <v>0.95</v>
      </c>
    </row>
    <row r="2667" spans="1:19" x14ac:dyDescent="0.25">
      <c r="A2667" t="s">
        <v>7384</v>
      </c>
      <c r="B2667" t="s">
        <v>961</v>
      </c>
      <c r="C2667" t="s">
        <v>218</v>
      </c>
      <c r="D2667">
        <v>42461</v>
      </c>
      <c r="E2667">
        <v>2</v>
      </c>
      <c r="F2667">
        <v>3</v>
      </c>
      <c r="G2667">
        <v>0.66666666666666663</v>
      </c>
      <c r="H2667">
        <v>15</v>
      </c>
      <c r="I2667">
        <v>18</v>
      </c>
      <c r="J2667">
        <v>0.83333333333333337</v>
      </c>
      <c r="K2667">
        <v>25</v>
      </c>
      <c r="L2667">
        <v>0.72</v>
      </c>
      <c r="M2667">
        <v>13</v>
      </c>
      <c r="O2667">
        <v>0</v>
      </c>
      <c r="P2667">
        <v>1</v>
      </c>
      <c r="Q2667">
        <v>0</v>
      </c>
      <c r="R2667">
        <v>2</v>
      </c>
      <c r="S2667">
        <v>1</v>
      </c>
    </row>
    <row r="2668" spans="1:19" x14ac:dyDescent="0.25">
      <c r="A2668" t="s">
        <v>7385</v>
      </c>
      <c r="B2668" t="s">
        <v>962</v>
      </c>
      <c r="C2668" t="s">
        <v>234</v>
      </c>
      <c r="D2668">
        <v>42461</v>
      </c>
      <c r="E2668">
        <v>1</v>
      </c>
      <c r="F2668">
        <v>2</v>
      </c>
      <c r="G2668">
        <v>0.5</v>
      </c>
      <c r="H2668">
        <v>7</v>
      </c>
      <c r="I2668">
        <v>10</v>
      </c>
      <c r="J2668">
        <v>0.7</v>
      </c>
      <c r="K2668">
        <v>15</v>
      </c>
      <c r="L2668">
        <v>0.66666666666666663</v>
      </c>
      <c r="M2668">
        <v>7</v>
      </c>
      <c r="O2668">
        <v>0</v>
      </c>
      <c r="P2668">
        <v>0</v>
      </c>
      <c r="Q2668" t="e">
        <v>#DIV/0!</v>
      </c>
      <c r="R2668">
        <v>0</v>
      </c>
    </row>
    <row r="2669" spans="1:19" x14ac:dyDescent="0.25">
      <c r="A2669" t="s">
        <v>7386</v>
      </c>
      <c r="B2669" t="s">
        <v>963</v>
      </c>
      <c r="C2669" t="s">
        <v>233</v>
      </c>
      <c r="D2669">
        <v>42461</v>
      </c>
      <c r="E2669">
        <v>2</v>
      </c>
      <c r="F2669">
        <v>2</v>
      </c>
      <c r="G2669">
        <v>1</v>
      </c>
      <c r="H2669">
        <v>1</v>
      </c>
      <c r="I2669">
        <v>15</v>
      </c>
      <c r="J2669">
        <v>6.6666666666666666E-2</v>
      </c>
      <c r="K2669">
        <v>15</v>
      </c>
      <c r="L2669">
        <v>1</v>
      </c>
      <c r="M2669">
        <v>0</v>
      </c>
      <c r="O2669">
        <v>0</v>
      </c>
      <c r="P2669">
        <v>0</v>
      </c>
      <c r="Q2669" t="e">
        <v>#DIV/0!</v>
      </c>
      <c r="R2669">
        <v>1</v>
      </c>
      <c r="S2669">
        <v>0.33333333333333331</v>
      </c>
    </row>
    <row r="2670" spans="1:19" x14ac:dyDescent="0.25">
      <c r="A2670" t="s">
        <v>8869</v>
      </c>
      <c r="B2670" t="s">
        <v>3215</v>
      </c>
      <c r="C2670" t="s">
        <v>2638</v>
      </c>
      <c r="D2670">
        <v>42461</v>
      </c>
      <c r="E2670">
        <v>5</v>
      </c>
      <c r="F2670">
        <v>5</v>
      </c>
      <c r="G2670">
        <v>1</v>
      </c>
      <c r="H2670">
        <v>19</v>
      </c>
      <c r="I2670">
        <v>25</v>
      </c>
      <c r="J2670">
        <v>0.76</v>
      </c>
      <c r="K2670">
        <v>25</v>
      </c>
      <c r="L2670">
        <v>1</v>
      </c>
      <c r="M2670">
        <v>19</v>
      </c>
      <c r="O2670">
        <v>0</v>
      </c>
      <c r="P2670">
        <v>0</v>
      </c>
      <c r="Q2670" t="e">
        <v>#DIV/0!</v>
      </c>
      <c r="R2670">
        <v>0</v>
      </c>
      <c r="S2670">
        <v>0.53846153846153844</v>
      </c>
    </row>
    <row r="2671" spans="1:19" x14ac:dyDescent="0.25">
      <c r="A2671" t="s">
        <v>8760</v>
      </c>
      <c r="B2671" t="s">
        <v>2665</v>
      </c>
      <c r="C2671" t="s">
        <v>2636</v>
      </c>
      <c r="D2671">
        <v>42461</v>
      </c>
      <c r="E2671">
        <v>1</v>
      </c>
      <c r="F2671">
        <v>3</v>
      </c>
      <c r="G2671">
        <v>0.33333333333333331</v>
      </c>
      <c r="H2671">
        <v>3</v>
      </c>
      <c r="I2671">
        <v>5</v>
      </c>
      <c r="J2671">
        <v>0.6</v>
      </c>
      <c r="K2671">
        <v>15</v>
      </c>
      <c r="L2671">
        <v>0.33333333333333331</v>
      </c>
      <c r="M2671">
        <v>3</v>
      </c>
      <c r="O2671">
        <v>0</v>
      </c>
      <c r="P2671">
        <v>0</v>
      </c>
      <c r="Q2671" t="e">
        <v>#DIV/0!</v>
      </c>
      <c r="R2671">
        <v>0</v>
      </c>
    </row>
    <row r="2672" spans="1:19" x14ac:dyDescent="0.25">
      <c r="A2672" t="s">
        <v>7387</v>
      </c>
      <c r="B2672" t="s">
        <v>964</v>
      </c>
      <c r="C2672" t="s">
        <v>209</v>
      </c>
      <c r="D2672">
        <v>42461</v>
      </c>
      <c r="E2672">
        <v>2</v>
      </c>
      <c r="F2672">
        <v>3</v>
      </c>
      <c r="G2672">
        <v>0.66666666666666663</v>
      </c>
      <c r="H2672">
        <v>20</v>
      </c>
      <c r="I2672">
        <v>20</v>
      </c>
      <c r="J2672">
        <v>1</v>
      </c>
      <c r="K2672">
        <v>30</v>
      </c>
      <c r="L2672">
        <v>0.66666666666666663</v>
      </c>
      <c r="M2672">
        <v>14</v>
      </c>
      <c r="N2672">
        <v>1.0325</v>
      </c>
      <c r="O2672">
        <v>5</v>
      </c>
      <c r="P2672">
        <v>6</v>
      </c>
      <c r="Q2672">
        <v>0.83333333333333337</v>
      </c>
      <c r="R2672">
        <v>6</v>
      </c>
      <c r="S2672">
        <v>0.67500000000000004</v>
      </c>
    </row>
    <row r="2673" spans="1:19" x14ac:dyDescent="0.25">
      <c r="A2673" t="s">
        <v>7388</v>
      </c>
      <c r="B2673" t="s">
        <v>965</v>
      </c>
      <c r="C2673" t="s">
        <v>214</v>
      </c>
      <c r="D2673">
        <v>42461</v>
      </c>
      <c r="E2673">
        <v>7</v>
      </c>
      <c r="F2673">
        <v>7</v>
      </c>
      <c r="G2673">
        <v>1</v>
      </c>
      <c r="H2673">
        <v>28</v>
      </c>
      <c r="I2673">
        <v>50</v>
      </c>
      <c r="J2673">
        <v>0.56000000000000005</v>
      </c>
      <c r="K2673">
        <v>50</v>
      </c>
      <c r="L2673">
        <v>1</v>
      </c>
      <c r="M2673">
        <v>25</v>
      </c>
      <c r="N2673">
        <v>0.85</v>
      </c>
      <c r="O2673">
        <v>1</v>
      </c>
      <c r="P2673">
        <v>2</v>
      </c>
      <c r="Q2673">
        <v>0.5</v>
      </c>
      <c r="R2673">
        <v>3</v>
      </c>
    </row>
    <row r="2674" spans="1:19" x14ac:dyDescent="0.25">
      <c r="A2674" t="s">
        <v>7389</v>
      </c>
      <c r="B2674" t="s">
        <v>966</v>
      </c>
      <c r="C2674" t="s">
        <v>220</v>
      </c>
      <c r="D2674">
        <v>42461</v>
      </c>
      <c r="E2674">
        <v>7</v>
      </c>
      <c r="F2674">
        <v>7</v>
      </c>
      <c r="G2674">
        <v>1</v>
      </c>
      <c r="H2674">
        <v>35</v>
      </c>
      <c r="I2674">
        <v>45</v>
      </c>
      <c r="J2674">
        <v>0.77777777777777779</v>
      </c>
      <c r="K2674">
        <v>45</v>
      </c>
      <c r="L2674">
        <v>1</v>
      </c>
      <c r="M2674">
        <v>26</v>
      </c>
      <c r="N2674">
        <v>1.075</v>
      </c>
      <c r="O2674">
        <v>5</v>
      </c>
      <c r="P2674">
        <v>6</v>
      </c>
      <c r="Q2674">
        <v>0.83333333333333337</v>
      </c>
      <c r="R2674">
        <v>9</v>
      </c>
    </row>
    <row r="2675" spans="1:19" x14ac:dyDescent="0.25">
      <c r="A2675" t="s">
        <v>7390</v>
      </c>
      <c r="B2675" t="s">
        <v>967</v>
      </c>
      <c r="C2675" t="s">
        <v>226</v>
      </c>
      <c r="D2675">
        <v>42461</v>
      </c>
      <c r="E2675">
        <v>11</v>
      </c>
      <c r="F2675">
        <v>12</v>
      </c>
      <c r="G2675">
        <v>0.91666666666666663</v>
      </c>
      <c r="H2675">
        <v>26</v>
      </c>
      <c r="I2675">
        <v>36</v>
      </c>
      <c r="J2675">
        <v>0.72222222222222221</v>
      </c>
      <c r="K2675">
        <v>40</v>
      </c>
      <c r="L2675">
        <v>0.9</v>
      </c>
      <c r="M2675">
        <v>18</v>
      </c>
      <c r="N2675">
        <v>0.66644000000000003</v>
      </c>
      <c r="O2675">
        <v>4</v>
      </c>
      <c r="P2675">
        <v>8</v>
      </c>
      <c r="Q2675">
        <v>0.5</v>
      </c>
      <c r="R2675">
        <v>8</v>
      </c>
    </row>
    <row r="2676" spans="1:19" x14ac:dyDescent="0.25">
      <c r="A2676" t="s">
        <v>7391</v>
      </c>
      <c r="B2676" t="s">
        <v>968</v>
      </c>
      <c r="C2676" t="s">
        <v>227</v>
      </c>
      <c r="D2676">
        <v>42461</v>
      </c>
      <c r="E2676">
        <v>4</v>
      </c>
      <c r="F2676">
        <v>4</v>
      </c>
      <c r="G2676">
        <v>1</v>
      </c>
      <c r="H2676">
        <v>4</v>
      </c>
      <c r="I2676">
        <v>8</v>
      </c>
      <c r="J2676">
        <v>0.5</v>
      </c>
      <c r="K2676">
        <v>8</v>
      </c>
      <c r="L2676">
        <v>1</v>
      </c>
      <c r="M2676">
        <v>3</v>
      </c>
      <c r="N2676">
        <v>0.82399999999999995</v>
      </c>
      <c r="O2676">
        <v>0</v>
      </c>
      <c r="P2676">
        <v>0</v>
      </c>
      <c r="Q2676" t="e">
        <v>#DIV/0!</v>
      </c>
      <c r="R2676">
        <v>1</v>
      </c>
      <c r="S2676">
        <v>0.90909090909090906</v>
      </c>
    </row>
    <row r="2677" spans="1:19" x14ac:dyDescent="0.25">
      <c r="A2677" t="s">
        <v>8978</v>
      </c>
      <c r="B2677" t="s">
        <v>2838</v>
      </c>
      <c r="C2677" t="s">
        <v>2810</v>
      </c>
      <c r="D2677">
        <v>42461</v>
      </c>
      <c r="E2677">
        <v>3</v>
      </c>
      <c r="F2677">
        <v>4</v>
      </c>
      <c r="G2677">
        <v>0.75</v>
      </c>
      <c r="H2677">
        <v>20</v>
      </c>
      <c r="I2677">
        <v>9</v>
      </c>
      <c r="J2677">
        <v>2.2222222222222223</v>
      </c>
      <c r="K2677">
        <v>14</v>
      </c>
      <c r="L2677">
        <v>0.6428571428571429</v>
      </c>
      <c r="M2677">
        <v>15</v>
      </c>
      <c r="O2677">
        <v>2</v>
      </c>
      <c r="P2677">
        <v>4</v>
      </c>
      <c r="Q2677">
        <v>0.5</v>
      </c>
      <c r="R2677">
        <v>5</v>
      </c>
    </row>
    <row r="2678" spans="1:19" x14ac:dyDescent="0.25">
      <c r="A2678" t="s">
        <v>9100</v>
      </c>
      <c r="B2678" t="s">
        <v>9101</v>
      </c>
      <c r="C2678" t="s">
        <v>2811</v>
      </c>
      <c r="D2678">
        <v>42461</v>
      </c>
      <c r="E2678">
        <v>5</v>
      </c>
      <c r="F2678">
        <v>5</v>
      </c>
      <c r="G2678">
        <v>1</v>
      </c>
      <c r="H2678">
        <v>15</v>
      </c>
      <c r="I2678">
        <v>25</v>
      </c>
      <c r="J2678">
        <v>0.6</v>
      </c>
      <c r="K2678">
        <v>25</v>
      </c>
      <c r="L2678">
        <v>1</v>
      </c>
      <c r="M2678">
        <v>13</v>
      </c>
      <c r="O2678">
        <v>0</v>
      </c>
      <c r="P2678">
        <v>0</v>
      </c>
      <c r="Q2678" t="e">
        <v>#DIV/0!</v>
      </c>
      <c r="R2678">
        <v>2</v>
      </c>
    </row>
    <row r="2679" spans="1:19" x14ac:dyDescent="0.25">
      <c r="A2679" t="s">
        <v>7392</v>
      </c>
      <c r="B2679" t="s">
        <v>969</v>
      </c>
      <c r="C2679" t="s">
        <v>204</v>
      </c>
      <c r="D2679">
        <v>42461</v>
      </c>
      <c r="E2679">
        <v>5</v>
      </c>
      <c r="F2679">
        <v>5</v>
      </c>
      <c r="G2679">
        <v>1</v>
      </c>
      <c r="H2679">
        <v>8</v>
      </c>
      <c r="I2679">
        <v>25</v>
      </c>
      <c r="J2679">
        <v>0.32</v>
      </c>
      <c r="K2679">
        <v>25</v>
      </c>
      <c r="L2679">
        <v>1</v>
      </c>
      <c r="M2679">
        <v>8</v>
      </c>
      <c r="O2679">
        <v>0</v>
      </c>
      <c r="P2679">
        <v>0</v>
      </c>
      <c r="Q2679" t="e">
        <v>#DIV/0!</v>
      </c>
      <c r="R2679">
        <v>0</v>
      </c>
    </row>
    <row r="2680" spans="1:19" x14ac:dyDescent="0.25">
      <c r="A2680" t="s">
        <v>7393</v>
      </c>
      <c r="B2680" t="s">
        <v>970</v>
      </c>
      <c r="C2680" t="s">
        <v>208</v>
      </c>
      <c r="D2680">
        <v>42461</v>
      </c>
      <c r="E2680">
        <v>6</v>
      </c>
      <c r="F2680">
        <v>7</v>
      </c>
      <c r="G2680">
        <v>0.8571428571428571</v>
      </c>
      <c r="H2680">
        <v>5</v>
      </c>
      <c r="I2680">
        <v>27</v>
      </c>
      <c r="J2680">
        <v>0.18518518518518517</v>
      </c>
      <c r="K2680">
        <v>32</v>
      </c>
      <c r="L2680">
        <v>0.84375</v>
      </c>
      <c r="M2680">
        <v>4</v>
      </c>
      <c r="O2680">
        <v>0</v>
      </c>
      <c r="P2680">
        <v>1</v>
      </c>
      <c r="Q2680">
        <v>0</v>
      </c>
      <c r="R2680">
        <v>1</v>
      </c>
    </row>
    <row r="2681" spans="1:19" x14ac:dyDescent="0.25">
      <c r="A2681" t="s">
        <v>7394</v>
      </c>
      <c r="B2681" t="s">
        <v>971</v>
      </c>
      <c r="C2681" t="s">
        <v>212</v>
      </c>
      <c r="D2681">
        <v>42461</v>
      </c>
      <c r="E2681">
        <v>2</v>
      </c>
      <c r="F2681">
        <v>2</v>
      </c>
      <c r="G2681">
        <v>1</v>
      </c>
      <c r="H2681">
        <v>18</v>
      </c>
      <c r="I2681">
        <v>10</v>
      </c>
      <c r="J2681">
        <v>1.8</v>
      </c>
      <c r="K2681">
        <v>10</v>
      </c>
      <c r="L2681">
        <v>1</v>
      </c>
      <c r="M2681">
        <v>16</v>
      </c>
      <c r="O2681">
        <v>0</v>
      </c>
      <c r="P2681">
        <v>0</v>
      </c>
      <c r="Q2681" t="e">
        <v>#DIV/0!</v>
      </c>
      <c r="R2681">
        <v>2</v>
      </c>
    </row>
    <row r="2682" spans="1:19" x14ac:dyDescent="0.25">
      <c r="A2682" t="s">
        <v>7395</v>
      </c>
      <c r="B2682" t="s">
        <v>972</v>
      </c>
      <c r="C2682" t="s">
        <v>363</v>
      </c>
      <c r="D2682">
        <v>42461</v>
      </c>
      <c r="E2682">
        <v>10</v>
      </c>
      <c r="F2682">
        <v>10</v>
      </c>
      <c r="G2682">
        <v>1</v>
      </c>
      <c r="H2682">
        <v>16</v>
      </c>
      <c r="I2682">
        <v>26</v>
      </c>
      <c r="J2682">
        <v>0.61538461538461542</v>
      </c>
      <c r="K2682">
        <v>26</v>
      </c>
      <c r="L2682">
        <v>1</v>
      </c>
      <c r="M2682">
        <v>16</v>
      </c>
      <c r="O2682">
        <v>1</v>
      </c>
      <c r="P2682">
        <v>1</v>
      </c>
      <c r="Q2682">
        <v>1</v>
      </c>
      <c r="R2682">
        <v>0</v>
      </c>
      <c r="S2682">
        <v>0.83</v>
      </c>
    </row>
    <row r="2683" spans="1:19" x14ac:dyDescent="0.25">
      <c r="A2683" t="s">
        <v>7396</v>
      </c>
      <c r="B2683" t="s">
        <v>973</v>
      </c>
      <c r="C2683" t="s">
        <v>223</v>
      </c>
      <c r="D2683">
        <v>42461</v>
      </c>
      <c r="E2683">
        <v>4</v>
      </c>
      <c r="F2683">
        <v>4</v>
      </c>
      <c r="G2683">
        <v>1</v>
      </c>
      <c r="H2683">
        <v>2</v>
      </c>
      <c r="I2683">
        <v>20</v>
      </c>
      <c r="J2683">
        <v>0.1</v>
      </c>
      <c r="K2683">
        <v>20</v>
      </c>
      <c r="L2683">
        <v>1</v>
      </c>
      <c r="M2683">
        <v>2</v>
      </c>
      <c r="O2683">
        <v>0</v>
      </c>
      <c r="P2683">
        <v>0</v>
      </c>
      <c r="Q2683" t="e">
        <v>#DIV/0!</v>
      </c>
      <c r="R2683">
        <v>0</v>
      </c>
      <c r="S2683">
        <v>0.73815789473684212</v>
      </c>
    </row>
    <row r="2684" spans="1:19" x14ac:dyDescent="0.25">
      <c r="A2684" t="s">
        <v>7397</v>
      </c>
      <c r="B2684" t="s">
        <v>974</v>
      </c>
      <c r="C2684" t="s">
        <v>206</v>
      </c>
      <c r="D2684">
        <v>42461</v>
      </c>
      <c r="E2684">
        <v>9</v>
      </c>
      <c r="F2684">
        <v>9</v>
      </c>
      <c r="G2684">
        <v>1</v>
      </c>
      <c r="H2684">
        <v>118</v>
      </c>
      <c r="I2684">
        <v>100</v>
      </c>
      <c r="J2684">
        <v>1.18</v>
      </c>
      <c r="K2684">
        <v>100</v>
      </c>
      <c r="L2684">
        <v>1</v>
      </c>
      <c r="M2684">
        <v>117</v>
      </c>
      <c r="O2684">
        <v>0</v>
      </c>
      <c r="P2684">
        <v>0</v>
      </c>
      <c r="Q2684" t="e">
        <v>#DIV/0!</v>
      </c>
      <c r="R2684">
        <v>1</v>
      </c>
      <c r="S2684">
        <v>0.83750000000000002</v>
      </c>
    </row>
    <row r="2685" spans="1:19" x14ac:dyDescent="0.25">
      <c r="A2685" t="s">
        <v>7398</v>
      </c>
      <c r="B2685" t="s">
        <v>975</v>
      </c>
      <c r="C2685" t="s">
        <v>229</v>
      </c>
      <c r="D2685">
        <v>42461</v>
      </c>
      <c r="E2685">
        <v>5</v>
      </c>
      <c r="F2685">
        <v>6</v>
      </c>
      <c r="G2685">
        <v>0.83333333333333337</v>
      </c>
      <c r="H2685">
        <v>56</v>
      </c>
      <c r="I2685">
        <v>75</v>
      </c>
      <c r="J2685">
        <v>0.7466666666666667</v>
      </c>
      <c r="K2685">
        <v>90</v>
      </c>
      <c r="L2685">
        <v>0.83333333333333337</v>
      </c>
      <c r="M2685">
        <v>52</v>
      </c>
      <c r="O2685">
        <v>0</v>
      </c>
      <c r="P2685">
        <v>0</v>
      </c>
      <c r="Q2685" t="e">
        <v>#DIV/0!</v>
      </c>
      <c r="R2685">
        <v>4</v>
      </c>
      <c r="S2685" t="e">
        <v>#DIV/0!</v>
      </c>
    </row>
    <row r="2686" spans="1:19" x14ac:dyDescent="0.25">
      <c r="A2686" t="s">
        <v>7399</v>
      </c>
      <c r="B2686" t="s">
        <v>976</v>
      </c>
      <c r="C2686" t="s">
        <v>977</v>
      </c>
      <c r="D2686">
        <v>42461</v>
      </c>
      <c r="E2686">
        <v>2</v>
      </c>
      <c r="F2686">
        <v>2</v>
      </c>
      <c r="G2686">
        <v>1</v>
      </c>
      <c r="H2686">
        <v>4</v>
      </c>
      <c r="I2686">
        <v>10</v>
      </c>
      <c r="J2686">
        <v>0.4</v>
      </c>
      <c r="K2686">
        <v>10</v>
      </c>
      <c r="L2686">
        <v>1</v>
      </c>
      <c r="M2686">
        <v>4</v>
      </c>
      <c r="O2686">
        <v>0</v>
      </c>
      <c r="P2686">
        <v>0</v>
      </c>
      <c r="Q2686" t="e">
        <v>#DIV/0!</v>
      </c>
      <c r="R2686">
        <v>0</v>
      </c>
      <c r="S2686" t="e">
        <v>#DIV/0!</v>
      </c>
    </row>
    <row r="2687" spans="1:19" x14ac:dyDescent="0.25">
      <c r="A2687" t="s">
        <v>7400</v>
      </c>
      <c r="B2687" t="s">
        <v>978</v>
      </c>
      <c r="C2687" t="s">
        <v>678</v>
      </c>
      <c r="D2687">
        <v>42461</v>
      </c>
      <c r="E2687">
        <v>4</v>
      </c>
      <c r="F2687">
        <v>5</v>
      </c>
      <c r="G2687">
        <v>0.8</v>
      </c>
      <c r="H2687">
        <v>12</v>
      </c>
      <c r="I2687">
        <v>21</v>
      </c>
      <c r="J2687">
        <v>0.5714285714285714</v>
      </c>
      <c r="K2687">
        <v>26</v>
      </c>
      <c r="L2687">
        <v>0.80769230769230771</v>
      </c>
      <c r="M2687">
        <v>8</v>
      </c>
      <c r="O2687">
        <v>0</v>
      </c>
      <c r="P2687">
        <v>0</v>
      </c>
      <c r="Q2687" t="e">
        <v>#DIV/0!</v>
      </c>
      <c r="R2687">
        <v>4</v>
      </c>
      <c r="S2687" t="e">
        <v>#DIV/0!</v>
      </c>
    </row>
    <row r="2688" spans="1:19" x14ac:dyDescent="0.25">
      <c r="A2688" t="s">
        <v>7401</v>
      </c>
      <c r="B2688" t="s">
        <v>979</v>
      </c>
      <c r="C2688" t="s">
        <v>231</v>
      </c>
      <c r="D2688">
        <v>42461</v>
      </c>
      <c r="E2688">
        <v>3</v>
      </c>
      <c r="F2688">
        <v>5</v>
      </c>
      <c r="G2688">
        <v>0.6</v>
      </c>
      <c r="H2688">
        <v>40</v>
      </c>
      <c r="I2688">
        <v>30</v>
      </c>
      <c r="J2688">
        <v>1.3333333333333333</v>
      </c>
      <c r="K2688">
        <v>50</v>
      </c>
      <c r="L2688">
        <v>0.6</v>
      </c>
      <c r="M2688">
        <v>40</v>
      </c>
      <c r="O2688">
        <v>2</v>
      </c>
      <c r="P2688">
        <v>4</v>
      </c>
      <c r="Q2688">
        <v>0.5</v>
      </c>
      <c r="R2688">
        <v>0</v>
      </c>
      <c r="S2688">
        <v>0.59166666666666667</v>
      </c>
    </row>
    <row r="2689" spans="1:19" x14ac:dyDescent="0.25">
      <c r="A2689" t="s">
        <v>7402</v>
      </c>
      <c r="B2689" t="s">
        <v>980</v>
      </c>
      <c r="C2689" t="s">
        <v>236</v>
      </c>
      <c r="D2689">
        <v>42461</v>
      </c>
      <c r="E2689">
        <v>18</v>
      </c>
      <c r="F2689">
        <v>14</v>
      </c>
      <c r="G2689">
        <v>1.2857142857142858</v>
      </c>
      <c r="H2689">
        <v>175</v>
      </c>
      <c r="I2689">
        <v>174</v>
      </c>
      <c r="J2689">
        <v>1.0057471264367817</v>
      </c>
      <c r="K2689">
        <v>134</v>
      </c>
      <c r="L2689">
        <v>1.2985074626865671</v>
      </c>
      <c r="M2689">
        <v>145</v>
      </c>
      <c r="O2689">
        <v>0</v>
      </c>
      <c r="P2689">
        <v>0</v>
      </c>
      <c r="Q2689" t="e">
        <v>#DIV/0!</v>
      </c>
      <c r="R2689">
        <v>30</v>
      </c>
      <c r="S2689" t="e">
        <v>#DIV/0!</v>
      </c>
    </row>
    <row r="2690" spans="1:19" x14ac:dyDescent="0.25">
      <c r="A2690" t="s">
        <v>7403</v>
      </c>
      <c r="B2690" t="s">
        <v>981</v>
      </c>
      <c r="C2690" t="s">
        <v>221</v>
      </c>
      <c r="D2690">
        <v>42461</v>
      </c>
      <c r="E2690">
        <v>8</v>
      </c>
      <c r="F2690">
        <v>10</v>
      </c>
      <c r="G2690">
        <v>0.8</v>
      </c>
      <c r="H2690">
        <v>71</v>
      </c>
      <c r="I2690">
        <v>80</v>
      </c>
      <c r="J2690">
        <v>0.88749999999999996</v>
      </c>
      <c r="K2690">
        <v>100</v>
      </c>
      <c r="L2690">
        <v>0.8</v>
      </c>
      <c r="M2690">
        <v>62</v>
      </c>
      <c r="O2690">
        <v>6</v>
      </c>
      <c r="P2690">
        <v>8</v>
      </c>
      <c r="Q2690">
        <v>0.75</v>
      </c>
      <c r="R2690">
        <v>9</v>
      </c>
      <c r="S2690" t="e">
        <v>#DIV/0!</v>
      </c>
    </row>
    <row r="2691" spans="1:19" x14ac:dyDescent="0.25">
      <c r="A2691" t="s">
        <v>7404</v>
      </c>
      <c r="B2691" t="s">
        <v>982</v>
      </c>
      <c r="C2691" t="s">
        <v>238</v>
      </c>
      <c r="D2691">
        <v>42461</v>
      </c>
      <c r="E2691">
        <v>3</v>
      </c>
      <c r="F2691">
        <v>3</v>
      </c>
      <c r="G2691">
        <v>1</v>
      </c>
      <c r="H2691">
        <v>10</v>
      </c>
      <c r="I2691">
        <v>30</v>
      </c>
      <c r="J2691">
        <v>0.33333333333333331</v>
      </c>
      <c r="K2691">
        <v>30</v>
      </c>
      <c r="L2691">
        <v>1</v>
      </c>
      <c r="M2691">
        <v>10</v>
      </c>
      <c r="O2691">
        <v>0</v>
      </c>
      <c r="P2691">
        <v>0</v>
      </c>
      <c r="Q2691" t="e">
        <v>#DIV/0!</v>
      </c>
      <c r="R2691">
        <v>0</v>
      </c>
      <c r="S2691" t="e">
        <v>#DIV/0!</v>
      </c>
    </row>
    <row r="2692" spans="1:19" x14ac:dyDescent="0.25">
      <c r="A2692" t="s">
        <v>7405</v>
      </c>
      <c r="B2692" t="s">
        <v>983</v>
      </c>
      <c r="C2692" t="s">
        <v>224</v>
      </c>
      <c r="D2692">
        <v>42461</v>
      </c>
      <c r="G2692" t="e">
        <v>#DIV/0!</v>
      </c>
      <c r="J2692" t="e">
        <v>#DIV/0!</v>
      </c>
      <c r="L2692" t="e">
        <v>#DIV/0!</v>
      </c>
      <c r="Q2692" t="e">
        <v>#DIV/0!</v>
      </c>
      <c r="S2692">
        <v>1.0325</v>
      </c>
    </row>
    <row r="2693" spans="1:19" x14ac:dyDescent="0.25">
      <c r="A2693" t="s">
        <v>7406</v>
      </c>
      <c r="B2693" t="s">
        <v>984</v>
      </c>
      <c r="C2693" t="s">
        <v>584</v>
      </c>
      <c r="D2693">
        <v>42461</v>
      </c>
      <c r="E2693">
        <v>4</v>
      </c>
      <c r="F2693">
        <v>4</v>
      </c>
      <c r="G2693">
        <v>1</v>
      </c>
      <c r="H2693">
        <v>24</v>
      </c>
      <c r="I2693">
        <v>40</v>
      </c>
      <c r="J2693">
        <v>0.6</v>
      </c>
      <c r="K2693">
        <v>40</v>
      </c>
      <c r="L2693">
        <v>1</v>
      </c>
      <c r="M2693">
        <v>24</v>
      </c>
      <c r="O2693">
        <v>0</v>
      </c>
      <c r="P2693">
        <v>0</v>
      </c>
      <c r="Q2693" t="e">
        <v>#DIV/0!</v>
      </c>
      <c r="R2693">
        <v>0</v>
      </c>
      <c r="S2693">
        <v>1.075</v>
      </c>
    </row>
    <row r="2694" spans="1:19" x14ac:dyDescent="0.25">
      <c r="A2694" t="s">
        <v>9620</v>
      </c>
      <c r="B2694" t="s">
        <v>9621</v>
      </c>
      <c r="C2694" t="s">
        <v>9523</v>
      </c>
      <c r="D2694">
        <v>42461</v>
      </c>
      <c r="E2694">
        <v>3</v>
      </c>
      <c r="F2694">
        <v>4</v>
      </c>
      <c r="G2694">
        <v>0.75</v>
      </c>
      <c r="H2694">
        <v>20</v>
      </c>
      <c r="I2694">
        <v>9</v>
      </c>
      <c r="J2694">
        <v>2.2222222222222223</v>
      </c>
      <c r="K2694">
        <v>14</v>
      </c>
      <c r="L2694">
        <v>0.6428571428571429</v>
      </c>
      <c r="M2694">
        <v>15</v>
      </c>
      <c r="O2694">
        <v>2</v>
      </c>
      <c r="P2694">
        <v>4</v>
      </c>
      <c r="Q2694">
        <v>0.5</v>
      </c>
      <c r="R2694">
        <v>5</v>
      </c>
      <c r="S2694">
        <v>0.74521999999999999</v>
      </c>
    </row>
    <row r="2695" spans="1:19" x14ac:dyDescent="0.25">
      <c r="A2695" t="s">
        <v>9245</v>
      </c>
      <c r="B2695" t="s">
        <v>9246</v>
      </c>
      <c r="C2695" t="s">
        <v>3018</v>
      </c>
      <c r="D2695">
        <v>42461</v>
      </c>
      <c r="E2695">
        <v>10</v>
      </c>
      <c r="F2695">
        <v>10</v>
      </c>
      <c r="G2695">
        <v>1</v>
      </c>
      <c r="H2695">
        <v>34</v>
      </c>
      <c r="I2695">
        <v>50</v>
      </c>
      <c r="J2695">
        <v>0.68</v>
      </c>
      <c r="K2695">
        <v>50</v>
      </c>
      <c r="L2695">
        <v>1</v>
      </c>
      <c r="M2695">
        <v>32</v>
      </c>
      <c r="O2695">
        <v>0</v>
      </c>
      <c r="P2695">
        <v>0</v>
      </c>
      <c r="Q2695" t="e">
        <v>#DIV/0!</v>
      </c>
      <c r="R2695">
        <v>2</v>
      </c>
      <c r="S2695">
        <v>0.53846153846153844</v>
      </c>
    </row>
    <row r="2696" spans="1:19" x14ac:dyDescent="0.25">
      <c r="A2696" t="s">
        <v>7407</v>
      </c>
      <c r="B2696" t="s">
        <v>985</v>
      </c>
      <c r="C2696" t="s">
        <v>203</v>
      </c>
      <c r="D2696">
        <v>42461</v>
      </c>
      <c r="E2696">
        <v>14</v>
      </c>
      <c r="F2696">
        <v>14</v>
      </c>
      <c r="G2696">
        <v>1</v>
      </c>
      <c r="H2696">
        <v>126</v>
      </c>
      <c r="I2696">
        <v>125</v>
      </c>
      <c r="J2696">
        <v>1.008</v>
      </c>
      <c r="K2696">
        <v>125</v>
      </c>
      <c r="L2696">
        <v>1</v>
      </c>
      <c r="M2696">
        <v>125</v>
      </c>
      <c r="O2696">
        <v>0</v>
      </c>
      <c r="P2696">
        <v>0</v>
      </c>
      <c r="Q2696" t="e">
        <v>#DIV/0!</v>
      </c>
      <c r="R2696">
        <v>1</v>
      </c>
      <c r="S2696" t="e">
        <v>#DIV/0!</v>
      </c>
    </row>
    <row r="2697" spans="1:19" x14ac:dyDescent="0.25">
      <c r="A2697" t="s">
        <v>7408</v>
      </c>
      <c r="B2697" t="s">
        <v>986</v>
      </c>
      <c r="C2697" t="s">
        <v>232</v>
      </c>
      <c r="D2697">
        <v>42461</v>
      </c>
      <c r="E2697">
        <v>2</v>
      </c>
      <c r="F2697">
        <v>2</v>
      </c>
      <c r="G2697">
        <v>1</v>
      </c>
      <c r="H2697">
        <v>1</v>
      </c>
      <c r="I2697">
        <v>15</v>
      </c>
      <c r="J2697">
        <v>6.6666666666666666E-2</v>
      </c>
      <c r="K2697">
        <v>15</v>
      </c>
      <c r="L2697">
        <v>1</v>
      </c>
      <c r="M2697">
        <v>0</v>
      </c>
      <c r="O2697">
        <v>0</v>
      </c>
      <c r="P2697">
        <v>0</v>
      </c>
      <c r="Q2697" t="e">
        <v>#DIV/0!</v>
      </c>
      <c r="R2697">
        <v>1</v>
      </c>
      <c r="S2697" t="e">
        <v>#DIV/0!</v>
      </c>
    </row>
    <row r="2698" spans="1:19" x14ac:dyDescent="0.25">
      <c r="A2698" t="s">
        <v>7409</v>
      </c>
      <c r="B2698" t="s">
        <v>987</v>
      </c>
      <c r="C2698" t="s">
        <v>988</v>
      </c>
      <c r="D2698">
        <v>42461</v>
      </c>
      <c r="E2698">
        <v>2</v>
      </c>
      <c r="F2698">
        <v>2</v>
      </c>
      <c r="G2698">
        <v>1</v>
      </c>
      <c r="H2698">
        <v>4</v>
      </c>
      <c r="I2698">
        <v>10</v>
      </c>
      <c r="J2698">
        <v>0.4</v>
      </c>
      <c r="K2698">
        <v>10</v>
      </c>
      <c r="L2698">
        <v>1</v>
      </c>
      <c r="M2698">
        <v>4</v>
      </c>
      <c r="O2698">
        <v>0</v>
      </c>
      <c r="P2698">
        <v>0</v>
      </c>
      <c r="Q2698" t="e">
        <v>#DIV/0!</v>
      </c>
      <c r="R2698">
        <v>0</v>
      </c>
      <c r="S2698">
        <v>0.90909090909090906</v>
      </c>
    </row>
    <row r="2699" spans="1:19" x14ac:dyDescent="0.25">
      <c r="A2699" t="s">
        <v>7410</v>
      </c>
      <c r="B2699" t="s">
        <v>989</v>
      </c>
      <c r="C2699" t="s">
        <v>689</v>
      </c>
      <c r="D2699">
        <v>42461</v>
      </c>
      <c r="E2699">
        <v>4</v>
      </c>
      <c r="F2699">
        <v>5</v>
      </c>
      <c r="G2699">
        <v>0.8</v>
      </c>
      <c r="H2699">
        <v>12</v>
      </c>
      <c r="I2699">
        <v>21</v>
      </c>
      <c r="J2699">
        <v>0.5714285714285714</v>
      </c>
      <c r="K2699">
        <v>26</v>
      </c>
      <c r="L2699">
        <v>0.80769230769230771</v>
      </c>
      <c r="M2699">
        <v>8</v>
      </c>
      <c r="O2699">
        <v>0</v>
      </c>
      <c r="P2699">
        <v>0</v>
      </c>
      <c r="Q2699" t="e">
        <v>#DIV/0!</v>
      </c>
      <c r="R2699">
        <v>4</v>
      </c>
      <c r="S2699" t="e">
        <v>#DIV/0!</v>
      </c>
    </row>
    <row r="2700" spans="1:19" x14ac:dyDescent="0.25">
      <c r="A2700" t="s">
        <v>7411</v>
      </c>
      <c r="B2700" t="s">
        <v>990</v>
      </c>
      <c r="C2700" t="s">
        <v>211</v>
      </c>
      <c r="D2700">
        <v>42461</v>
      </c>
      <c r="E2700">
        <v>11</v>
      </c>
      <c r="F2700">
        <v>12</v>
      </c>
      <c r="G2700">
        <v>0.91666666666666663</v>
      </c>
      <c r="H2700">
        <v>89</v>
      </c>
      <c r="I2700">
        <v>84</v>
      </c>
      <c r="J2700">
        <v>1.0595238095238095</v>
      </c>
      <c r="K2700">
        <v>96</v>
      </c>
      <c r="L2700">
        <v>0.875</v>
      </c>
      <c r="M2700">
        <v>71</v>
      </c>
      <c r="O2700">
        <v>1</v>
      </c>
      <c r="P2700">
        <v>2</v>
      </c>
      <c r="Q2700">
        <v>0.5</v>
      </c>
      <c r="R2700">
        <v>18</v>
      </c>
      <c r="S2700" t="e">
        <v>#DIV/0!</v>
      </c>
    </row>
    <row r="2701" spans="1:19" x14ac:dyDescent="0.25">
      <c r="A2701" t="s">
        <v>7412</v>
      </c>
      <c r="B2701" t="s">
        <v>991</v>
      </c>
      <c r="C2701" t="s">
        <v>216</v>
      </c>
      <c r="D2701">
        <v>42461</v>
      </c>
      <c r="E2701">
        <v>2</v>
      </c>
      <c r="F2701">
        <v>3</v>
      </c>
      <c r="G2701">
        <v>0.66666666666666663</v>
      </c>
      <c r="H2701">
        <v>15</v>
      </c>
      <c r="I2701">
        <v>18</v>
      </c>
      <c r="J2701">
        <v>0.83333333333333337</v>
      </c>
      <c r="K2701">
        <v>25</v>
      </c>
      <c r="L2701">
        <v>0.72</v>
      </c>
      <c r="M2701">
        <v>13</v>
      </c>
      <c r="O2701">
        <v>0</v>
      </c>
      <c r="P2701">
        <v>1</v>
      </c>
      <c r="Q2701">
        <v>0</v>
      </c>
      <c r="R2701">
        <v>2</v>
      </c>
      <c r="S2701" t="e">
        <v>#DIV/0!</v>
      </c>
    </row>
    <row r="2702" spans="1:19" x14ac:dyDescent="0.25">
      <c r="A2702" t="s">
        <v>7413</v>
      </c>
      <c r="B2702" t="s">
        <v>992</v>
      </c>
      <c r="C2702" t="s">
        <v>235</v>
      </c>
      <c r="D2702">
        <v>42461</v>
      </c>
      <c r="E2702">
        <v>1</v>
      </c>
      <c r="F2702">
        <v>2</v>
      </c>
      <c r="G2702">
        <v>0.5</v>
      </c>
      <c r="H2702">
        <v>7</v>
      </c>
      <c r="I2702">
        <v>10</v>
      </c>
      <c r="J2702">
        <v>0.7</v>
      </c>
      <c r="K2702">
        <v>15</v>
      </c>
      <c r="L2702">
        <v>0.66666666666666663</v>
      </c>
      <c r="M2702">
        <v>7</v>
      </c>
      <c r="O2702">
        <v>0</v>
      </c>
      <c r="P2702">
        <v>0</v>
      </c>
      <c r="Q2702" t="e">
        <v>#DIV/0!</v>
      </c>
      <c r="R2702">
        <v>0</v>
      </c>
    </row>
    <row r="2703" spans="1:19" x14ac:dyDescent="0.25">
      <c r="A2703" t="s">
        <v>7414</v>
      </c>
      <c r="B2703" t="s">
        <v>993</v>
      </c>
      <c r="C2703" t="s">
        <v>202</v>
      </c>
      <c r="D2703">
        <v>42461</v>
      </c>
      <c r="E2703">
        <v>1</v>
      </c>
      <c r="F2703">
        <v>3</v>
      </c>
      <c r="G2703">
        <v>0.33333333333333331</v>
      </c>
      <c r="H2703">
        <v>3</v>
      </c>
      <c r="I2703">
        <v>5</v>
      </c>
      <c r="J2703">
        <v>0.6</v>
      </c>
      <c r="K2703">
        <v>15</v>
      </c>
      <c r="L2703">
        <v>0.33333333333333331</v>
      </c>
      <c r="M2703">
        <v>3</v>
      </c>
      <c r="O2703">
        <v>0</v>
      </c>
      <c r="P2703">
        <v>0</v>
      </c>
      <c r="Q2703" t="e">
        <v>#DIV/0!</v>
      </c>
      <c r="R2703">
        <v>0</v>
      </c>
      <c r="S2703">
        <v>0.52631578947368418</v>
      </c>
    </row>
    <row r="2704" spans="1:19" x14ac:dyDescent="0.25">
      <c r="A2704" t="s">
        <v>7415</v>
      </c>
      <c r="B2704" t="s">
        <v>994</v>
      </c>
      <c r="C2704" t="s">
        <v>207</v>
      </c>
      <c r="D2704">
        <v>42461</v>
      </c>
      <c r="E2704">
        <v>8</v>
      </c>
      <c r="F2704">
        <v>10</v>
      </c>
      <c r="G2704">
        <v>0.8</v>
      </c>
      <c r="H2704">
        <v>25</v>
      </c>
      <c r="I2704">
        <v>47</v>
      </c>
      <c r="J2704">
        <v>0.53191489361702127</v>
      </c>
      <c r="K2704">
        <v>62</v>
      </c>
      <c r="L2704">
        <v>0.75806451612903225</v>
      </c>
      <c r="M2704">
        <v>18</v>
      </c>
      <c r="O2704">
        <v>5</v>
      </c>
      <c r="P2704">
        <v>7</v>
      </c>
      <c r="Q2704">
        <v>0.7142857142857143</v>
      </c>
      <c r="R2704">
        <v>7</v>
      </c>
      <c r="S2704">
        <v>0.98583333333333323</v>
      </c>
    </row>
    <row r="2705" spans="1:19" x14ac:dyDescent="0.25">
      <c r="A2705" t="s">
        <v>7416</v>
      </c>
      <c r="B2705" t="s">
        <v>995</v>
      </c>
      <c r="C2705" t="s">
        <v>219</v>
      </c>
      <c r="D2705">
        <v>42461</v>
      </c>
      <c r="E2705">
        <v>15</v>
      </c>
      <c r="F2705">
        <v>17</v>
      </c>
      <c r="G2705">
        <v>0.88235294117647056</v>
      </c>
      <c r="H2705">
        <v>106</v>
      </c>
      <c r="I2705">
        <v>125</v>
      </c>
      <c r="J2705">
        <v>0.84799999999999998</v>
      </c>
      <c r="K2705">
        <v>145</v>
      </c>
      <c r="L2705">
        <v>0.86206896551724133</v>
      </c>
      <c r="M2705">
        <v>88</v>
      </c>
      <c r="O2705">
        <v>11</v>
      </c>
      <c r="P2705">
        <v>14</v>
      </c>
      <c r="Q2705">
        <v>0.7857142857142857</v>
      </c>
      <c r="R2705">
        <v>18</v>
      </c>
      <c r="S2705">
        <v>0.66644000000000003</v>
      </c>
    </row>
    <row r="2706" spans="1:19" x14ac:dyDescent="0.25">
      <c r="A2706" t="s">
        <v>7417</v>
      </c>
      <c r="B2706" t="s">
        <v>996</v>
      </c>
      <c r="C2706" t="s">
        <v>225</v>
      </c>
      <c r="D2706">
        <v>42461</v>
      </c>
      <c r="E2706">
        <v>15</v>
      </c>
      <c r="F2706">
        <v>16</v>
      </c>
      <c r="G2706">
        <v>0.9375</v>
      </c>
      <c r="H2706">
        <v>30</v>
      </c>
      <c r="I2706">
        <v>44</v>
      </c>
      <c r="J2706">
        <v>0.68181818181818177</v>
      </c>
      <c r="K2706">
        <v>48</v>
      </c>
      <c r="L2706">
        <v>0.91666666666666663</v>
      </c>
      <c r="M2706">
        <v>21</v>
      </c>
      <c r="O2706">
        <v>4</v>
      </c>
      <c r="P2706">
        <v>8</v>
      </c>
      <c r="Q2706">
        <v>0.5</v>
      </c>
      <c r="R2706">
        <v>9</v>
      </c>
      <c r="S2706">
        <v>0.82399999999999995</v>
      </c>
    </row>
    <row r="2707" spans="1:19" x14ac:dyDescent="0.25">
      <c r="A2707" t="s">
        <v>7418</v>
      </c>
      <c r="B2707" t="s">
        <v>997</v>
      </c>
      <c r="C2707" t="s">
        <v>364</v>
      </c>
      <c r="D2707">
        <v>42461</v>
      </c>
      <c r="E2707">
        <v>10</v>
      </c>
      <c r="F2707">
        <v>10</v>
      </c>
      <c r="G2707">
        <v>1</v>
      </c>
      <c r="H2707">
        <v>16</v>
      </c>
      <c r="I2707">
        <v>26</v>
      </c>
      <c r="J2707">
        <v>0.61538461538461542</v>
      </c>
      <c r="K2707">
        <v>26</v>
      </c>
      <c r="L2707">
        <v>1</v>
      </c>
      <c r="M2707">
        <v>16</v>
      </c>
      <c r="O2707">
        <v>1</v>
      </c>
      <c r="P2707">
        <v>1</v>
      </c>
      <c r="Q2707">
        <v>1</v>
      </c>
      <c r="R2707">
        <v>0</v>
      </c>
      <c r="S2707">
        <v>0.8899999999999999</v>
      </c>
    </row>
    <row r="2708" spans="1:19" x14ac:dyDescent="0.25">
      <c r="A2708" t="s">
        <v>7419</v>
      </c>
      <c r="B2708" t="s">
        <v>998</v>
      </c>
      <c r="C2708" t="s">
        <v>222</v>
      </c>
      <c r="D2708">
        <v>42461</v>
      </c>
      <c r="E2708">
        <v>4</v>
      </c>
      <c r="F2708">
        <v>4</v>
      </c>
      <c r="G2708">
        <v>1</v>
      </c>
      <c r="H2708">
        <v>2</v>
      </c>
      <c r="I2708">
        <v>20</v>
      </c>
      <c r="J2708">
        <v>0.1</v>
      </c>
      <c r="K2708">
        <v>20</v>
      </c>
      <c r="L2708">
        <v>1</v>
      </c>
      <c r="M2708">
        <v>2</v>
      </c>
      <c r="O2708">
        <v>0</v>
      </c>
      <c r="P2708">
        <v>0</v>
      </c>
      <c r="Q2708" t="e">
        <v>#DIV/0!</v>
      </c>
      <c r="R2708">
        <v>0</v>
      </c>
      <c r="S2708">
        <v>0.62393162393162394</v>
      </c>
    </row>
    <row r="2709" spans="1:19" x14ac:dyDescent="0.25">
      <c r="A2709" t="s">
        <v>7420</v>
      </c>
      <c r="B2709" t="s">
        <v>999</v>
      </c>
      <c r="C2709" t="s">
        <v>228</v>
      </c>
      <c r="D2709">
        <v>42461</v>
      </c>
      <c r="E2709">
        <v>5</v>
      </c>
      <c r="F2709">
        <v>6</v>
      </c>
      <c r="G2709">
        <v>0.83333333333333337</v>
      </c>
      <c r="H2709">
        <v>56</v>
      </c>
      <c r="I2709">
        <v>75</v>
      </c>
      <c r="J2709">
        <v>0.7466666666666667</v>
      </c>
      <c r="K2709">
        <v>90</v>
      </c>
      <c r="L2709">
        <v>0.83333333333333337</v>
      </c>
      <c r="M2709">
        <v>52</v>
      </c>
      <c r="O2709">
        <v>0</v>
      </c>
      <c r="P2709">
        <v>0</v>
      </c>
      <c r="Q2709" t="e">
        <v>#DIV/0!</v>
      </c>
      <c r="R2709">
        <v>4</v>
      </c>
      <c r="S2709">
        <v>0.7920454545454545</v>
      </c>
    </row>
    <row r="2710" spans="1:19" x14ac:dyDescent="0.25">
      <c r="A2710" t="s">
        <v>7421</v>
      </c>
      <c r="B2710" t="s">
        <v>1000</v>
      </c>
      <c r="C2710" t="s">
        <v>230</v>
      </c>
      <c r="D2710">
        <v>42461</v>
      </c>
      <c r="E2710">
        <v>3</v>
      </c>
      <c r="F2710">
        <v>5</v>
      </c>
      <c r="G2710">
        <v>0.6</v>
      </c>
      <c r="H2710">
        <v>40</v>
      </c>
      <c r="I2710">
        <v>30</v>
      </c>
      <c r="J2710">
        <v>1.3333333333333333</v>
      </c>
      <c r="K2710">
        <v>50</v>
      </c>
      <c r="L2710">
        <v>0.6</v>
      </c>
      <c r="M2710">
        <v>40</v>
      </c>
      <c r="O2710">
        <v>2</v>
      </c>
      <c r="P2710">
        <v>4</v>
      </c>
      <c r="Q2710">
        <v>0.5</v>
      </c>
      <c r="R2710">
        <v>0</v>
      </c>
    </row>
    <row r="2711" spans="1:19" x14ac:dyDescent="0.25">
      <c r="A2711" t="s">
        <v>7422</v>
      </c>
      <c r="B2711" t="s">
        <v>1001</v>
      </c>
      <c r="C2711" t="s">
        <v>237</v>
      </c>
      <c r="D2711">
        <v>42461</v>
      </c>
      <c r="E2711">
        <v>18</v>
      </c>
      <c r="F2711">
        <v>14</v>
      </c>
      <c r="G2711">
        <v>1.2857142857142858</v>
      </c>
      <c r="H2711">
        <v>175</v>
      </c>
      <c r="I2711">
        <v>174</v>
      </c>
      <c r="J2711">
        <v>1.0057471264367817</v>
      </c>
      <c r="K2711">
        <v>134</v>
      </c>
      <c r="L2711">
        <v>1.2985074626865671</v>
      </c>
      <c r="M2711">
        <v>145</v>
      </c>
      <c r="O2711">
        <v>0</v>
      </c>
      <c r="P2711">
        <v>0</v>
      </c>
      <c r="Q2711" t="e">
        <v>#DIV/0!</v>
      </c>
      <c r="R2711">
        <v>30</v>
      </c>
      <c r="S2711">
        <v>0.75836660018344215</v>
      </c>
    </row>
    <row r="2712" spans="1:19" x14ac:dyDescent="0.25">
      <c r="A2712" t="s">
        <v>7423</v>
      </c>
      <c r="B2712" t="s">
        <v>1002</v>
      </c>
      <c r="C2712" t="s">
        <v>239</v>
      </c>
      <c r="D2712">
        <v>42461</v>
      </c>
      <c r="E2712">
        <v>3</v>
      </c>
      <c r="F2712">
        <v>3</v>
      </c>
      <c r="G2712">
        <v>1</v>
      </c>
      <c r="H2712">
        <v>10</v>
      </c>
      <c r="I2712">
        <v>30</v>
      </c>
      <c r="J2712">
        <v>0.33333333333333331</v>
      </c>
      <c r="K2712">
        <v>30</v>
      </c>
      <c r="L2712">
        <v>1</v>
      </c>
      <c r="M2712">
        <v>10</v>
      </c>
      <c r="O2712">
        <v>0</v>
      </c>
      <c r="P2712">
        <v>0</v>
      </c>
      <c r="Q2712" t="e">
        <v>#DIV/0!</v>
      </c>
      <c r="R2712">
        <v>0</v>
      </c>
    </row>
    <row r="2713" spans="1:19" x14ac:dyDescent="0.25">
      <c r="A2713" t="s">
        <v>7424</v>
      </c>
      <c r="B2713" t="s">
        <v>1003</v>
      </c>
      <c r="C2713" t="s">
        <v>603</v>
      </c>
      <c r="D2713">
        <v>42461</v>
      </c>
      <c r="E2713">
        <v>4</v>
      </c>
      <c r="F2713">
        <v>4</v>
      </c>
      <c r="G2713">
        <v>1</v>
      </c>
      <c r="H2713">
        <v>24</v>
      </c>
      <c r="I2713">
        <v>40</v>
      </c>
      <c r="J2713">
        <v>0.6</v>
      </c>
      <c r="K2713">
        <v>40</v>
      </c>
      <c r="L2713">
        <v>1</v>
      </c>
      <c r="M2713">
        <v>24</v>
      </c>
      <c r="O2713">
        <v>0</v>
      </c>
      <c r="P2713">
        <v>0</v>
      </c>
      <c r="Q2713" t="e">
        <v>#DIV/0!</v>
      </c>
      <c r="R2713">
        <v>0</v>
      </c>
    </row>
    <row r="2714" spans="1:19" x14ac:dyDescent="0.25">
      <c r="A2714" t="s">
        <v>7425</v>
      </c>
      <c r="B2714" t="s">
        <v>1004</v>
      </c>
      <c r="C2714" t="s">
        <v>247</v>
      </c>
      <c r="D2714">
        <v>42461</v>
      </c>
      <c r="E2714">
        <v>7</v>
      </c>
      <c r="F2714">
        <v>10</v>
      </c>
      <c r="G2714">
        <v>0.7</v>
      </c>
      <c r="H2714">
        <v>66</v>
      </c>
      <c r="I2714">
        <v>67</v>
      </c>
      <c r="J2714">
        <v>0.9850746268656716</v>
      </c>
      <c r="K2714">
        <v>91</v>
      </c>
      <c r="L2714">
        <v>0.73626373626373631</v>
      </c>
      <c r="M2714">
        <v>50</v>
      </c>
      <c r="O2714">
        <v>0</v>
      </c>
      <c r="P2714">
        <v>1</v>
      </c>
      <c r="Q2714">
        <v>0</v>
      </c>
      <c r="R2714">
        <v>16</v>
      </c>
    </row>
    <row r="2715" spans="1:19" x14ac:dyDescent="0.25">
      <c r="A2715" t="s">
        <v>9377</v>
      </c>
      <c r="B2715" t="s">
        <v>2666</v>
      </c>
      <c r="C2715" t="s">
        <v>2637</v>
      </c>
      <c r="D2715">
        <v>42461</v>
      </c>
      <c r="E2715">
        <v>6</v>
      </c>
      <c r="F2715">
        <v>8</v>
      </c>
      <c r="G2715">
        <v>0.75</v>
      </c>
      <c r="H2715">
        <v>22</v>
      </c>
      <c r="I2715">
        <v>30</v>
      </c>
      <c r="J2715">
        <v>0.73333333333333328</v>
      </c>
      <c r="K2715">
        <v>40</v>
      </c>
      <c r="L2715">
        <v>0.75</v>
      </c>
      <c r="M2715">
        <v>22</v>
      </c>
      <c r="O2715">
        <v>0</v>
      </c>
      <c r="P2715">
        <v>0</v>
      </c>
      <c r="Q2715" t="e">
        <v>#DIV/0!</v>
      </c>
      <c r="R2715">
        <v>0</v>
      </c>
    </row>
    <row r="2716" spans="1:19" x14ac:dyDescent="0.25">
      <c r="A2716" t="s">
        <v>7426</v>
      </c>
      <c r="B2716" t="s">
        <v>1005</v>
      </c>
      <c r="C2716" t="s">
        <v>242</v>
      </c>
      <c r="D2716">
        <v>42461</v>
      </c>
      <c r="E2716">
        <v>16</v>
      </c>
      <c r="F2716">
        <v>17</v>
      </c>
      <c r="G2716">
        <v>0.94117647058823528</v>
      </c>
      <c r="H2716">
        <v>83</v>
      </c>
      <c r="I2716">
        <v>115</v>
      </c>
      <c r="J2716">
        <v>0.72173913043478266</v>
      </c>
      <c r="K2716">
        <v>125</v>
      </c>
      <c r="L2716">
        <v>0.92</v>
      </c>
      <c r="M2716">
        <v>65</v>
      </c>
      <c r="N2716">
        <v>0.98583333333333323</v>
      </c>
      <c r="O2716">
        <v>11</v>
      </c>
      <c r="P2716">
        <v>14</v>
      </c>
      <c r="Q2716">
        <v>0.7857142857142857</v>
      </c>
      <c r="R2716">
        <v>18</v>
      </c>
      <c r="S2716">
        <v>0.5</v>
      </c>
    </row>
    <row r="2717" spans="1:19" x14ac:dyDescent="0.25">
      <c r="A2717" t="s">
        <v>7427</v>
      </c>
      <c r="B2717" t="s">
        <v>1006</v>
      </c>
      <c r="C2717" t="s">
        <v>243</v>
      </c>
      <c r="D2717">
        <v>42461</v>
      </c>
      <c r="E2717">
        <v>11</v>
      </c>
      <c r="F2717">
        <v>12</v>
      </c>
      <c r="G2717">
        <v>0.91666666666666663</v>
      </c>
      <c r="H2717">
        <v>26</v>
      </c>
      <c r="I2717">
        <v>36</v>
      </c>
      <c r="J2717">
        <v>0.72222222222222221</v>
      </c>
      <c r="K2717">
        <v>40</v>
      </c>
      <c r="L2717">
        <v>0.9</v>
      </c>
      <c r="M2717">
        <v>18</v>
      </c>
      <c r="N2717">
        <v>0.66644000000000003</v>
      </c>
      <c r="O2717">
        <v>4</v>
      </c>
      <c r="P2717">
        <v>8</v>
      </c>
      <c r="Q2717">
        <v>0.5</v>
      </c>
      <c r="R2717">
        <v>8</v>
      </c>
      <c r="S2717">
        <v>0.5</v>
      </c>
    </row>
    <row r="2718" spans="1:19" x14ac:dyDescent="0.25">
      <c r="A2718" t="s">
        <v>7428</v>
      </c>
      <c r="B2718" t="s">
        <v>1007</v>
      </c>
      <c r="C2718" t="s">
        <v>244</v>
      </c>
      <c r="D2718">
        <v>42461</v>
      </c>
      <c r="E2718">
        <v>4</v>
      </c>
      <c r="F2718">
        <v>4</v>
      </c>
      <c r="G2718">
        <v>1</v>
      </c>
      <c r="H2718">
        <v>4</v>
      </c>
      <c r="I2718">
        <v>8</v>
      </c>
      <c r="J2718">
        <v>0.5</v>
      </c>
      <c r="K2718">
        <v>8</v>
      </c>
      <c r="L2718">
        <v>1</v>
      </c>
      <c r="M2718">
        <v>3</v>
      </c>
      <c r="N2718">
        <v>0.82399999999999995</v>
      </c>
      <c r="O2718">
        <v>0</v>
      </c>
      <c r="P2718">
        <v>0</v>
      </c>
      <c r="Q2718" t="e">
        <v>#DIV/0!</v>
      </c>
      <c r="R2718">
        <v>1</v>
      </c>
      <c r="S2718">
        <v>1.05</v>
      </c>
    </row>
    <row r="2719" spans="1:19" x14ac:dyDescent="0.25">
      <c r="A2719" t="s">
        <v>9486</v>
      </c>
      <c r="B2719" t="s">
        <v>2839</v>
      </c>
      <c r="C2719" t="s">
        <v>2809</v>
      </c>
      <c r="D2719">
        <v>42461</v>
      </c>
      <c r="E2719">
        <v>8</v>
      </c>
      <c r="F2719">
        <v>9</v>
      </c>
      <c r="G2719">
        <v>0.88888888888888884</v>
      </c>
      <c r="H2719">
        <v>35</v>
      </c>
      <c r="I2719">
        <v>34</v>
      </c>
      <c r="J2719">
        <v>1.0294117647058822</v>
      </c>
      <c r="K2719">
        <v>39</v>
      </c>
      <c r="L2719">
        <v>0.87179487179487181</v>
      </c>
      <c r="M2719">
        <v>28</v>
      </c>
      <c r="O2719">
        <v>2</v>
      </c>
      <c r="P2719">
        <v>4</v>
      </c>
      <c r="Q2719">
        <v>0.5</v>
      </c>
      <c r="R2719">
        <v>7</v>
      </c>
      <c r="S2719">
        <v>0.9</v>
      </c>
    </row>
    <row r="2720" spans="1:19" x14ac:dyDescent="0.25">
      <c r="A2720" t="s">
        <v>7429</v>
      </c>
      <c r="B2720" t="s">
        <v>1008</v>
      </c>
      <c r="C2720" t="s">
        <v>245</v>
      </c>
      <c r="D2720">
        <v>42461</v>
      </c>
      <c r="E2720">
        <v>27</v>
      </c>
      <c r="F2720">
        <v>28</v>
      </c>
      <c r="G2720">
        <v>0.9642857142857143</v>
      </c>
      <c r="H2720">
        <v>49</v>
      </c>
      <c r="I2720">
        <v>108</v>
      </c>
      <c r="J2720">
        <v>0.45370370370370372</v>
      </c>
      <c r="K2720">
        <v>113</v>
      </c>
      <c r="L2720">
        <v>0.95575221238938057</v>
      </c>
      <c r="M2720">
        <v>46</v>
      </c>
      <c r="O2720">
        <v>1</v>
      </c>
      <c r="P2720">
        <v>2</v>
      </c>
      <c r="Q2720">
        <v>0.5</v>
      </c>
      <c r="R2720">
        <v>3</v>
      </c>
      <c r="S2720">
        <v>1.05</v>
      </c>
    </row>
    <row r="2721" spans="1:19" x14ac:dyDescent="0.25">
      <c r="A2721" t="s">
        <v>7430</v>
      </c>
      <c r="B2721" t="s">
        <v>1009</v>
      </c>
      <c r="C2721" t="s">
        <v>246</v>
      </c>
      <c r="D2721">
        <v>42461</v>
      </c>
      <c r="E2721">
        <v>56</v>
      </c>
      <c r="F2721">
        <v>58</v>
      </c>
      <c r="G2721">
        <v>0.96551724137931039</v>
      </c>
      <c r="H2721">
        <v>510</v>
      </c>
      <c r="I2721">
        <v>560</v>
      </c>
      <c r="J2721">
        <v>0.9107142857142857</v>
      </c>
      <c r="K2721">
        <v>580</v>
      </c>
      <c r="L2721">
        <v>0.96551724137931039</v>
      </c>
      <c r="M2721">
        <v>462</v>
      </c>
      <c r="O2721">
        <v>8</v>
      </c>
      <c r="P2721">
        <v>12</v>
      </c>
      <c r="Q2721">
        <v>0.66666666666666663</v>
      </c>
      <c r="R2721">
        <v>48</v>
      </c>
      <c r="S2721">
        <v>0.74321739130434772</v>
      </c>
    </row>
    <row r="2722" spans="1:19" x14ac:dyDescent="0.25">
      <c r="A2722" t="s">
        <v>7431</v>
      </c>
      <c r="B2722" t="s">
        <v>1010</v>
      </c>
      <c r="C2722" t="s">
        <v>365</v>
      </c>
      <c r="D2722">
        <v>42461</v>
      </c>
      <c r="E2722">
        <v>0</v>
      </c>
      <c r="F2722">
        <v>0</v>
      </c>
      <c r="G2722" t="e">
        <v>#DIV/0!</v>
      </c>
      <c r="H2722">
        <v>0</v>
      </c>
      <c r="I2722">
        <v>0</v>
      </c>
      <c r="J2722" t="e">
        <v>#DIV/0!</v>
      </c>
      <c r="K2722">
        <v>0</v>
      </c>
      <c r="L2722" t="e">
        <v>#DIV/0!</v>
      </c>
      <c r="M2722">
        <v>0</v>
      </c>
      <c r="O2722">
        <v>0</v>
      </c>
      <c r="P2722">
        <v>0</v>
      </c>
      <c r="Q2722" t="e">
        <v>#DIV/0!</v>
      </c>
      <c r="R2722">
        <v>0</v>
      </c>
      <c r="S2722">
        <v>0.84799999999999998</v>
      </c>
    </row>
    <row r="2723" spans="1:19" x14ac:dyDescent="0.25">
      <c r="A2723" t="s">
        <v>7432</v>
      </c>
      <c r="B2723" t="s">
        <v>1011</v>
      </c>
      <c r="C2723" t="s">
        <v>240</v>
      </c>
      <c r="D2723">
        <v>42461</v>
      </c>
      <c r="E2723">
        <v>135</v>
      </c>
      <c r="F2723">
        <v>146</v>
      </c>
      <c r="G2723">
        <v>0.92465753424657537</v>
      </c>
      <c r="H2723">
        <v>795</v>
      </c>
      <c r="I2723">
        <v>958</v>
      </c>
      <c r="J2723">
        <v>0.82985386221294366</v>
      </c>
      <c r="K2723">
        <v>1036</v>
      </c>
      <c r="L2723">
        <v>0.92471042471042475</v>
      </c>
      <c r="M2723">
        <v>694</v>
      </c>
      <c r="O2723">
        <v>26</v>
      </c>
      <c r="P2723">
        <v>41</v>
      </c>
      <c r="Q2723">
        <v>0.63414634146341464</v>
      </c>
      <c r="R2723">
        <v>101</v>
      </c>
      <c r="S2723">
        <v>0.83</v>
      </c>
    </row>
    <row r="2724" spans="1:19" x14ac:dyDescent="0.25">
      <c r="A2724" t="s">
        <v>7433</v>
      </c>
      <c r="B2724" t="s">
        <v>1013</v>
      </c>
      <c r="C2724" t="s">
        <v>215</v>
      </c>
      <c r="D2724">
        <v>42491</v>
      </c>
      <c r="E2724">
        <v>3</v>
      </c>
      <c r="F2724">
        <v>3</v>
      </c>
      <c r="G2724">
        <v>1</v>
      </c>
      <c r="H2724">
        <v>42</v>
      </c>
      <c r="I2724">
        <v>24</v>
      </c>
      <c r="J2724">
        <v>1.75</v>
      </c>
      <c r="K2724">
        <v>36</v>
      </c>
      <c r="L2724">
        <v>0.66666666666666663</v>
      </c>
      <c r="M2724">
        <v>40</v>
      </c>
      <c r="O2724">
        <v>1</v>
      </c>
      <c r="P2724">
        <v>3</v>
      </c>
      <c r="Q2724">
        <v>0.33333333333333331</v>
      </c>
      <c r="R2724">
        <v>2</v>
      </c>
      <c r="S2724">
        <v>0.95</v>
      </c>
    </row>
    <row r="2725" spans="1:19" x14ac:dyDescent="0.25">
      <c r="A2725" t="s">
        <v>7434</v>
      </c>
      <c r="B2725" t="s">
        <v>1014</v>
      </c>
      <c r="C2725" t="s">
        <v>218</v>
      </c>
      <c r="D2725">
        <v>42491</v>
      </c>
      <c r="E2725">
        <v>2</v>
      </c>
      <c r="F2725">
        <v>3</v>
      </c>
      <c r="G2725">
        <v>0.66666666666666663</v>
      </c>
      <c r="H2725">
        <v>10</v>
      </c>
      <c r="I2725">
        <v>18</v>
      </c>
      <c r="J2725">
        <v>0.55555555555555558</v>
      </c>
      <c r="K2725">
        <v>25</v>
      </c>
      <c r="L2725">
        <v>0.72</v>
      </c>
      <c r="M2725">
        <v>9</v>
      </c>
      <c r="O2725">
        <v>3</v>
      </c>
      <c r="P2725">
        <v>6</v>
      </c>
      <c r="Q2725">
        <v>0.5</v>
      </c>
      <c r="R2725">
        <v>1</v>
      </c>
      <c r="S2725">
        <v>0.625</v>
      </c>
    </row>
    <row r="2726" spans="1:19" x14ac:dyDescent="0.25">
      <c r="A2726" t="s">
        <v>7435</v>
      </c>
      <c r="B2726" t="s">
        <v>1015</v>
      </c>
      <c r="C2726" t="s">
        <v>234</v>
      </c>
      <c r="D2726">
        <v>42491</v>
      </c>
      <c r="E2726">
        <v>1</v>
      </c>
      <c r="F2726">
        <v>2</v>
      </c>
      <c r="G2726">
        <v>0.5</v>
      </c>
      <c r="H2726">
        <v>9</v>
      </c>
      <c r="I2726">
        <v>10</v>
      </c>
      <c r="J2726">
        <v>0.9</v>
      </c>
      <c r="K2726">
        <v>15</v>
      </c>
      <c r="L2726">
        <v>0.66666666666666663</v>
      </c>
      <c r="M2726">
        <v>7</v>
      </c>
      <c r="O2726">
        <v>0</v>
      </c>
      <c r="P2726">
        <v>0</v>
      </c>
      <c r="Q2726" t="e">
        <v>#DIV/0!</v>
      </c>
      <c r="R2726">
        <v>2</v>
      </c>
    </row>
    <row r="2727" spans="1:19" x14ac:dyDescent="0.25">
      <c r="A2727" t="s">
        <v>7436</v>
      </c>
      <c r="B2727" t="s">
        <v>1016</v>
      </c>
      <c r="C2727" t="s">
        <v>233</v>
      </c>
      <c r="D2727">
        <v>42491</v>
      </c>
      <c r="E2727">
        <v>2</v>
      </c>
      <c r="F2727">
        <v>2</v>
      </c>
      <c r="G2727">
        <v>1</v>
      </c>
      <c r="H2727">
        <v>6</v>
      </c>
      <c r="I2727">
        <v>15</v>
      </c>
      <c r="J2727">
        <v>0.4</v>
      </c>
      <c r="K2727">
        <v>15</v>
      </c>
      <c r="L2727">
        <v>1</v>
      </c>
      <c r="M2727">
        <v>5</v>
      </c>
      <c r="O2727">
        <v>0</v>
      </c>
      <c r="P2727">
        <v>0</v>
      </c>
      <c r="Q2727" t="e">
        <v>#DIV/0!</v>
      </c>
      <c r="R2727">
        <v>1</v>
      </c>
      <c r="S2727">
        <v>0.23529411764705882</v>
      </c>
    </row>
    <row r="2728" spans="1:19" x14ac:dyDescent="0.25">
      <c r="A2728" t="s">
        <v>8870</v>
      </c>
      <c r="B2728" t="s">
        <v>3216</v>
      </c>
      <c r="C2728" t="s">
        <v>2638</v>
      </c>
      <c r="D2728">
        <v>42491</v>
      </c>
      <c r="E2728">
        <v>5</v>
      </c>
      <c r="F2728">
        <v>5</v>
      </c>
      <c r="G2728">
        <v>1</v>
      </c>
      <c r="H2728">
        <v>20</v>
      </c>
      <c r="I2728">
        <v>25</v>
      </c>
      <c r="J2728">
        <v>0.8</v>
      </c>
      <c r="K2728">
        <v>25</v>
      </c>
      <c r="L2728">
        <v>1</v>
      </c>
      <c r="M2728">
        <v>20</v>
      </c>
      <c r="O2728">
        <v>0</v>
      </c>
      <c r="P2728">
        <v>0</v>
      </c>
      <c r="Q2728" t="e">
        <v>#DIV/0!</v>
      </c>
      <c r="R2728">
        <v>0</v>
      </c>
      <c r="S2728">
        <v>0.53846153846153844</v>
      </c>
    </row>
    <row r="2729" spans="1:19" x14ac:dyDescent="0.25">
      <c r="A2729" t="s">
        <v>8761</v>
      </c>
      <c r="B2729" t="s">
        <v>2667</v>
      </c>
      <c r="C2729" t="s">
        <v>2636</v>
      </c>
      <c r="D2729">
        <v>42491</v>
      </c>
      <c r="E2729">
        <v>1</v>
      </c>
      <c r="F2729">
        <v>3</v>
      </c>
      <c r="G2729">
        <v>0.33333333333333331</v>
      </c>
      <c r="H2729">
        <v>2</v>
      </c>
      <c r="I2729">
        <v>5</v>
      </c>
      <c r="J2729">
        <v>0.4</v>
      </c>
      <c r="K2729">
        <v>15</v>
      </c>
      <c r="L2729">
        <v>0.33333333333333331</v>
      </c>
      <c r="M2729">
        <v>1</v>
      </c>
      <c r="O2729">
        <v>0</v>
      </c>
      <c r="P2729">
        <v>0</v>
      </c>
      <c r="Q2729" t="e">
        <v>#DIV/0!</v>
      </c>
      <c r="R2729">
        <v>1</v>
      </c>
    </row>
    <row r="2730" spans="1:19" x14ac:dyDescent="0.25">
      <c r="A2730" t="s">
        <v>7437</v>
      </c>
      <c r="B2730" t="s">
        <v>1017</v>
      </c>
      <c r="C2730" t="s">
        <v>209</v>
      </c>
      <c r="D2730">
        <v>42491</v>
      </c>
      <c r="E2730">
        <v>3</v>
      </c>
      <c r="F2730">
        <v>3</v>
      </c>
      <c r="G2730">
        <v>1</v>
      </c>
      <c r="H2730">
        <v>17</v>
      </c>
      <c r="I2730">
        <v>30</v>
      </c>
      <c r="J2730">
        <v>0.56666666666666665</v>
      </c>
      <c r="K2730">
        <v>30</v>
      </c>
      <c r="L2730">
        <v>1</v>
      </c>
      <c r="M2730">
        <v>14</v>
      </c>
      <c r="N2730">
        <v>1.05</v>
      </c>
      <c r="O2730">
        <v>6</v>
      </c>
      <c r="P2730">
        <v>7</v>
      </c>
      <c r="Q2730">
        <v>0.8571428571428571</v>
      </c>
      <c r="R2730">
        <v>3</v>
      </c>
      <c r="S2730">
        <v>0.91666666666666663</v>
      </c>
    </row>
    <row r="2731" spans="1:19" x14ac:dyDescent="0.25">
      <c r="A2731" t="s">
        <v>7438</v>
      </c>
      <c r="B2731" t="s">
        <v>1018</v>
      </c>
      <c r="C2731" t="s">
        <v>214</v>
      </c>
      <c r="D2731">
        <v>42491</v>
      </c>
      <c r="E2731">
        <v>7</v>
      </c>
      <c r="F2731">
        <v>7</v>
      </c>
      <c r="G2731">
        <v>1</v>
      </c>
      <c r="H2731">
        <v>22</v>
      </c>
      <c r="I2731">
        <v>50</v>
      </c>
      <c r="J2731">
        <v>0.44</v>
      </c>
      <c r="K2731">
        <v>50</v>
      </c>
      <c r="L2731">
        <v>1</v>
      </c>
      <c r="M2731">
        <v>20</v>
      </c>
      <c r="N2731">
        <v>0.9</v>
      </c>
      <c r="O2731">
        <v>4</v>
      </c>
      <c r="P2731">
        <v>4</v>
      </c>
      <c r="Q2731">
        <v>1</v>
      </c>
      <c r="R2731">
        <v>2</v>
      </c>
    </row>
    <row r="2732" spans="1:19" x14ac:dyDescent="0.25">
      <c r="A2732" t="s">
        <v>7439</v>
      </c>
      <c r="B2732" t="s">
        <v>1019</v>
      </c>
      <c r="C2732" t="s">
        <v>220</v>
      </c>
      <c r="D2732">
        <v>42491</v>
      </c>
      <c r="E2732">
        <v>7</v>
      </c>
      <c r="F2732">
        <v>7</v>
      </c>
      <c r="G2732">
        <v>1</v>
      </c>
      <c r="H2732">
        <v>33</v>
      </c>
      <c r="I2732">
        <v>45</v>
      </c>
      <c r="J2732">
        <v>0.73333333333333328</v>
      </c>
      <c r="K2732">
        <v>45</v>
      </c>
      <c r="L2732">
        <v>1</v>
      </c>
      <c r="M2732">
        <v>26</v>
      </c>
      <c r="N2732">
        <v>1.05</v>
      </c>
      <c r="O2732">
        <v>5</v>
      </c>
      <c r="P2732">
        <v>10</v>
      </c>
      <c r="Q2732">
        <v>0.5</v>
      </c>
      <c r="R2732">
        <v>7</v>
      </c>
    </row>
    <row r="2733" spans="1:19" x14ac:dyDescent="0.25">
      <c r="A2733" t="s">
        <v>7440</v>
      </c>
      <c r="B2733" t="s">
        <v>1020</v>
      </c>
      <c r="C2733" t="s">
        <v>226</v>
      </c>
      <c r="D2733">
        <v>42491</v>
      </c>
      <c r="E2733">
        <v>11</v>
      </c>
      <c r="F2733">
        <v>12</v>
      </c>
      <c r="G2733">
        <v>0.91666666666666663</v>
      </c>
      <c r="H2733">
        <v>28</v>
      </c>
      <c r="I2733">
        <v>36</v>
      </c>
      <c r="J2733">
        <v>0.77777777777777779</v>
      </c>
      <c r="K2733">
        <v>40</v>
      </c>
      <c r="L2733">
        <v>0.9</v>
      </c>
      <c r="M2733">
        <v>18</v>
      </c>
      <c r="N2733">
        <v>0.74321739130434772</v>
      </c>
      <c r="O2733">
        <v>3</v>
      </c>
      <c r="P2733">
        <v>5</v>
      </c>
      <c r="Q2733">
        <v>0.6</v>
      </c>
      <c r="R2733">
        <v>10</v>
      </c>
    </row>
    <row r="2734" spans="1:19" x14ac:dyDescent="0.25">
      <c r="A2734" t="s">
        <v>7441</v>
      </c>
      <c r="B2734" t="s">
        <v>1021</v>
      </c>
      <c r="C2734" t="s">
        <v>227</v>
      </c>
      <c r="D2734">
        <v>42491</v>
      </c>
      <c r="E2734">
        <v>4</v>
      </c>
      <c r="F2734">
        <v>4</v>
      </c>
      <c r="G2734">
        <v>1</v>
      </c>
      <c r="H2734">
        <v>4</v>
      </c>
      <c r="I2734">
        <v>8</v>
      </c>
      <c r="J2734">
        <v>0.5</v>
      </c>
      <c r="K2734">
        <v>8</v>
      </c>
      <c r="L2734">
        <v>1</v>
      </c>
      <c r="M2734">
        <v>3</v>
      </c>
      <c r="N2734">
        <v>0.84799999999999998</v>
      </c>
      <c r="O2734">
        <v>0</v>
      </c>
      <c r="P2734">
        <v>0</v>
      </c>
      <c r="Q2734" t="e">
        <v>#DIV/0!</v>
      </c>
      <c r="R2734">
        <v>1</v>
      </c>
      <c r="S2734">
        <v>0.97142857142857142</v>
      </c>
    </row>
    <row r="2735" spans="1:19" x14ac:dyDescent="0.25">
      <c r="A2735" t="s">
        <v>8979</v>
      </c>
      <c r="B2735" t="s">
        <v>2840</v>
      </c>
      <c r="C2735" t="s">
        <v>2810</v>
      </c>
      <c r="D2735">
        <v>42491</v>
      </c>
      <c r="E2735">
        <v>3</v>
      </c>
      <c r="F2735">
        <v>4</v>
      </c>
      <c r="G2735">
        <v>0.75</v>
      </c>
      <c r="H2735">
        <v>21</v>
      </c>
      <c r="I2735">
        <v>9</v>
      </c>
      <c r="J2735">
        <v>2.3333333333333335</v>
      </c>
      <c r="K2735">
        <v>14</v>
      </c>
      <c r="L2735">
        <v>0.6428571428571429</v>
      </c>
      <c r="M2735">
        <v>19</v>
      </c>
      <c r="O2735">
        <v>1</v>
      </c>
      <c r="P2735">
        <v>2</v>
      </c>
      <c r="Q2735">
        <v>0.5</v>
      </c>
      <c r="R2735">
        <v>2</v>
      </c>
    </row>
    <row r="2736" spans="1:19" x14ac:dyDescent="0.25">
      <c r="A2736" t="s">
        <v>9102</v>
      </c>
      <c r="B2736" t="s">
        <v>9103</v>
      </c>
      <c r="C2736" t="s">
        <v>2811</v>
      </c>
      <c r="D2736">
        <v>42491</v>
      </c>
      <c r="E2736">
        <v>5</v>
      </c>
      <c r="F2736">
        <v>5</v>
      </c>
      <c r="G2736">
        <v>1</v>
      </c>
      <c r="H2736">
        <v>13</v>
      </c>
      <c r="I2736">
        <v>25</v>
      </c>
      <c r="J2736">
        <v>0.52</v>
      </c>
      <c r="K2736">
        <v>25</v>
      </c>
      <c r="L2736">
        <v>1</v>
      </c>
      <c r="M2736">
        <v>13</v>
      </c>
      <c r="O2736">
        <v>1</v>
      </c>
      <c r="P2736">
        <v>1</v>
      </c>
      <c r="Q2736">
        <v>1</v>
      </c>
      <c r="R2736">
        <v>0</v>
      </c>
    </row>
    <row r="2737" spans="1:19" x14ac:dyDescent="0.25">
      <c r="A2737" t="s">
        <v>7442</v>
      </c>
      <c r="B2737" t="s">
        <v>1022</v>
      </c>
      <c r="C2737" t="s">
        <v>204</v>
      </c>
      <c r="D2737">
        <v>42491</v>
      </c>
      <c r="E2737">
        <v>5</v>
      </c>
      <c r="F2737">
        <v>5</v>
      </c>
      <c r="G2737">
        <v>1</v>
      </c>
      <c r="H2737">
        <v>8</v>
      </c>
      <c r="I2737">
        <v>25</v>
      </c>
      <c r="J2737">
        <v>0.32</v>
      </c>
      <c r="K2737">
        <v>25</v>
      </c>
      <c r="L2737">
        <v>1</v>
      </c>
      <c r="M2737">
        <v>8</v>
      </c>
      <c r="O2737">
        <v>3</v>
      </c>
      <c r="P2737">
        <v>3</v>
      </c>
      <c r="Q2737">
        <v>1</v>
      </c>
      <c r="R2737">
        <v>0</v>
      </c>
    </row>
    <row r="2738" spans="1:19" x14ac:dyDescent="0.25">
      <c r="A2738" t="s">
        <v>7443</v>
      </c>
      <c r="B2738" t="s">
        <v>1023</v>
      </c>
      <c r="C2738" t="s">
        <v>208</v>
      </c>
      <c r="D2738">
        <v>42491</v>
      </c>
      <c r="E2738">
        <v>6</v>
      </c>
      <c r="F2738">
        <v>7</v>
      </c>
      <c r="G2738">
        <v>0.8571428571428571</v>
      </c>
      <c r="H2738">
        <v>5</v>
      </c>
      <c r="I2738">
        <v>27</v>
      </c>
      <c r="J2738">
        <v>0.18518518518518517</v>
      </c>
      <c r="K2738">
        <v>32</v>
      </c>
      <c r="L2738">
        <v>0.84375</v>
      </c>
      <c r="M2738">
        <v>4</v>
      </c>
      <c r="O2738">
        <v>0</v>
      </c>
      <c r="P2738">
        <v>1</v>
      </c>
      <c r="Q2738">
        <v>0</v>
      </c>
      <c r="R2738">
        <v>1</v>
      </c>
    </row>
    <row r="2739" spans="1:19" x14ac:dyDescent="0.25">
      <c r="A2739" t="s">
        <v>7444</v>
      </c>
      <c r="B2739" t="s">
        <v>1024</v>
      </c>
      <c r="C2739" t="s">
        <v>212</v>
      </c>
      <c r="D2739">
        <v>42491</v>
      </c>
      <c r="E2739">
        <v>2</v>
      </c>
      <c r="F2739">
        <v>2</v>
      </c>
      <c r="G2739">
        <v>1</v>
      </c>
      <c r="H2739">
        <v>17</v>
      </c>
      <c r="I2739">
        <v>10</v>
      </c>
      <c r="J2739">
        <v>1.7</v>
      </c>
      <c r="K2739">
        <v>10</v>
      </c>
      <c r="L2739">
        <v>1</v>
      </c>
      <c r="M2739">
        <v>17</v>
      </c>
      <c r="O2739">
        <v>0</v>
      </c>
      <c r="P2739">
        <v>0</v>
      </c>
      <c r="Q2739" t="e">
        <v>#DIV/0!</v>
      </c>
      <c r="R2739">
        <v>0</v>
      </c>
    </row>
    <row r="2740" spans="1:19" x14ac:dyDescent="0.25">
      <c r="A2740" t="s">
        <v>7445</v>
      </c>
      <c r="B2740" t="s">
        <v>1025</v>
      </c>
      <c r="C2740" t="s">
        <v>363</v>
      </c>
      <c r="D2740">
        <v>42491</v>
      </c>
      <c r="E2740">
        <v>10</v>
      </c>
      <c r="F2740">
        <v>10</v>
      </c>
      <c r="G2740">
        <v>1</v>
      </c>
      <c r="H2740">
        <v>17</v>
      </c>
      <c r="I2740">
        <v>26</v>
      </c>
      <c r="J2740">
        <v>0.65384615384615385</v>
      </c>
      <c r="K2740">
        <v>26</v>
      </c>
      <c r="L2740">
        <v>1</v>
      </c>
      <c r="M2740">
        <v>13</v>
      </c>
      <c r="O2740">
        <v>0</v>
      </c>
      <c r="P2740">
        <v>0</v>
      </c>
      <c r="Q2740" t="e">
        <v>#DIV/0!</v>
      </c>
      <c r="R2740">
        <v>4</v>
      </c>
      <c r="S2740">
        <v>0.83</v>
      </c>
    </row>
    <row r="2741" spans="1:19" x14ac:dyDescent="0.25">
      <c r="A2741" t="s">
        <v>7446</v>
      </c>
      <c r="B2741" t="s">
        <v>1026</v>
      </c>
      <c r="C2741" t="s">
        <v>223</v>
      </c>
      <c r="D2741">
        <v>42491</v>
      </c>
      <c r="E2741">
        <v>4</v>
      </c>
      <c r="F2741">
        <v>4</v>
      </c>
      <c r="G2741">
        <v>1</v>
      </c>
      <c r="H2741">
        <v>2</v>
      </c>
      <c r="I2741">
        <v>20</v>
      </c>
      <c r="J2741">
        <v>0.1</v>
      </c>
      <c r="K2741">
        <v>20</v>
      </c>
      <c r="L2741">
        <v>1</v>
      </c>
      <c r="M2741">
        <v>2</v>
      </c>
      <c r="O2741">
        <v>0</v>
      </c>
      <c r="P2741">
        <v>0</v>
      </c>
      <c r="Q2741" t="e">
        <v>#DIV/0!</v>
      </c>
      <c r="R2741">
        <v>0</v>
      </c>
      <c r="S2741">
        <v>0.72499999999999998</v>
      </c>
    </row>
    <row r="2742" spans="1:19" x14ac:dyDescent="0.25">
      <c r="A2742" t="s">
        <v>7447</v>
      </c>
      <c r="B2742" t="s">
        <v>1027</v>
      </c>
      <c r="C2742" t="s">
        <v>206</v>
      </c>
      <c r="D2742">
        <v>42491</v>
      </c>
      <c r="E2742">
        <v>9</v>
      </c>
      <c r="F2742">
        <v>9</v>
      </c>
      <c r="G2742">
        <v>1</v>
      </c>
      <c r="H2742">
        <v>120</v>
      </c>
      <c r="I2742">
        <v>100</v>
      </c>
      <c r="J2742">
        <v>1.2</v>
      </c>
      <c r="K2742">
        <v>100</v>
      </c>
      <c r="L2742">
        <v>1</v>
      </c>
      <c r="M2742">
        <v>117</v>
      </c>
      <c r="O2742">
        <v>0</v>
      </c>
      <c r="P2742">
        <v>0</v>
      </c>
      <c r="Q2742" t="e">
        <v>#DIV/0!</v>
      </c>
      <c r="R2742">
        <v>3</v>
      </c>
      <c r="S2742">
        <v>0.77083333333333326</v>
      </c>
    </row>
    <row r="2743" spans="1:19" x14ac:dyDescent="0.25">
      <c r="A2743" t="s">
        <v>7448</v>
      </c>
      <c r="B2743" t="s">
        <v>1028</v>
      </c>
      <c r="C2743" t="s">
        <v>229</v>
      </c>
      <c r="D2743">
        <v>42491</v>
      </c>
      <c r="E2743">
        <v>5</v>
      </c>
      <c r="F2743">
        <v>6</v>
      </c>
      <c r="G2743">
        <v>0.83333333333333337</v>
      </c>
      <c r="H2743">
        <v>56</v>
      </c>
      <c r="I2743">
        <v>75</v>
      </c>
      <c r="J2743">
        <v>0.7466666666666667</v>
      </c>
      <c r="K2743">
        <v>90</v>
      </c>
      <c r="L2743">
        <v>0.83333333333333337</v>
      </c>
      <c r="M2743">
        <v>56</v>
      </c>
      <c r="O2743">
        <v>0</v>
      </c>
      <c r="P2743">
        <v>0</v>
      </c>
      <c r="Q2743" t="e">
        <v>#DIV/0!</v>
      </c>
      <c r="R2743">
        <v>0</v>
      </c>
      <c r="S2743" t="e">
        <v>#DIV/0!</v>
      </c>
    </row>
    <row r="2744" spans="1:19" x14ac:dyDescent="0.25">
      <c r="A2744" t="s">
        <v>7449</v>
      </c>
      <c r="B2744" t="s">
        <v>1029</v>
      </c>
      <c r="C2744" t="s">
        <v>977</v>
      </c>
      <c r="D2744">
        <v>42491</v>
      </c>
      <c r="E2744">
        <v>2</v>
      </c>
      <c r="F2744">
        <v>2</v>
      </c>
      <c r="G2744">
        <v>1</v>
      </c>
      <c r="H2744">
        <v>4</v>
      </c>
      <c r="I2744">
        <v>10</v>
      </c>
      <c r="J2744">
        <v>0.4</v>
      </c>
      <c r="K2744">
        <v>10</v>
      </c>
      <c r="L2744">
        <v>1</v>
      </c>
      <c r="M2744">
        <v>4</v>
      </c>
      <c r="O2744">
        <v>0</v>
      </c>
      <c r="P2744">
        <v>0</v>
      </c>
      <c r="Q2744" t="e">
        <v>#DIV/0!</v>
      </c>
      <c r="R2744">
        <v>0</v>
      </c>
      <c r="S2744" t="e">
        <v>#DIV/0!</v>
      </c>
    </row>
    <row r="2745" spans="1:19" x14ac:dyDescent="0.25">
      <c r="A2745" t="s">
        <v>7450</v>
      </c>
      <c r="B2745" t="s">
        <v>1030</v>
      </c>
      <c r="C2745" t="s">
        <v>678</v>
      </c>
      <c r="D2745">
        <v>42491</v>
      </c>
      <c r="E2745">
        <v>5</v>
      </c>
      <c r="F2745">
        <v>5</v>
      </c>
      <c r="G2745">
        <v>1</v>
      </c>
      <c r="H2745">
        <v>15</v>
      </c>
      <c r="I2745">
        <v>26</v>
      </c>
      <c r="J2745">
        <v>0.57692307692307687</v>
      </c>
      <c r="K2745">
        <v>26</v>
      </c>
      <c r="L2745">
        <v>1</v>
      </c>
      <c r="M2745">
        <v>15</v>
      </c>
      <c r="O2745">
        <v>1</v>
      </c>
      <c r="P2745">
        <v>1</v>
      </c>
      <c r="Q2745">
        <v>1</v>
      </c>
      <c r="R2745">
        <v>0</v>
      </c>
      <c r="S2745" t="e">
        <v>#DIV/0!</v>
      </c>
    </row>
    <row r="2746" spans="1:19" x14ac:dyDescent="0.25">
      <c r="A2746" t="s">
        <v>7451</v>
      </c>
      <c r="B2746" t="s">
        <v>1031</v>
      </c>
      <c r="C2746" t="s">
        <v>231</v>
      </c>
      <c r="D2746">
        <v>42491</v>
      </c>
      <c r="E2746">
        <v>3</v>
      </c>
      <c r="F2746">
        <v>5</v>
      </c>
      <c r="G2746">
        <v>0.6</v>
      </c>
      <c r="H2746">
        <v>35</v>
      </c>
      <c r="I2746">
        <v>30</v>
      </c>
      <c r="J2746">
        <v>1.1666666666666667</v>
      </c>
      <c r="K2746">
        <v>50</v>
      </c>
      <c r="L2746">
        <v>0.6</v>
      </c>
      <c r="M2746">
        <v>35</v>
      </c>
      <c r="O2746">
        <v>0</v>
      </c>
      <c r="P2746">
        <v>0</v>
      </c>
      <c r="Q2746" t="e">
        <v>#DIV/0!</v>
      </c>
      <c r="R2746">
        <v>0</v>
      </c>
      <c r="S2746">
        <v>0.56764705882352939</v>
      </c>
    </row>
    <row r="2747" spans="1:19" x14ac:dyDescent="0.25">
      <c r="A2747" t="s">
        <v>7452</v>
      </c>
      <c r="B2747" t="s">
        <v>1032</v>
      </c>
      <c r="C2747" t="s">
        <v>236</v>
      </c>
      <c r="D2747">
        <v>42491</v>
      </c>
      <c r="E2747">
        <v>17</v>
      </c>
      <c r="F2747">
        <v>14</v>
      </c>
      <c r="G2747">
        <v>1.2142857142857142</v>
      </c>
      <c r="H2747">
        <v>177</v>
      </c>
      <c r="I2747">
        <v>174</v>
      </c>
      <c r="J2747">
        <v>1.0172413793103448</v>
      </c>
      <c r="K2747">
        <v>134</v>
      </c>
      <c r="L2747">
        <v>1.2985074626865671</v>
      </c>
      <c r="M2747">
        <v>177</v>
      </c>
      <c r="O2747">
        <v>0</v>
      </c>
      <c r="P2747">
        <v>0</v>
      </c>
      <c r="Q2747" t="e">
        <v>#DIV/0!</v>
      </c>
      <c r="R2747">
        <v>0</v>
      </c>
      <c r="S2747" t="e">
        <v>#DIV/0!</v>
      </c>
    </row>
    <row r="2748" spans="1:19" x14ac:dyDescent="0.25">
      <c r="A2748" t="s">
        <v>7453</v>
      </c>
      <c r="B2748" t="s">
        <v>1033</v>
      </c>
      <c r="C2748" t="s">
        <v>221</v>
      </c>
      <c r="D2748">
        <v>42491</v>
      </c>
      <c r="E2748">
        <v>8</v>
      </c>
      <c r="F2748">
        <v>10</v>
      </c>
      <c r="G2748">
        <v>0.8</v>
      </c>
      <c r="H2748">
        <v>71</v>
      </c>
      <c r="I2748">
        <v>80</v>
      </c>
      <c r="J2748">
        <v>0.88749999999999996</v>
      </c>
      <c r="K2748">
        <v>100</v>
      </c>
      <c r="L2748">
        <v>0.8</v>
      </c>
      <c r="M2748">
        <v>67</v>
      </c>
      <c r="O2748">
        <v>3</v>
      </c>
      <c r="P2748">
        <v>5</v>
      </c>
      <c r="Q2748">
        <v>0.6</v>
      </c>
      <c r="R2748">
        <v>4</v>
      </c>
      <c r="S2748" t="e">
        <v>#DIV/0!</v>
      </c>
    </row>
    <row r="2749" spans="1:19" x14ac:dyDescent="0.25">
      <c r="A2749" t="s">
        <v>7454</v>
      </c>
      <c r="B2749" t="s">
        <v>1034</v>
      </c>
      <c r="C2749" t="s">
        <v>238</v>
      </c>
      <c r="D2749">
        <v>42491</v>
      </c>
      <c r="E2749">
        <v>3</v>
      </c>
      <c r="F2749">
        <v>3</v>
      </c>
      <c r="G2749">
        <v>1</v>
      </c>
      <c r="H2749">
        <v>16</v>
      </c>
      <c r="I2749">
        <v>30</v>
      </c>
      <c r="J2749">
        <v>0.53333333333333333</v>
      </c>
      <c r="K2749">
        <v>30</v>
      </c>
      <c r="L2749">
        <v>1</v>
      </c>
      <c r="M2749">
        <v>14</v>
      </c>
      <c r="O2749">
        <v>0</v>
      </c>
      <c r="P2749">
        <v>0</v>
      </c>
      <c r="Q2749" t="e">
        <v>#DIV/0!</v>
      </c>
      <c r="R2749">
        <v>2</v>
      </c>
      <c r="S2749">
        <v>0.5</v>
      </c>
    </row>
    <row r="2750" spans="1:19" x14ac:dyDescent="0.25">
      <c r="A2750" t="s">
        <v>7455</v>
      </c>
      <c r="B2750" t="s">
        <v>1035</v>
      </c>
      <c r="C2750" t="s">
        <v>224</v>
      </c>
      <c r="D2750">
        <v>42491</v>
      </c>
      <c r="G2750" t="e">
        <v>#DIV/0!</v>
      </c>
      <c r="J2750" t="e">
        <v>#DIV/0!</v>
      </c>
      <c r="L2750" t="e">
        <v>#DIV/0!</v>
      </c>
      <c r="Q2750" t="e">
        <v>#DIV/0!</v>
      </c>
      <c r="S2750">
        <v>1.05</v>
      </c>
    </row>
    <row r="2751" spans="1:19" x14ac:dyDescent="0.25">
      <c r="A2751" t="s">
        <v>7456</v>
      </c>
      <c r="B2751" t="s">
        <v>1036</v>
      </c>
      <c r="C2751" t="s">
        <v>584</v>
      </c>
      <c r="D2751">
        <v>42491</v>
      </c>
      <c r="E2751">
        <v>4</v>
      </c>
      <c r="F2751">
        <v>4</v>
      </c>
      <c r="G2751">
        <v>1</v>
      </c>
      <c r="H2751">
        <v>39</v>
      </c>
      <c r="I2751">
        <v>40</v>
      </c>
      <c r="J2751">
        <v>0.97499999999999998</v>
      </c>
      <c r="K2751">
        <v>40</v>
      </c>
      <c r="L2751">
        <v>1</v>
      </c>
      <c r="M2751">
        <v>39</v>
      </c>
      <c r="O2751">
        <v>0</v>
      </c>
      <c r="P2751">
        <v>0</v>
      </c>
      <c r="Q2751" t="e">
        <v>#DIV/0!</v>
      </c>
      <c r="R2751">
        <v>0</v>
      </c>
      <c r="S2751">
        <v>1.05</v>
      </c>
    </row>
    <row r="2752" spans="1:19" x14ac:dyDescent="0.25">
      <c r="A2752" t="s">
        <v>9622</v>
      </c>
      <c r="B2752" t="s">
        <v>9623</v>
      </c>
      <c r="C2752" t="s">
        <v>9523</v>
      </c>
      <c r="D2752">
        <v>42491</v>
      </c>
      <c r="E2752">
        <v>3</v>
      </c>
      <c r="F2752">
        <v>4</v>
      </c>
      <c r="G2752">
        <v>0.75</v>
      </c>
      <c r="H2752">
        <v>21</v>
      </c>
      <c r="I2752">
        <v>9</v>
      </c>
      <c r="J2752">
        <v>2.3333333333333335</v>
      </c>
      <c r="K2752">
        <v>14</v>
      </c>
      <c r="L2752">
        <v>0.6428571428571429</v>
      </c>
      <c r="M2752">
        <v>19</v>
      </c>
      <c r="O2752">
        <v>1</v>
      </c>
      <c r="P2752">
        <v>2</v>
      </c>
      <c r="Q2752">
        <v>0.5</v>
      </c>
      <c r="R2752">
        <v>2</v>
      </c>
      <c r="S2752">
        <v>0.79560869565217385</v>
      </c>
    </row>
    <row r="2753" spans="1:19" x14ac:dyDescent="0.25">
      <c r="A2753" t="s">
        <v>9247</v>
      </c>
      <c r="B2753" t="s">
        <v>9248</v>
      </c>
      <c r="C2753" t="s">
        <v>3018</v>
      </c>
      <c r="D2753">
        <v>42491</v>
      </c>
      <c r="E2753">
        <v>10</v>
      </c>
      <c r="F2753">
        <v>10</v>
      </c>
      <c r="G2753">
        <v>1</v>
      </c>
      <c r="H2753">
        <v>33</v>
      </c>
      <c r="I2753">
        <v>50</v>
      </c>
      <c r="J2753">
        <v>0.66</v>
      </c>
      <c r="K2753">
        <v>50</v>
      </c>
      <c r="L2753">
        <v>1</v>
      </c>
      <c r="M2753">
        <v>33</v>
      </c>
      <c r="O2753">
        <v>1</v>
      </c>
      <c r="P2753">
        <v>1</v>
      </c>
      <c r="Q2753">
        <v>1</v>
      </c>
      <c r="R2753">
        <v>0</v>
      </c>
      <c r="S2753">
        <v>0.53846153846153844</v>
      </c>
    </row>
    <row r="2754" spans="1:19" x14ac:dyDescent="0.25">
      <c r="A2754" t="s">
        <v>7457</v>
      </c>
      <c r="B2754" t="s">
        <v>1037</v>
      </c>
      <c r="C2754" t="s">
        <v>203</v>
      </c>
      <c r="D2754">
        <v>42491</v>
      </c>
      <c r="E2754">
        <v>14</v>
      </c>
      <c r="F2754">
        <v>14</v>
      </c>
      <c r="G2754">
        <v>1</v>
      </c>
      <c r="H2754">
        <v>128</v>
      </c>
      <c r="I2754">
        <v>125</v>
      </c>
      <c r="J2754">
        <v>1.024</v>
      </c>
      <c r="K2754">
        <v>125</v>
      </c>
      <c r="L2754">
        <v>1</v>
      </c>
      <c r="M2754">
        <v>125</v>
      </c>
      <c r="O2754">
        <v>3</v>
      </c>
      <c r="P2754">
        <v>3</v>
      </c>
      <c r="Q2754">
        <v>1</v>
      </c>
      <c r="R2754">
        <v>3</v>
      </c>
      <c r="S2754" t="e">
        <v>#DIV/0!</v>
      </c>
    </row>
    <row r="2755" spans="1:19" x14ac:dyDescent="0.25">
      <c r="A2755" t="s">
        <v>7458</v>
      </c>
      <c r="B2755" t="s">
        <v>1038</v>
      </c>
      <c r="C2755" t="s">
        <v>232</v>
      </c>
      <c r="D2755">
        <v>42491</v>
      </c>
      <c r="E2755">
        <v>2</v>
      </c>
      <c r="F2755">
        <v>2</v>
      </c>
      <c r="G2755">
        <v>1</v>
      </c>
      <c r="H2755">
        <v>6</v>
      </c>
      <c r="I2755">
        <v>15</v>
      </c>
      <c r="J2755">
        <v>0.4</v>
      </c>
      <c r="K2755">
        <v>15</v>
      </c>
      <c r="L2755">
        <v>1</v>
      </c>
      <c r="M2755">
        <v>5</v>
      </c>
      <c r="O2755">
        <v>0</v>
      </c>
      <c r="P2755">
        <v>0</v>
      </c>
      <c r="Q2755" t="e">
        <v>#DIV/0!</v>
      </c>
      <c r="R2755">
        <v>1</v>
      </c>
      <c r="S2755" t="e">
        <v>#DIV/0!</v>
      </c>
    </row>
    <row r="2756" spans="1:19" x14ac:dyDescent="0.25">
      <c r="A2756" t="s">
        <v>7459</v>
      </c>
      <c r="B2756" t="s">
        <v>1039</v>
      </c>
      <c r="C2756" t="s">
        <v>988</v>
      </c>
      <c r="D2756">
        <v>42491</v>
      </c>
      <c r="E2756">
        <v>2</v>
      </c>
      <c r="F2756">
        <v>2</v>
      </c>
      <c r="G2756">
        <v>1</v>
      </c>
      <c r="H2756">
        <v>4</v>
      </c>
      <c r="I2756">
        <v>10</v>
      </c>
      <c r="J2756">
        <v>0.4</v>
      </c>
      <c r="K2756">
        <v>10</v>
      </c>
      <c r="L2756">
        <v>1</v>
      </c>
      <c r="M2756">
        <v>4</v>
      </c>
      <c r="O2756">
        <v>0</v>
      </c>
      <c r="P2756">
        <v>0</v>
      </c>
      <c r="Q2756" t="e">
        <v>#DIV/0!</v>
      </c>
      <c r="R2756">
        <v>0</v>
      </c>
      <c r="S2756">
        <v>0.97142857142857142</v>
      </c>
    </row>
    <row r="2757" spans="1:19" x14ac:dyDescent="0.25">
      <c r="A2757" t="s">
        <v>7460</v>
      </c>
      <c r="B2757" t="s">
        <v>1040</v>
      </c>
      <c r="C2757" t="s">
        <v>689</v>
      </c>
      <c r="D2757">
        <v>42491</v>
      </c>
      <c r="E2757">
        <v>5</v>
      </c>
      <c r="F2757">
        <v>5</v>
      </c>
      <c r="G2757">
        <v>1</v>
      </c>
      <c r="H2757">
        <v>15</v>
      </c>
      <c r="I2757">
        <v>26</v>
      </c>
      <c r="J2757">
        <v>0.57692307692307687</v>
      </c>
      <c r="K2757">
        <v>26</v>
      </c>
      <c r="L2757">
        <v>1</v>
      </c>
      <c r="M2757">
        <v>15</v>
      </c>
      <c r="O2757">
        <v>1</v>
      </c>
      <c r="P2757">
        <v>1</v>
      </c>
      <c r="Q2757">
        <v>1</v>
      </c>
      <c r="R2757">
        <v>0</v>
      </c>
      <c r="S2757" t="e">
        <v>#DIV/0!</v>
      </c>
    </row>
    <row r="2758" spans="1:19" x14ac:dyDescent="0.25">
      <c r="A2758" t="s">
        <v>7461</v>
      </c>
      <c r="B2758" t="s">
        <v>1041</v>
      </c>
      <c r="C2758" t="s">
        <v>211</v>
      </c>
      <c r="D2758">
        <v>42491</v>
      </c>
      <c r="E2758">
        <v>12</v>
      </c>
      <c r="F2758">
        <v>12</v>
      </c>
      <c r="G2758">
        <v>1</v>
      </c>
      <c r="H2758">
        <v>81</v>
      </c>
      <c r="I2758">
        <v>84</v>
      </c>
      <c r="J2758">
        <v>0.9642857142857143</v>
      </c>
      <c r="K2758">
        <v>96</v>
      </c>
      <c r="L2758">
        <v>0.875</v>
      </c>
      <c r="M2758">
        <v>77</v>
      </c>
      <c r="O2758">
        <v>5</v>
      </c>
      <c r="P2758">
        <v>7</v>
      </c>
      <c r="Q2758">
        <v>0.7142857142857143</v>
      </c>
      <c r="R2758">
        <v>4</v>
      </c>
      <c r="S2758" t="e">
        <v>#DIV/0!</v>
      </c>
    </row>
    <row r="2759" spans="1:19" x14ac:dyDescent="0.25">
      <c r="A2759" t="s">
        <v>7462</v>
      </c>
      <c r="B2759" t="s">
        <v>1042</v>
      </c>
      <c r="C2759" t="s">
        <v>216</v>
      </c>
      <c r="D2759">
        <v>42491</v>
      </c>
      <c r="E2759">
        <v>2</v>
      </c>
      <c r="F2759">
        <v>3</v>
      </c>
      <c r="G2759">
        <v>0.66666666666666663</v>
      </c>
      <c r="H2759">
        <v>10</v>
      </c>
      <c r="I2759">
        <v>18</v>
      </c>
      <c r="J2759">
        <v>0.55555555555555558</v>
      </c>
      <c r="K2759">
        <v>25</v>
      </c>
      <c r="L2759">
        <v>0.72</v>
      </c>
      <c r="M2759">
        <v>9</v>
      </c>
      <c r="O2759">
        <v>3</v>
      </c>
      <c r="P2759">
        <v>6</v>
      </c>
      <c r="Q2759">
        <v>0.5</v>
      </c>
      <c r="R2759">
        <v>1</v>
      </c>
      <c r="S2759" t="e">
        <v>#DIV/0!</v>
      </c>
    </row>
    <row r="2760" spans="1:19" x14ac:dyDescent="0.25">
      <c r="A2760" t="s">
        <v>7463</v>
      </c>
      <c r="B2760" t="s">
        <v>1043</v>
      </c>
      <c r="C2760" t="s">
        <v>235</v>
      </c>
      <c r="D2760">
        <v>42491</v>
      </c>
      <c r="E2760">
        <v>1</v>
      </c>
      <c r="F2760">
        <v>2</v>
      </c>
      <c r="G2760">
        <v>0.5</v>
      </c>
      <c r="H2760">
        <v>9</v>
      </c>
      <c r="I2760">
        <v>10</v>
      </c>
      <c r="J2760">
        <v>0.9</v>
      </c>
      <c r="K2760">
        <v>15</v>
      </c>
      <c r="L2760">
        <v>0.66666666666666663</v>
      </c>
      <c r="M2760">
        <v>7</v>
      </c>
      <c r="O2760">
        <v>0</v>
      </c>
      <c r="P2760">
        <v>0</v>
      </c>
      <c r="Q2760" t="e">
        <v>#DIV/0!</v>
      </c>
      <c r="R2760">
        <v>2</v>
      </c>
    </row>
    <row r="2761" spans="1:19" x14ac:dyDescent="0.25">
      <c r="A2761" t="s">
        <v>7464</v>
      </c>
      <c r="B2761" t="s">
        <v>1044</v>
      </c>
      <c r="C2761" t="s">
        <v>202</v>
      </c>
      <c r="D2761">
        <v>42491</v>
      </c>
      <c r="E2761">
        <v>1</v>
      </c>
      <c r="F2761">
        <v>3</v>
      </c>
      <c r="G2761">
        <v>0.33333333333333331</v>
      </c>
      <c r="H2761">
        <v>2</v>
      </c>
      <c r="I2761">
        <v>5</v>
      </c>
      <c r="J2761">
        <v>0.4</v>
      </c>
      <c r="K2761">
        <v>15</v>
      </c>
      <c r="L2761">
        <v>0.33333333333333331</v>
      </c>
      <c r="M2761">
        <v>1</v>
      </c>
      <c r="O2761">
        <v>0</v>
      </c>
      <c r="P2761">
        <v>0</v>
      </c>
      <c r="Q2761" t="e">
        <v>#DIV/0!</v>
      </c>
      <c r="R2761">
        <v>1</v>
      </c>
      <c r="S2761">
        <v>0.5</v>
      </c>
    </row>
    <row r="2762" spans="1:19" x14ac:dyDescent="0.25">
      <c r="A2762" t="s">
        <v>7465</v>
      </c>
      <c r="B2762" t="s">
        <v>1045</v>
      </c>
      <c r="C2762" t="s">
        <v>207</v>
      </c>
      <c r="D2762">
        <v>42491</v>
      </c>
      <c r="E2762">
        <v>9</v>
      </c>
      <c r="F2762">
        <v>10</v>
      </c>
      <c r="G2762">
        <v>0.9</v>
      </c>
      <c r="H2762">
        <v>22</v>
      </c>
      <c r="I2762">
        <v>57</v>
      </c>
      <c r="J2762">
        <v>0.38596491228070173</v>
      </c>
      <c r="K2762">
        <v>62</v>
      </c>
      <c r="L2762">
        <v>0.91935483870967738</v>
      </c>
      <c r="M2762">
        <v>18</v>
      </c>
      <c r="O2762">
        <v>6</v>
      </c>
      <c r="P2762">
        <v>8</v>
      </c>
      <c r="Q2762">
        <v>0.75</v>
      </c>
      <c r="R2762">
        <v>4</v>
      </c>
      <c r="S2762">
        <v>1</v>
      </c>
    </row>
    <row r="2763" spans="1:19" x14ac:dyDescent="0.25">
      <c r="A2763" t="s">
        <v>7466</v>
      </c>
      <c r="B2763" t="s">
        <v>1046</v>
      </c>
      <c r="C2763" t="s">
        <v>219</v>
      </c>
      <c r="D2763">
        <v>42491</v>
      </c>
      <c r="E2763">
        <v>15</v>
      </c>
      <c r="F2763">
        <v>17</v>
      </c>
      <c r="G2763">
        <v>0.88235294117647056</v>
      </c>
      <c r="H2763">
        <v>104</v>
      </c>
      <c r="I2763">
        <v>125</v>
      </c>
      <c r="J2763">
        <v>0.83199999999999996</v>
      </c>
      <c r="K2763">
        <v>145</v>
      </c>
      <c r="L2763">
        <v>0.86206896551724133</v>
      </c>
      <c r="M2763">
        <v>93</v>
      </c>
      <c r="O2763">
        <v>8</v>
      </c>
      <c r="P2763">
        <v>15</v>
      </c>
      <c r="Q2763">
        <v>0.53333333333333333</v>
      </c>
      <c r="R2763">
        <v>11</v>
      </c>
      <c r="S2763">
        <v>0.74321739130434772</v>
      </c>
    </row>
    <row r="2764" spans="1:19" x14ac:dyDescent="0.25">
      <c r="A2764" t="s">
        <v>7467</v>
      </c>
      <c r="B2764" t="s">
        <v>1047</v>
      </c>
      <c r="C2764" t="s">
        <v>225</v>
      </c>
      <c r="D2764">
        <v>42491</v>
      </c>
      <c r="E2764">
        <v>15</v>
      </c>
      <c r="F2764">
        <v>16</v>
      </c>
      <c r="G2764">
        <v>0.9375</v>
      </c>
      <c r="H2764">
        <v>32</v>
      </c>
      <c r="I2764">
        <v>44</v>
      </c>
      <c r="J2764">
        <v>0.72727272727272729</v>
      </c>
      <c r="K2764">
        <v>48</v>
      </c>
      <c r="L2764">
        <v>0.91666666666666663</v>
      </c>
      <c r="M2764">
        <v>21</v>
      </c>
      <c r="O2764">
        <v>3</v>
      </c>
      <c r="P2764">
        <v>5</v>
      </c>
      <c r="Q2764">
        <v>0.6</v>
      </c>
      <c r="R2764">
        <v>11</v>
      </c>
      <c r="S2764">
        <v>0.84799999999999998</v>
      </c>
    </row>
    <row r="2765" spans="1:19" x14ac:dyDescent="0.25">
      <c r="A2765" t="s">
        <v>7468</v>
      </c>
      <c r="B2765" t="s">
        <v>1048</v>
      </c>
      <c r="C2765" t="s">
        <v>364</v>
      </c>
      <c r="D2765">
        <v>42491</v>
      </c>
      <c r="E2765">
        <v>10</v>
      </c>
      <c r="F2765">
        <v>10</v>
      </c>
      <c r="G2765">
        <v>1</v>
      </c>
      <c r="H2765">
        <v>17</v>
      </c>
      <c r="I2765">
        <v>26</v>
      </c>
      <c r="J2765">
        <v>0.65384615384615385</v>
      </c>
      <c r="K2765">
        <v>26</v>
      </c>
      <c r="L2765">
        <v>1</v>
      </c>
      <c r="M2765">
        <v>13</v>
      </c>
      <c r="O2765">
        <v>0</v>
      </c>
      <c r="P2765">
        <v>0</v>
      </c>
      <c r="Q2765" t="e">
        <v>#DIV/0!</v>
      </c>
      <c r="R2765">
        <v>4</v>
      </c>
      <c r="S2765">
        <v>0.8899999999999999</v>
      </c>
    </row>
    <row r="2766" spans="1:19" x14ac:dyDescent="0.25">
      <c r="A2766" t="s">
        <v>7469</v>
      </c>
      <c r="B2766" t="s">
        <v>1049</v>
      </c>
      <c r="C2766" t="s">
        <v>222</v>
      </c>
      <c r="D2766">
        <v>42491</v>
      </c>
      <c r="E2766">
        <v>4</v>
      </c>
      <c r="F2766">
        <v>4</v>
      </c>
      <c r="G2766">
        <v>1</v>
      </c>
      <c r="H2766">
        <v>2</v>
      </c>
      <c r="I2766">
        <v>20</v>
      </c>
      <c r="J2766">
        <v>0.1</v>
      </c>
      <c r="K2766">
        <v>20</v>
      </c>
      <c r="L2766">
        <v>1</v>
      </c>
      <c r="M2766">
        <v>2</v>
      </c>
      <c r="O2766">
        <v>0</v>
      </c>
      <c r="P2766">
        <v>0</v>
      </c>
      <c r="Q2766" t="e">
        <v>#DIV/0!</v>
      </c>
      <c r="R2766">
        <v>0</v>
      </c>
      <c r="S2766">
        <v>0.46625188536953238</v>
      </c>
    </row>
    <row r="2767" spans="1:19" x14ac:dyDescent="0.25">
      <c r="A2767" t="s">
        <v>7470</v>
      </c>
      <c r="B2767" t="s">
        <v>1050</v>
      </c>
      <c r="C2767" t="s">
        <v>228</v>
      </c>
      <c r="D2767">
        <v>42491</v>
      </c>
      <c r="E2767">
        <v>5</v>
      </c>
      <c r="F2767">
        <v>6</v>
      </c>
      <c r="G2767">
        <v>0.83333333333333337</v>
      </c>
      <c r="H2767">
        <v>56</v>
      </c>
      <c r="I2767">
        <v>75</v>
      </c>
      <c r="J2767">
        <v>0.7466666666666667</v>
      </c>
      <c r="K2767">
        <v>90</v>
      </c>
      <c r="L2767">
        <v>0.83333333333333337</v>
      </c>
      <c r="M2767">
        <v>56</v>
      </c>
      <c r="O2767">
        <v>0</v>
      </c>
      <c r="P2767">
        <v>0</v>
      </c>
      <c r="Q2767" t="e">
        <v>#DIV/0!</v>
      </c>
      <c r="R2767">
        <v>0</v>
      </c>
      <c r="S2767">
        <v>0.94404761904761902</v>
      </c>
    </row>
    <row r="2768" spans="1:19" x14ac:dyDescent="0.25">
      <c r="A2768" t="s">
        <v>7471</v>
      </c>
      <c r="B2768" t="s">
        <v>1051</v>
      </c>
      <c r="C2768" t="s">
        <v>230</v>
      </c>
      <c r="D2768">
        <v>42491</v>
      </c>
      <c r="E2768">
        <v>3</v>
      </c>
      <c r="F2768">
        <v>5</v>
      </c>
      <c r="G2768">
        <v>0.6</v>
      </c>
      <c r="H2768">
        <v>35</v>
      </c>
      <c r="I2768">
        <v>30</v>
      </c>
      <c r="J2768">
        <v>1.1666666666666667</v>
      </c>
      <c r="K2768">
        <v>50</v>
      </c>
      <c r="L2768">
        <v>0.6</v>
      </c>
      <c r="M2768">
        <v>35</v>
      </c>
      <c r="O2768">
        <v>0</v>
      </c>
      <c r="P2768">
        <v>0</v>
      </c>
      <c r="Q2768" t="e">
        <v>#DIV/0!</v>
      </c>
      <c r="R2768">
        <v>0</v>
      </c>
    </row>
    <row r="2769" spans="1:19" x14ac:dyDescent="0.25">
      <c r="A2769" t="s">
        <v>7472</v>
      </c>
      <c r="B2769" t="s">
        <v>1052</v>
      </c>
      <c r="C2769" t="s">
        <v>237</v>
      </c>
      <c r="D2769">
        <v>42491</v>
      </c>
      <c r="E2769">
        <v>17</v>
      </c>
      <c r="F2769">
        <v>14</v>
      </c>
      <c r="G2769">
        <v>1.2142857142857142</v>
      </c>
      <c r="H2769">
        <v>177</v>
      </c>
      <c r="I2769">
        <v>174</v>
      </c>
      <c r="J2769">
        <v>1.0172413793103448</v>
      </c>
      <c r="K2769">
        <v>134</v>
      </c>
      <c r="L2769">
        <v>1.2985074626865671</v>
      </c>
      <c r="M2769">
        <v>177</v>
      </c>
      <c r="O2769">
        <v>0</v>
      </c>
      <c r="P2769">
        <v>0</v>
      </c>
      <c r="Q2769" t="e">
        <v>#DIV/0!</v>
      </c>
      <c r="R2769">
        <v>0</v>
      </c>
      <c r="S2769">
        <v>0.77021669938878545</v>
      </c>
    </row>
    <row r="2770" spans="1:19" x14ac:dyDescent="0.25">
      <c r="A2770" t="s">
        <v>7473</v>
      </c>
      <c r="B2770" t="s">
        <v>1053</v>
      </c>
      <c r="C2770" t="s">
        <v>239</v>
      </c>
      <c r="D2770">
        <v>42491</v>
      </c>
      <c r="E2770">
        <v>3</v>
      </c>
      <c r="F2770">
        <v>3</v>
      </c>
      <c r="G2770">
        <v>1</v>
      </c>
      <c r="H2770">
        <v>16</v>
      </c>
      <c r="I2770">
        <v>30</v>
      </c>
      <c r="J2770">
        <v>0.53333333333333333</v>
      </c>
      <c r="K2770">
        <v>30</v>
      </c>
      <c r="L2770">
        <v>1</v>
      </c>
      <c r="M2770">
        <v>14</v>
      </c>
      <c r="O2770">
        <v>0</v>
      </c>
      <c r="P2770">
        <v>0</v>
      </c>
      <c r="Q2770" t="e">
        <v>#DIV/0!</v>
      </c>
      <c r="R2770">
        <v>2</v>
      </c>
    </row>
    <row r="2771" spans="1:19" x14ac:dyDescent="0.25">
      <c r="A2771" t="s">
        <v>7474</v>
      </c>
      <c r="B2771" t="s">
        <v>1054</v>
      </c>
      <c r="C2771" t="s">
        <v>603</v>
      </c>
      <c r="D2771">
        <v>42491</v>
      </c>
      <c r="E2771">
        <v>4</v>
      </c>
      <c r="F2771">
        <v>4</v>
      </c>
      <c r="G2771">
        <v>1</v>
      </c>
      <c r="H2771">
        <v>39</v>
      </c>
      <c r="I2771">
        <v>40</v>
      </c>
      <c r="J2771">
        <v>0.97499999999999998</v>
      </c>
      <c r="K2771">
        <v>40</v>
      </c>
      <c r="L2771">
        <v>1</v>
      </c>
      <c r="M2771">
        <v>39</v>
      </c>
      <c r="O2771">
        <v>0</v>
      </c>
      <c r="P2771">
        <v>0</v>
      </c>
      <c r="Q2771" t="e">
        <v>#DIV/0!</v>
      </c>
      <c r="R2771">
        <v>0</v>
      </c>
    </row>
    <row r="2772" spans="1:19" x14ac:dyDescent="0.25">
      <c r="A2772" t="s">
        <v>7475</v>
      </c>
      <c r="B2772" t="s">
        <v>1055</v>
      </c>
      <c r="C2772" t="s">
        <v>247</v>
      </c>
      <c r="D2772">
        <v>42491</v>
      </c>
      <c r="E2772">
        <v>8</v>
      </c>
      <c r="F2772">
        <v>10</v>
      </c>
      <c r="G2772">
        <v>0.8</v>
      </c>
      <c r="H2772">
        <v>67</v>
      </c>
      <c r="I2772">
        <v>67</v>
      </c>
      <c r="J2772">
        <v>1</v>
      </c>
      <c r="K2772">
        <v>91</v>
      </c>
      <c r="L2772">
        <v>0.73626373626373631</v>
      </c>
      <c r="M2772">
        <v>61</v>
      </c>
      <c r="O2772">
        <v>4</v>
      </c>
      <c r="P2772">
        <v>9</v>
      </c>
      <c r="Q2772">
        <v>0.44444444444444442</v>
      </c>
      <c r="R2772">
        <v>6</v>
      </c>
    </row>
    <row r="2773" spans="1:19" x14ac:dyDescent="0.25">
      <c r="A2773" t="s">
        <v>9378</v>
      </c>
      <c r="B2773" t="s">
        <v>2668</v>
      </c>
      <c r="C2773" t="s">
        <v>2637</v>
      </c>
      <c r="D2773">
        <v>42491</v>
      </c>
      <c r="E2773">
        <v>6</v>
      </c>
      <c r="F2773">
        <v>8</v>
      </c>
      <c r="G2773">
        <v>0.75</v>
      </c>
      <c r="H2773">
        <v>22</v>
      </c>
      <c r="I2773">
        <v>30</v>
      </c>
      <c r="J2773">
        <v>0.73333333333333328</v>
      </c>
      <c r="K2773">
        <v>40</v>
      </c>
      <c r="L2773">
        <v>0.75</v>
      </c>
      <c r="M2773">
        <v>21</v>
      </c>
      <c r="O2773">
        <v>0</v>
      </c>
      <c r="P2773">
        <v>0</v>
      </c>
      <c r="Q2773" t="e">
        <v>#DIV/0!</v>
      </c>
      <c r="R2773">
        <v>1</v>
      </c>
    </row>
    <row r="2774" spans="1:19" x14ac:dyDescent="0.25">
      <c r="A2774" t="s">
        <v>7476</v>
      </c>
      <c r="B2774" t="s">
        <v>1056</v>
      </c>
      <c r="C2774" t="s">
        <v>242</v>
      </c>
      <c r="D2774">
        <v>42491</v>
      </c>
      <c r="E2774">
        <v>17</v>
      </c>
      <c r="F2774">
        <v>17</v>
      </c>
      <c r="G2774">
        <v>1</v>
      </c>
      <c r="H2774">
        <v>72</v>
      </c>
      <c r="I2774">
        <v>125</v>
      </c>
      <c r="J2774">
        <v>0.57599999999999996</v>
      </c>
      <c r="K2774">
        <v>125</v>
      </c>
      <c r="L2774">
        <v>1</v>
      </c>
      <c r="M2774">
        <v>60</v>
      </c>
      <c r="N2774">
        <v>1</v>
      </c>
      <c r="O2774">
        <v>15</v>
      </c>
      <c r="P2774">
        <v>21</v>
      </c>
      <c r="Q2774">
        <v>0.7142857142857143</v>
      </c>
      <c r="R2774">
        <v>12</v>
      </c>
      <c r="S2774">
        <v>0.55000000000000004</v>
      </c>
    </row>
    <row r="2775" spans="1:19" x14ac:dyDescent="0.25">
      <c r="A2775" t="s">
        <v>7477</v>
      </c>
      <c r="B2775" t="s">
        <v>1057</v>
      </c>
      <c r="C2775" t="s">
        <v>243</v>
      </c>
      <c r="D2775">
        <v>42491</v>
      </c>
      <c r="E2775">
        <v>11</v>
      </c>
      <c r="F2775">
        <v>12</v>
      </c>
      <c r="G2775">
        <v>0.91666666666666663</v>
      </c>
      <c r="H2775">
        <v>28</v>
      </c>
      <c r="I2775">
        <v>36</v>
      </c>
      <c r="J2775">
        <v>0.77777777777777779</v>
      </c>
      <c r="K2775">
        <v>40</v>
      </c>
      <c r="L2775">
        <v>0.9</v>
      </c>
      <c r="M2775">
        <v>18</v>
      </c>
      <c r="N2775">
        <v>0.74321739130434772</v>
      </c>
      <c r="O2775">
        <v>3</v>
      </c>
      <c r="P2775">
        <v>5</v>
      </c>
      <c r="Q2775">
        <v>0.6</v>
      </c>
      <c r="R2775">
        <v>10</v>
      </c>
      <c r="S2775">
        <v>1</v>
      </c>
    </row>
    <row r="2776" spans="1:19" x14ac:dyDescent="0.25">
      <c r="A2776" t="s">
        <v>7478</v>
      </c>
      <c r="B2776" t="s">
        <v>1058</v>
      </c>
      <c r="C2776" t="s">
        <v>244</v>
      </c>
      <c r="D2776">
        <v>42491</v>
      </c>
      <c r="E2776">
        <v>4</v>
      </c>
      <c r="F2776">
        <v>4</v>
      </c>
      <c r="G2776">
        <v>1</v>
      </c>
      <c r="H2776">
        <v>4</v>
      </c>
      <c r="I2776">
        <v>8</v>
      </c>
      <c r="J2776">
        <v>0.5</v>
      </c>
      <c r="K2776">
        <v>8</v>
      </c>
      <c r="L2776">
        <v>1</v>
      </c>
      <c r="M2776">
        <v>3</v>
      </c>
      <c r="N2776">
        <v>0.84799999999999998</v>
      </c>
      <c r="O2776">
        <v>0</v>
      </c>
      <c r="P2776">
        <v>0</v>
      </c>
      <c r="Q2776" t="e">
        <v>#DIV/0!</v>
      </c>
      <c r="R2776">
        <v>1</v>
      </c>
      <c r="S2776">
        <v>1.075</v>
      </c>
    </row>
    <row r="2777" spans="1:19" x14ac:dyDescent="0.25">
      <c r="A2777" t="s">
        <v>9487</v>
      </c>
      <c r="B2777" t="s">
        <v>2841</v>
      </c>
      <c r="C2777" t="s">
        <v>2809</v>
      </c>
      <c r="D2777">
        <v>42491</v>
      </c>
      <c r="E2777">
        <v>8</v>
      </c>
      <c r="F2777">
        <v>9</v>
      </c>
      <c r="G2777">
        <v>0.88888888888888884</v>
      </c>
      <c r="H2777">
        <v>34</v>
      </c>
      <c r="I2777">
        <v>34</v>
      </c>
      <c r="J2777">
        <v>1</v>
      </c>
      <c r="K2777">
        <v>39</v>
      </c>
      <c r="L2777">
        <v>0.87179487179487181</v>
      </c>
      <c r="M2777">
        <v>32</v>
      </c>
      <c r="O2777">
        <v>2</v>
      </c>
      <c r="P2777">
        <v>3</v>
      </c>
      <c r="Q2777">
        <v>0.66666666666666663</v>
      </c>
      <c r="R2777">
        <v>2</v>
      </c>
      <c r="S2777">
        <v>0.875</v>
      </c>
    </row>
    <row r="2778" spans="1:19" x14ac:dyDescent="0.25">
      <c r="A2778" t="s">
        <v>7479</v>
      </c>
      <c r="B2778" t="s">
        <v>1059</v>
      </c>
      <c r="C2778" t="s">
        <v>245</v>
      </c>
      <c r="D2778">
        <v>42491</v>
      </c>
      <c r="E2778">
        <v>27</v>
      </c>
      <c r="F2778">
        <v>28</v>
      </c>
      <c r="G2778">
        <v>0.9642857142857143</v>
      </c>
      <c r="H2778">
        <v>49</v>
      </c>
      <c r="I2778">
        <v>108</v>
      </c>
      <c r="J2778">
        <v>0.45370370370370372</v>
      </c>
      <c r="K2778">
        <v>113</v>
      </c>
      <c r="L2778">
        <v>0.95575221238938057</v>
      </c>
      <c r="M2778">
        <v>44</v>
      </c>
      <c r="O2778">
        <v>3</v>
      </c>
      <c r="P2778">
        <v>4</v>
      </c>
      <c r="Q2778">
        <v>0.75</v>
      </c>
      <c r="R2778">
        <v>5</v>
      </c>
      <c r="S2778">
        <v>0.92500000000000004</v>
      </c>
    </row>
    <row r="2779" spans="1:19" x14ac:dyDescent="0.25">
      <c r="A2779" t="s">
        <v>7480</v>
      </c>
      <c r="B2779" t="s">
        <v>1060</v>
      </c>
      <c r="C2779" t="s">
        <v>246</v>
      </c>
      <c r="D2779">
        <v>42491</v>
      </c>
      <c r="E2779">
        <v>56</v>
      </c>
      <c r="F2779">
        <v>58</v>
      </c>
      <c r="G2779">
        <v>0.96551724137931039</v>
      </c>
      <c r="H2779">
        <v>533</v>
      </c>
      <c r="I2779">
        <v>565</v>
      </c>
      <c r="J2779">
        <v>0.94336283185840708</v>
      </c>
      <c r="K2779">
        <v>580</v>
      </c>
      <c r="L2779">
        <v>0.97413793103448276</v>
      </c>
      <c r="M2779">
        <v>524</v>
      </c>
      <c r="O2779">
        <v>4</v>
      </c>
      <c r="P2779">
        <v>6</v>
      </c>
      <c r="Q2779">
        <v>0.66666666666666663</v>
      </c>
      <c r="R2779">
        <v>9</v>
      </c>
      <c r="S2779">
        <v>0.69633333333333336</v>
      </c>
    </row>
    <row r="2780" spans="1:19" x14ac:dyDescent="0.25">
      <c r="A2780" t="s">
        <v>7481</v>
      </c>
      <c r="B2780" t="s">
        <v>1061</v>
      </c>
      <c r="C2780" t="s">
        <v>365</v>
      </c>
      <c r="D2780">
        <v>42491</v>
      </c>
      <c r="E2780">
        <v>0</v>
      </c>
      <c r="F2780">
        <v>0</v>
      </c>
      <c r="G2780" t="e">
        <v>#DIV/0!</v>
      </c>
      <c r="H2780">
        <v>0</v>
      </c>
      <c r="I2780">
        <v>0</v>
      </c>
      <c r="J2780" t="e">
        <v>#DIV/0!</v>
      </c>
      <c r="K2780">
        <v>0</v>
      </c>
      <c r="L2780" t="e">
        <v>#DIV/0!</v>
      </c>
      <c r="M2780">
        <v>0</v>
      </c>
      <c r="O2780">
        <v>0</v>
      </c>
      <c r="P2780">
        <v>0</v>
      </c>
      <c r="Q2780" t="e">
        <v>#DIV/0!</v>
      </c>
      <c r="R2780">
        <v>0</v>
      </c>
      <c r="S2780">
        <v>0.85699999999999998</v>
      </c>
    </row>
    <row r="2781" spans="1:19" x14ac:dyDescent="0.25">
      <c r="A2781" t="s">
        <v>7482</v>
      </c>
      <c r="B2781" t="s">
        <v>1062</v>
      </c>
      <c r="C2781" t="s">
        <v>240</v>
      </c>
      <c r="D2781">
        <v>42491</v>
      </c>
      <c r="E2781">
        <v>137</v>
      </c>
      <c r="F2781">
        <v>146</v>
      </c>
      <c r="G2781">
        <v>0.93835616438356162</v>
      </c>
      <c r="H2781">
        <v>809</v>
      </c>
      <c r="I2781">
        <v>973</v>
      </c>
      <c r="J2781">
        <v>0.83144912641315516</v>
      </c>
      <c r="K2781">
        <v>1036</v>
      </c>
      <c r="L2781">
        <v>0.93918918918918914</v>
      </c>
      <c r="M2781">
        <v>763</v>
      </c>
      <c r="O2781">
        <v>31</v>
      </c>
      <c r="P2781">
        <v>48</v>
      </c>
      <c r="Q2781">
        <v>0.64583333333333337</v>
      </c>
      <c r="R2781">
        <v>46</v>
      </c>
      <c r="S2781">
        <v>0.83</v>
      </c>
    </row>
    <row r="2782" spans="1:19" x14ac:dyDescent="0.25">
      <c r="A2782" t="s">
        <v>7483</v>
      </c>
      <c r="B2782" t="s">
        <v>1063</v>
      </c>
      <c r="C2782" t="s">
        <v>215</v>
      </c>
      <c r="D2782">
        <v>42522</v>
      </c>
      <c r="E2782">
        <v>3</v>
      </c>
      <c r="F2782">
        <v>3</v>
      </c>
      <c r="G2782">
        <v>1</v>
      </c>
      <c r="H2782">
        <v>34</v>
      </c>
      <c r="I2782">
        <v>36</v>
      </c>
      <c r="J2782">
        <v>0.94444444444444442</v>
      </c>
      <c r="K2782">
        <v>36</v>
      </c>
      <c r="L2782">
        <v>1</v>
      </c>
      <c r="M2782">
        <v>26</v>
      </c>
      <c r="O2782">
        <v>0</v>
      </c>
      <c r="P2782">
        <v>16</v>
      </c>
      <c r="Q2782">
        <v>0</v>
      </c>
      <c r="R2782">
        <v>8</v>
      </c>
      <c r="S2782">
        <v>0.95</v>
      </c>
    </row>
    <row r="2783" spans="1:19" x14ac:dyDescent="0.25">
      <c r="A2783" t="s">
        <v>7484</v>
      </c>
      <c r="B2783" t="s">
        <v>1064</v>
      </c>
      <c r="C2783" t="s">
        <v>218</v>
      </c>
      <c r="D2783">
        <v>42522</v>
      </c>
      <c r="E2783">
        <v>2</v>
      </c>
      <c r="F2783">
        <v>3</v>
      </c>
      <c r="G2783">
        <v>0.66666666666666663</v>
      </c>
      <c r="H2783">
        <v>12</v>
      </c>
      <c r="I2783">
        <v>18</v>
      </c>
      <c r="J2783">
        <v>0.66666666666666663</v>
      </c>
      <c r="K2783">
        <v>25</v>
      </c>
      <c r="L2783">
        <v>0.72</v>
      </c>
      <c r="M2783">
        <v>9</v>
      </c>
      <c r="O2783">
        <v>0</v>
      </c>
      <c r="P2783">
        <v>0</v>
      </c>
      <c r="Q2783" t="e">
        <v>#DIV/0!</v>
      </c>
      <c r="R2783">
        <v>3</v>
      </c>
      <c r="S2783">
        <v>1</v>
      </c>
    </row>
    <row r="2784" spans="1:19" x14ac:dyDescent="0.25">
      <c r="A2784" t="s">
        <v>7485</v>
      </c>
      <c r="B2784" t="s">
        <v>1065</v>
      </c>
      <c r="C2784" t="s">
        <v>234</v>
      </c>
      <c r="D2784">
        <v>42522</v>
      </c>
      <c r="E2784">
        <v>1</v>
      </c>
      <c r="F2784">
        <v>2</v>
      </c>
      <c r="G2784">
        <v>0.5</v>
      </c>
      <c r="H2784">
        <v>6</v>
      </c>
      <c r="I2784">
        <v>10</v>
      </c>
      <c r="J2784">
        <v>0.6</v>
      </c>
      <c r="K2784">
        <v>15</v>
      </c>
      <c r="L2784">
        <v>0.66666666666666663</v>
      </c>
      <c r="M2784">
        <v>2</v>
      </c>
      <c r="O2784">
        <v>3</v>
      </c>
      <c r="P2784">
        <v>6</v>
      </c>
      <c r="Q2784">
        <v>0.5</v>
      </c>
      <c r="R2784">
        <v>4</v>
      </c>
      <c r="S2784">
        <v>1</v>
      </c>
    </row>
    <row r="2785" spans="1:19" x14ac:dyDescent="0.25">
      <c r="A2785" t="s">
        <v>7486</v>
      </c>
      <c r="B2785" t="s">
        <v>1066</v>
      </c>
      <c r="C2785" t="s">
        <v>233</v>
      </c>
      <c r="D2785">
        <v>42522</v>
      </c>
      <c r="E2785">
        <v>1</v>
      </c>
      <c r="F2785">
        <v>2</v>
      </c>
      <c r="G2785">
        <v>0.5</v>
      </c>
      <c r="H2785">
        <v>5</v>
      </c>
      <c r="I2785">
        <v>10</v>
      </c>
      <c r="J2785">
        <v>0.5</v>
      </c>
      <c r="K2785">
        <v>15</v>
      </c>
      <c r="L2785">
        <v>0.66666666666666663</v>
      </c>
      <c r="M2785">
        <v>4</v>
      </c>
      <c r="O2785">
        <v>0</v>
      </c>
      <c r="P2785">
        <v>0</v>
      </c>
      <c r="Q2785" t="e">
        <v>#DIV/0!</v>
      </c>
      <c r="R2785">
        <v>1</v>
      </c>
      <c r="S2785">
        <v>0.17647058823529413</v>
      </c>
    </row>
    <row r="2786" spans="1:19" x14ac:dyDescent="0.25">
      <c r="A2786" t="s">
        <v>8871</v>
      </c>
      <c r="B2786" t="s">
        <v>3217</v>
      </c>
      <c r="C2786" t="s">
        <v>2638</v>
      </c>
      <c r="D2786">
        <v>42522</v>
      </c>
      <c r="E2786">
        <v>5</v>
      </c>
      <c r="F2786">
        <v>5</v>
      </c>
      <c r="G2786">
        <v>1</v>
      </c>
      <c r="H2786">
        <v>20</v>
      </c>
      <c r="I2786">
        <v>25</v>
      </c>
      <c r="J2786">
        <v>0.8</v>
      </c>
      <c r="K2786">
        <v>25</v>
      </c>
      <c r="L2786">
        <v>1</v>
      </c>
      <c r="M2786">
        <v>20</v>
      </c>
      <c r="O2786">
        <v>0</v>
      </c>
      <c r="P2786">
        <v>0</v>
      </c>
      <c r="Q2786" t="e">
        <v>#DIV/0!</v>
      </c>
      <c r="R2786">
        <v>0</v>
      </c>
      <c r="S2786">
        <v>0.76190476190476186</v>
      </c>
    </row>
    <row r="2787" spans="1:19" x14ac:dyDescent="0.25">
      <c r="A2787" t="s">
        <v>8762</v>
      </c>
      <c r="B2787" t="s">
        <v>2669</v>
      </c>
      <c r="C2787" t="s">
        <v>2636</v>
      </c>
      <c r="D2787">
        <v>42522</v>
      </c>
      <c r="E2787">
        <v>1</v>
      </c>
      <c r="F2787">
        <v>3</v>
      </c>
      <c r="G2787">
        <v>0.33333333333333331</v>
      </c>
      <c r="H2787">
        <v>2</v>
      </c>
      <c r="I2787">
        <v>5</v>
      </c>
      <c r="J2787">
        <v>0.4</v>
      </c>
      <c r="K2787">
        <v>15</v>
      </c>
      <c r="L2787">
        <v>0.33333333333333331</v>
      </c>
      <c r="M2787">
        <v>2</v>
      </c>
      <c r="O2787">
        <v>0</v>
      </c>
      <c r="P2787">
        <v>0</v>
      </c>
      <c r="Q2787" t="e">
        <v>#DIV/0!</v>
      </c>
      <c r="R2787">
        <v>0</v>
      </c>
    </row>
    <row r="2788" spans="1:19" x14ac:dyDescent="0.25">
      <c r="A2788" t="s">
        <v>7487</v>
      </c>
      <c r="B2788" t="s">
        <v>1067</v>
      </c>
      <c r="C2788" t="s">
        <v>209</v>
      </c>
      <c r="D2788">
        <v>42522</v>
      </c>
      <c r="E2788">
        <v>3</v>
      </c>
      <c r="F2788">
        <v>3</v>
      </c>
      <c r="G2788">
        <v>1</v>
      </c>
      <c r="H2788">
        <v>17</v>
      </c>
      <c r="I2788">
        <v>30</v>
      </c>
      <c r="J2788">
        <v>0.56666666666666665</v>
      </c>
      <c r="K2788">
        <v>30</v>
      </c>
      <c r="L2788">
        <v>1</v>
      </c>
      <c r="M2788">
        <v>13</v>
      </c>
      <c r="N2788">
        <v>1.075</v>
      </c>
      <c r="O2788">
        <v>3</v>
      </c>
      <c r="P2788">
        <v>3</v>
      </c>
      <c r="Q2788">
        <v>1</v>
      </c>
      <c r="R2788">
        <v>4</v>
      </c>
      <c r="S2788">
        <v>0.12272727272727273</v>
      </c>
    </row>
    <row r="2789" spans="1:19" x14ac:dyDescent="0.25">
      <c r="A2789" t="s">
        <v>7488</v>
      </c>
      <c r="B2789" t="s">
        <v>1068</v>
      </c>
      <c r="C2789" t="s">
        <v>214</v>
      </c>
      <c r="D2789">
        <v>42522</v>
      </c>
      <c r="E2789">
        <v>7</v>
      </c>
      <c r="F2789">
        <v>7</v>
      </c>
      <c r="G2789">
        <v>1</v>
      </c>
      <c r="H2789">
        <v>22</v>
      </c>
      <c r="I2789">
        <v>50</v>
      </c>
      <c r="J2789">
        <v>0.44</v>
      </c>
      <c r="K2789">
        <v>50</v>
      </c>
      <c r="L2789">
        <v>1</v>
      </c>
      <c r="M2789">
        <v>17</v>
      </c>
      <c r="N2789">
        <v>0.875</v>
      </c>
      <c r="O2789">
        <v>5</v>
      </c>
      <c r="P2789">
        <v>5</v>
      </c>
      <c r="Q2789">
        <v>1</v>
      </c>
      <c r="R2789">
        <v>5</v>
      </c>
    </row>
    <row r="2790" spans="1:19" x14ac:dyDescent="0.25">
      <c r="A2790" t="s">
        <v>7489</v>
      </c>
      <c r="B2790" t="s">
        <v>1069</v>
      </c>
      <c r="C2790" t="s">
        <v>220</v>
      </c>
      <c r="D2790">
        <v>42522</v>
      </c>
      <c r="E2790">
        <v>7</v>
      </c>
      <c r="F2790">
        <v>7</v>
      </c>
      <c r="G2790">
        <v>1</v>
      </c>
      <c r="H2790">
        <v>28</v>
      </c>
      <c r="I2790">
        <v>45</v>
      </c>
      <c r="J2790">
        <v>0.62222222222222223</v>
      </c>
      <c r="K2790">
        <v>45</v>
      </c>
      <c r="L2790">
        <v>1</v>
      </c>
      <c r="M2790">
        <v>20</v>
      </c>
      <c r="N2790">
        <v>0.92500000000000004</v>
      </c>
      <c r="O2790">
        <v>9</v>
      </c>
      <c r="P2790">
        <v>12</v>
      </c>
      <c r="Q2790">
        <v>0.75</v>
      </c>
      <c r="R2790">
        <v>8</v>
      </c>
    </row>
    <row r="2791" spans="1:19" x14ac:dyDescent="0.25">
      <c r="A2791" t="s">
        <v>7490</v>
      </c>
      <c r="B2791" t="s">
        <v>1070</v>
      </c>
      <c r="C2791" t="s">
        <v>226</v>
      </c>
      <c r="D2791">
        <v>42522</v>
      </c>
      <c r="E2791">
        <v>11</v>
      </c>
      <c r="F2791">
        <v>12</v>
      </c>
      <c r="G2791">
        <v>0.91666666666666663</v>
      </c>
      <c r="H2791">
        <v>27</v>
      </c>
      <c r="I2791">
        <v>36</v>
      </c>
      <c r="J2791">
        <v>0.75</v>
      </c>
      <c r="K2791">
        <v>40</v>
      </c>
      <c r="L2791">
        <v>0.9</v>
      </c>
      <c r="M2791">
        <v>14</v>
      </c>
      <c r="N2791">
        <v>0.69633333333333336</v>
      </c>
      <c r="O2791">
        <v>11</v>
      </c>
      <c r="P2791">
        <v>19</v>
      </c>
      <c r="Q2791">
        <v>0.57894736842105265</v>
      </c>
      <c r="R2791">
        <v>13</v>
      </c>
    </row>
    <row r="2792" spans="1:19" x14ac:dyDescent="0.25">
      <c r="A2792" t="s">
        <v>7491</v>
      </c>
      <c r="B2792" t="s">
        <v>1071</v>
      </c>
      <c r="C2792" t="s">
        <v>227</v>
      </c>
      <c r="D2792">
        <v>42522</v>
      </c>
      <c r="E2792">
        <v>4</v>
      </c>
      <c r="F2792">
        <v>4</v>
      </c>
      <c r="G2792">
        <v>1</v>
      </c>
      <c r="H2792">
        <v>5</v>
      </c>
      <c r="I2792">
        <v>8</v>
      </c>
      <c r="J2792">
        <v>0.625</v>
      </c>
      <c r="K2792">
        <v>8</v>
      </c>
      <c r="L2792">
        <v>1</v>
      </c>
      <c r="M2792">
        <v>3</v>
      </c>
      <c r="N2792">
        <v>0.85699999999999998</v>
      </c>
      <c r="O2792">
        <v>1</v>
      </c>
      <c r="P2792">
        <v>1</v>
      </c>
      <c r="Q2792">
        <v>1</v>
      </c>
      <c r="R2792">
        <v>2</v>
      </c>
      <c r="S2792">
        <v>0.92500000000000004</v>
      </c>
    </row>
    <row r="2793" spans="1:19" x14ac:dyDescent="0.25">
      <c r="A2793" t="s">
        <v>8980</v>
      </c>
      <c r="B2793" t="s">
        <v>2842</v>
      </c>
      <c r="C2793" t="s">
        <v>2810</v>
      </c>
      <c r="D2793">
        <v>42522</v>
      </c>
      <c r="E2793">
        <v>3</v>
      </c>
      <c r="F2793">
        <v>4</v>
      </c>
      <c r="G2793">
        <v>0.75</v>
      </c>
      <c r="H2793">
        <v>23</v>
      </c>
      <c r="I2793">
        <v>9</v>
      </c>
      <c r="J2793">
        <v>2.5555555555555554</v>
      </c>
      <c r="K2793">
        <v>14</v>
      </c>
      <c r="L2793">
        <v>0.6428571428571429</v>
      </c>
      <c r="M2793">
        <v>18</v>
      </c>
      <c r="O2793">
        <v>3</v>
      </c>
      <c r="P2793">
        <v>4</v>
      </c>
      <c r="Q2793">
        <v>0.75</v>
      </c>
      <c r="R2793">
        <v>5</v>
      </c>
    </row>
    <row r="2794" spans="1:19" x14ac:dyDescent="0.25">
      <c r="A2794" t="s">
        <v>9104</v>
      </c>
      <c r="B2794" t="s">
        <v>9105</v>
      </c>
      <c r="C2794" t="s">
        <v>2811</v>
      </c>
      <c r="D2794">
        <v>42522</v>
      </c>
      <c r="E2794">
        <v>5</v>
      </c>
      <c r="F2794">
        <v>5</v>
      </c>
      <c r="G2794">
        <v>1</v>
      </c>
      <c r="H2794">
        <v>13</v>
      </c>
      <c r="I2794">
        <v>25</v>
      </c>
      <c r="J2794">
        <v>0.52</v>
      </c>
      <c r="K2794">
        <v>25</v>
      </c>
      <c r="L2794">
        <v>1</v>
      </c>
      <c r="M2794">
        <v>13</v>
      </c>
      <c r="O2794">
        <v>1</v>
      </c>
      <c r="P2794">
        <v>1</v>
      </c>
      <c r="Q2794">
        <v>1</v>
      </c>
      <c r="R2794">
        <v>0</v>
      </c>
    </row>
    <row r="2795" spans="1:19" x14ac:dyDescent="0.25">
      <c r="A2795" t="s">
        <v>7492</v>
      </c>
      <c r="B2795" t="s">
        <v>1072</v>
      </c>
      <c r="C2795" t="s">
        <v>204</v>
      </c>
      <c r="D2795">
        <v>42522</v>
      </c>
      <c r="E2795">
        <v>5</v>
      </c>
      <c r="F2795">
        <v>5</v>
      </c>
      <c r="G2795">
        <v>1</v>
      </c>
      <c r="H2795">
        <v>7</v>
      </c>
      <c r="I2795">
        <v>25</v>
      </c>
      <c r="J2795">
        <v>0.28000000000000003</v>
      </c>
      <c r="K2795">
        <v>25</v>
      </c>
      <c r="L2795">
        <v>1</v>
      </c>
      <c r="M2795">
        <v>6</v>
      </c>
      <c r="O2795">
        <v>0</v>
      </c>
      <c r="P2795">
        <v>0</v>
      </c>
      <c r="Q2795" t="e">
        <v>#DIV/0!</v>
      </c>
      <c r="R2795">
        <v>1</v>
      </c>
    </row>
    <row r="2796" spans="1:19" x14ac:dyDescent="0.25">
      <c r="A2796" t="s">
        <v>7493</v>
      </c>
      <c r="B2796" t="s">
        <v>1073</v>
      </c>
      <c r="C2796" t="s">
        <v>208</v>
      </c>
      <c r="D2796">
        <v>42522</v>
      </c>
      <c r="E2796">
        <v>6</v>
      </c>
      <c r="F2796">
        <v>7</v>
      </c>
      <c r="G2796">
        <v>0.8571428571428571</v>
      </c>
      <c r="H2796">
        <v>4</v>
      </c>
      <c r="I2796">
        <v>27</v>
      </c>
      <c r="J2796">
        <v>0.14814814814814814</v>
      </c>
      <c r="K2796">
        <v>32</v>
      </c>
      <c r="L2796">
        <v>0.84375</v>
      </c>
      <c r="M2796">
        <v>4</v>
      </c>
      <c r="O2796">
        <v>0</v>
      </c>
      <c r="P2796">
        <v>1</v>
      </c>
      <c r="Q2796">
        <v>0</v>
      </c>
      <c r="R2796">
        <v>0</v>
      </c>
    </row>
    <row r="2797" spans="1:19" x14ac:dyDescent="0.25">
      <c r="A2797" t="s">
        <v>7494</v>
      </c>
      <c r="B2797" t="s">
        <v>1074</v>
      </c>
      <c r="C2797" t="s">
        <v>212</v>
      </c>
      <c r="D2797">
        <v>42522</v>
      </c>
      <c r="E2797">
        <v>2</v>
      </c>
      <c r="F2797">
        <v>2</v>
      </c>
      <c r="G2797">
        <v>1</v>
      </c>
      <c r="H2797">
        <v>17</v>
      </c>
      <c r="I2797">
        <v>10</v>
      </c>
      <c r="J2797">
        <v>1.7</v>
      </c>
      <c r="K2797">
        <v>10</v>
      </c>
      <c r="L2797">
        <v>1</v>
      </c>
      <c r="M2797">
        <v>17</v>
      </c>
      <c r="O2797">
        <v>1</v>
      </c>
      <c r="P2797">
        <v>1</v>
      </c>
      <c r="Q2797">
        <v>1</v>
      </c>
      <c r="R2797">
        <v>0</v>
      </c>
    </row>
    <row r="2798" spans="1:19" x14ac:dyDescent="0.25">
      <c r="A2798" t="s">
        <v>7495</v>
      </c>
      <c r="B2798" t="s">
        <v>1075</v>
      </c>
      <c r="C2798" t="s">
        <v>363</v>
      </c>
      <c r="D2798">
        <v>42522</v>
      </c>
      <c r="E2798">
        <v>10</v>
      </c>
      <c r="F2798">
        <v>10</v>
      </c>
      <c r="G2798">
        <v>1</v>
      </c>
      <c r="H2798">
        <v>21</v>
      </c>
      <c r="I2798">
        <v>26</v>
      </c>
      <c r="J2798">
        <v>0.80769230769230771</v>
      </c>
      <c r="K2798">
        <v>26</v>
      </c>
      <c r="L2798">
        <v>1</v>
      </c>
      <c r="M2798">
        <v>11</v>
      </c>
      <c r="O2798">
        <v>0</v>
      </c>
      <c r="P2798">
        <v>0</v>
      </c>
      <c r="Q2798" t="e">
        <v>#DIV/0!</v>
      </c>
      <c r="R2798">
        <v>10</v>
      </c>
      <c r="S2798">
        <v>0.83</v>
      </c>
    </row>
    <row r="2799" spans="1:19" x14ac:dyDescent="0.25">
      <c r="A2799" t="s">
        <v>7496</v>
      </c>
      <c r="B2799" t="s">
        <v>1076</v>
      </c>
      <c r="C2799" t="s">
        <v>223</v>
      </c>
      <c r="D2799">
        <v>42522</v>
      </c>
      <c r="E2799">
        <v>4</v>
      </c>
      <c r="F2799">
        <v>4</v>
      </c>
      <c r="G2799">
        <v>1</v>
      </c>
      <c r="H2799">
        <v>2</v>
      </c>
      <c r="I2799">
        <v>20</v>
      </c>
      <c r="J2799">
        <v>0.1</v>
      </c>
      <c r="K2799">
        <v>20</v>
      </c>
      <c r="L2799">
        <v>1</v>
      </c>
      <c r="M2799">
        <v>2</v>
      </c>
      <c r="O2799">
        <v>0</v>
      </c>
      <c r="P2799">
        <v>0</v>
      </c>
      <c r="Q2799" t="e">
        <v>#DIV/0!</v>
      </c>
      <c r="R2799">
        <v>0</v>
      </c>
      <c r="S2799">
        <v>0.75</v>
      </c>
    </row>
    <row r="2800" spans="1:19" x14ac:dyDescent="0.25">
      <c r="A2800" t="s">
        <v>7497</v>
      </c>
      <c r="B2800" t="s">
        <v>1077</v>
      </c>
      <c r="C2800" t="s">
        <v>206</v>
      </c>
      <c r="D2800">
        <v>42522</v>
      </c>
      <c r="E2800">
        <v>9</v>
      </c>
      <c r="F2800">
        <v>9</v>
      </c>
      <c r="G2800">
        <v>1</v>
      </c>
      <c r="H2800">
        <v>121</v>
      </c>
      <c r="I2800">
        <v>100</v>
      </c>
      <c r="J2800">
        <v>1.21</v>
      </c>
      <c r="K2800">
        <v>100</v>
      </c>
      <c r="L2800">
        <v>1</v>
      </c>
      <c r="M2800">
        <v>121</v>
      </c>
      <c r="O2800">
        <v>0</v>
      </c>
      <c r="P2800">
        <v>0</v>
      </c>
      <c r="Q2800" t="e">
        <v>#DIV/0!</v>
      </c>
      <c r="R2800">
        <v>0</v>
      </c>
      <c r="S2800">
        <v>0.5613636363636364</v>
      </c>
    </row>
    <row r="2801" spans="1:19" x14ac:dyDescent="0.25">
      <c r="A2801" t="s">
        <v>7498</v>
      </c>
      <c r="B2801" t="s">
        <v>1078</v>
      </c>
      <c r="C2801" t="s">
        <v>229</v>
      </c>
      <c r="D2801">
        <v>42522</v>
      </c>
      <c r="E2801">
        <v>5</v>
      </c>
      <c r="F2801">
        <v>6</v>
      </c>
      <c r="G2801">
        <v>0.83333333333333337</v>
      </c>
      <c r="H2801">
        <v>56</v>
      </c>
      <c r="I2801">
        <v>75</v>
      </c>
      <c r="J2801">
        <v>0.7466666666666667</v>
      </c>
      <c r="K2801">
        <v>90</v>
      </c>
      <c r="L2801">
        <v>0.83333333333333337</v>
      </c>
      <c r="M2801">
        <v>52</v>
      </c>
      <c r="O2801">
        <v>0</v>
      </c>
      <c r="P2801">
        <v>0</v>
      </c>
      <c r="Q2801" t="e">
        <v>#DIV/0!</v>
      </c>
      <c r="R2801">
        <v>4</v>
      </c>
      <c r="S2801" t="e">
        <v>#DIV/0!</v>
      </c>
    </row>
    <row r="2802" spans="1:19" x14ac:dyDescent="0.25">
      <c r="A2802" t="s">
        <v>7499</v>
      </c>
      <c r="B2802" t="s">
        <v>1079</v>
      </c>
      <c r="C2802" t="s">
        <v>977</v>
      </c>
      <c r="D2802">
        <v>42522</v>
      </c>
      <c r="E2802">
        <v>2</v>
      </c>
      <c r="F2802">
        <v>2</v>
      </c>
      <c r="G2802">
        <v>1</v>
      </c>
      <c r="H2802">
        <v>4</v>
      </c>
      <c r="I2802">
        <v>10</v>
      </c>
      <c r="J2802">
        <v>0.4</v>
      </c>
      <c r="K2802">
        <v>10</v>
      </c>
      <c r="L2802">
        <v>1</v>
      </c>
      <c r="M2802">
        <v>4</v>
      </c>
      <c r="O2802">
        <v>0</v>
      </c>
      <c r="P2802">
        <v>0</v>
      </c>
      <c r="Q2802" t="e">
        <v>#DIV/0!</v>
      </c>
      <c r="R2802">
        <v>0</v>
      </c>
      <c r="S2802" t="e">
        <v>#DIV/0!</v>
      </c>
    </row>
    <row r="2803" spans="1:19" x14ac:dyDescent="0.25">
      <c r="A2803" t="s">
        <v>7500</v>
      </c>
      <c r="B2803" t="s">
        <v>1080</v>
      </c>
      <c r="C2803" t="s">
        <v>678</v>
      </c>
      <c r="D2803">
        <v>42522</v>
      </c>
      <c r="E2803">
        <v>4</v>
      </c>
      <c r="F2803">
        <v>5</v>
      </c>
      <c r="G2803">
        <v>0.8</v>
      </c>
      <c r="H2803">
        <v>17</v>
      </c>
      <c r="I2803">
        <v>21</v>
      </c>
      <c r="J2803">
        <v>0.80952380952380953</v>
      </c>
      <c r="K2803">
        <v>26</v>
      </c>
      <c r="L2803">
        <v>0.80769230769230771</v>
      </c>
      <c r="M2803">
        <v>16</v>
      </c>
      <c r="O2803">
        <v>1</v>
      </c>
      <c r="P2803">
        <v>1</v>
      </c>
      <c r="Q2803">
        <v>1</v>
      </c>
      <c r="R2803">
        <v>1</v>
      </c>
      <c r="S2803" t="e">
        <v>#DIV/0!</v>
      </c>
    </row>
    <row r="2804" spans="1:19" x14ac:dyDescent="0.25">
      <c r="A2804" t="s">
        <v>7501</v>
      </c>
      <c r="B2804" t="s">
        <v>1081</v>
      </c>
      <c r="C2804" t="s">
        <v>231</v>
      </c>
      <c r="D2804">
        <v>42522</v>
      </c>
      <c r="E2804">
        <v>3</v>
      </c>
      <c r="F2804">
        <v>5</v>
      </c>
      <c r="G2804">
        <v>0.6</v>
      </c>
      <c r="H2804">
        <v>40</v>
      </c>
      <c r="I2804">
        <v>30</v>
      </c>
      <c r="J2804">
        <v>1.3333333333333333</v>
      </c>
      <c r="K2804">
        <v>50</v>
      </c>
      <c r="L2804">
        <v>0.6</v>
      </c>
      <c r="M2804">
        <v>40</v>
      </c>
      <c r="O2804">
        <v>0</v>
      </c>
      <c r="P2804">
        <v>0</v>
      </c>
      <c r="Q2804" t="e">
        <v>#DIV/0!</v>
      </c>
      <c r="R2804">
        <v>0</v>
      </c>
      <c r="S2804">
        <v>0.52573529411764708</v>
      </c>
    </row>
    <row r="2805" spans="1:19" x14ac:dyDescent="0.25">
      <c r="A2805" t="s">
        <v>7502</v>
      </c>
      <c r="B2805" t="s">
        <v>1082</v>
      </c>
      <c r="C2805" t="s">
        <v>236</v>
      </c>
      <c r="D2805">
        <v>42522</v>
      </c>
      <c r="E2805">
        <v>18</v>
      </c>
      <c r="F2805">
        <v>18</v>
      </c>
      <c r="G2805">
        <v>1</v>
      </c>
      <c r="H2805">
        <v>186</v>
      </c>
      <c r="I2805">
        <v>174</v>
      </c>
      <c r="J2805">
        <v>1.0689655172413792</v>
      </c>
      <c r="K2805">
        <v>174</v>
      </c>
      <c r="L2805">
        <v>1</v>
      </c>
      <c r="M2805">
        <v>186</v>
      </c>
      <c r="O2805">
        <v>0</v>
      </c>
      <c r="P2805">
        <v>0</v>
      </c>
      <c r="Q2805" t="e">
        <v>#DIV/0!</v>
      </c>
      <c r="R2805">
        <v>0</v>
      </c>
      <c r="S2805" t="e">
        <v>#DIV/0!</v>
      </c>
    </row>
    <row r="2806" spans="1:19" x14ac:dyDescent="0.25">
      <c r="A2806" t="s">
        <v>7503</v>
      </c>
      <c r="B2806" t="s">
        <v>1083</v>
      </c>
      <c r="C2806" t="s">
        <v>221</v>
      </c>
      <c r="D2806">
        <v>42522</v>
      </c>
      <c r="E2806">
        <v>8</v>
      </c>
      <c r="F2806">
        <v>10</v>
      </c>
      <c r="G2806">
        <v>0.8</v>
      </c>
      <c r="H2806">
        <v>71</v>
      </c>
      <c r="I2806">
        <v>80</v>
      </c>
      <c r="J2806">
        <v>0.88749999999999996</v>
      </c>
      <c r="K2806">
        <v>100</v>
      </c>
      <c r="L2806">
        <v>0.8</v>
      </c>
      <c r="M2806">
        <v>65</v>
      </c>
      <c r="O2806">
        <v>13</v>
      </c>
      <c r="P2806">
        <v>18</v>
      </c>
      <c r="Q2806">
        <v>0.72222222222222221</v>
      </c>
      <c r="R2806">
        <v>6</v>
      </c>
      <c r="S2806" t="e">
        <v>#DIV/0!</v>
      </c>
    </row>
    <row r="2807" spans="1:19" x14ac:dyDescent="0.25">
      <c r="A2807" t="s">
        <v>7504</v>
      </c>
      <c r="B2807" t="s">
        <v>1084</v>
      </c>
      <c r="C2807" t="s">
        <v>238</v>
      </c>
      <c r="D2807">
        <v>42522</v>
      </c>
      <c r="E2807">
        <v>3</v>
      </c>
      <c r="F2807">
        <v>3</v>
      </c>
      <c r="G2807">
        <v>1</v>
      </c>
      <c r="H2807">
        <v>19</v>
      </c>
      <c r="I2807">
        <v>30</v>
      </c>
      <c r="J2807">
        <v>0.6333333333333333</v>
      </c>
      <c r="K2807">
        <v>30</v>
      </c>
      <c r="L2807">
        <v>1</v>
      </c>
      <c r="M2807">
        <v>16</v>
      </c>
      <c r="O2807">
        <v>0</v>
      </c>
      <c r="P2807">
        <v>0</v>
      </c>
      <c r="Q2807" t="e">
        <v>#DIV/0!</v>
      </c>
      <c r="R2807">
        <v>3</v>
      </c>
      <c r="S2807">
        <v>1</v>
      </c>
    </row>
    <row r="2808" spans="1:19" x14ac:dyDescent="0.25">
      <c r="A2808" t="s">
        <v>7505</v>
      </c>
      <c r="B2808" t="s">
        <v>1085</v>
      </c>
      <c r="C2808" t="s">
        <v>224</v>
      </c>
      <c r="D2808">
        <v>42522</v>
      </c>
      <c r="G2808" t="e">
        <v>#DIV/0!</v>
      </c>
      <c r="J2808" t="e">
        <v>#DIV/0!</v>
      </c>
      <c r="L2808" t="e">
        <v>#DIV/0!</v>
      </c>
      <c r="Q2808" t="e">
        <v>#DIV/0!</v>
      </c>
      <c r="S2808">
        <v>1.0375000000000001</v>
      </c>
    </row>
    <row r="2809" spans="1:19" x14ac:dyDescent="0.25">
      <c r="A2809" t="s">
        <v>7506</v>
      </c>
      <c r="B2809" t="s">
        <v>1086</v>
      </c>
      <c r="C2809" t="s">
        <v>584</v>
      </c>
      <c r="D2809">
        <v>42522</v>
      </c>
      <c r="E2809">
        <v>4</v>
      </c>
      <c r="F2809">
        <v>4</v>
      </c>
      <c r="G2809">
        <v>1</v>
      </c>
      <c r="H2809">
        <v>40</v>
      </c>
      <c r="I2809">
        <v>40</v>
      </c>
      <c r="J2809">
        <v>1</v>
      </c>
      <c r="K2809">
        <v>40</v>
      </c>
      <c r="L2809">
        <v>1</v>
      </c>
      <c r="M2809">
        <v>40</v>
      </c>
      <c r="O2809">
        <v>0</v>
      </c>
      <c r="P2809">
        <v>0</v>
      </c>
      <c r="Q2809" t="e">
        <v>#DIV/0!</v>
      </c>
      <c r="R2809">
        <v>0</v>
      </c>
      <c r="S2809">
        <v>0.92500000000000004</v>
      </c>
    </row>
    <row r="2810" spans="1:19" x14ac:dyDescent="0.25">
      <c r="A2810" t="s">
        <v>9624</v>
      </c>
      <c r="B2810" t="s">
        <v>9625</v>
      </c>
      <c r="C2810" t="s">
        <v>9523</v>
      </c>
      <c r="D2810">
        <v>42522</v>
      </c>
      <c r="E2810">
        <v>3</v>
      </c>
      <c r="F2810">
        <v>4</v>
      </c>
      <c r="G2810">
        <v>0.75</v>
      </c>
      <c r="H2810">
        <v>23</v>
      </c>
      <c r="I2810">
        <v>9</v>
      </c>
      <c r="J2810">
        <v>2.5555555555555554</v>
      </c>
      <c r="K2810">
        <v>14</v>
      </c>
      <c r="L2810">
        <v>0.6428571428571429</v>
      </c>
      <c r="M2810">
        <v>18</v>
      </c>
      <c r="O2810">
        <v>3</v>
      </c>
      <c r="P2810">
        <v>4</v>
      </c>
      <c r="Q2810">
        <v>0.75</v>
      </c>
      <c r="R2810">
        <v>5</v>
      </c>
      <c r="S2810">
        <v>0.77666666666666662</v>
      </c>
    </row>
    <row r="2811" spans="1:19" x14ac:dyDescent="0.25">
      <c r="A2811" t="s">
        <v>9249</v>
      </c>
      <c r="B2811" t="s">
        <v>9250</v>
      </c>
      <c r="C2811" t="s">
        <v>3018</v>
      </c>
      <c r="D2811">
        <v>42522</v>
      </c>
      <c r="E2811">
        <v>10</v>
      </c>
      <c r="F2811">
        <v>10</v>
      </c>
      <c r="G2811">
        <v>1</v>
      </c>
      <c r="H2811">
        <v>33</v>
      </c>
      <c r="I2811">
        <v>50</v>
      </c>
      <c r="J2811">
        <v>0.66</v>
      </c>
      <c r="K2811">
        <v>50</v>
      </c>
      <c r="L2811">
        <v>1</v>
      </c>
      <c r="M2811">
        <v>33</v>
      </c>
      <c r="O2811">
        <v>1</v>
      </c>
      <c r="P2811">
        <v>1</v>
      </c>
      <c r="Q2811">
        <v>1</v>
      </c>
      <c r="R2811">
        <v>0</v>
      </c>
      <c r="S2811">
        <v>0.76190476190476186</v>
      </c>
    </row>
    <row r="2812" spans="1:19" x14ac:dyDescent="0.25">
      <c r="A2812" t="s">
        <v>7507</v>
      </c>
      <c r="B2812" t="s">
        <v>1087</v>
      </c>
      <c r="C2812" t="s">
        <v>203</v>
      </c>
      <c r="D2812">
        <v>42522</v>
      </c>
      <c r="E2812">
        <v>14</v>
      </c>
      <c r="F2812">
        <v>14</v>
      </c>
      <c r="G2812">
        <v>1</v>
      </c>
      <c r="H2812">
        <v>128</v>
      </c>
      <c r="I2812">
        <v>125</v>
      </c>
      <c r="J2812">
        <v>1.024</v>
      </c>
      <c r="K2812">
        <v>125</v>
      </c>
      <c r="L2812">
        <v>1</v>
      </c>
      <c r="M2812">
        <v>127</v>
      </c>
      <c r="O2812">
        <v>0</v>
      </c>
      <c r="P2812">
        <v>0</v>
      </c>
      <c r="Q2812" t="e">
        <v>#DIV/0!</v>
      </c>
      <c r="R2812">
        <v>1</v>
      </c>
      <c r="S2812" t="e">
        <v>#DIV/0!</v>
      </c>
    </row>
    <row r="2813" spans="1:19" x14ac:dyDescent="0.25">
      <c r="A2813" t="s">
        <v>7508</v>
      </c>
      <c r="B2813" t="s">
        <v>1088</v>
      </c>
      <c r="C2813" t="s">
        <v>232</v>
      </c>
      <c r="D2813">
        <v>42522</v>
      </c>
      <c r="E2813">
        <v>1</v>
      </c>
      <c r="F2813">
        <v>2</v>
      </c>
      <c r="G2813">
        <v>0.5</v>
      </c>
      <c r="H2813">
        <v>5</v>
      </c>
      <c r="I2813">
        <v>10</v>
      </c>
      <c r="J2813">
        <v>0.5</v>
      </c>
      <c r="K2813">
        <v>15</v>
      </c>
      <c r="L2813">
        <v>0.66666666666666663</v>
      </c>
      <c r="M2813">
        <v>4</v>
      </c>
      <c r="O2813">
        <v>0</v>
      </c>
      <c r="P2813">
        <v>0</v>
      </c>
      <c r="Q2813" t="e">
        <v>#DIV/0!</v>
      </c>
      <c r="R2813">
        <v>1</v>
      </c>
      <c r="S2813" t="e">
        <v>#DIV/0!</v>
      </c>
    </row>
    <row r="2814" spans="1:19" x14ac:dyDescent="0.25">
      <c r="A2814" t="s">
        <v>7509</v>
      </c>
      <c r="B2814" t="s">
        <v>1089</v>
      </c>
      <c r="C2814" t="s">
        <v>988</v>
      </c>
      <c r="D2814">
        <v>42522</v>
      </c>
      <c r="E2814">
        <v>2</v>
      </c>
      <c r="F2814">
        <v>2</v>
      </c>
      <c r="G2814">
        <v>1</v>
      </c>
      <c r="H2814">
        <v>4</v>
      </c>
      <c r="I2814">
        <v>10</v>
      </c>
      <c r="J2814">
        <v>0.4</v>
      </c>
      <c r="K2814">
        <v>10</v>
      </c>
      <c r="L2814">
        <v>1</v>
      </c>
      <c r="M2814">
        <v>4</v>
      </c>
      <c r="O2814">
        <v>0</v>
      </c>
      <c r="P2814">
        <v>0</v>
      </c>
      <c r="Q2814" t="e">
        <v>#DIV/0!</v>
      </c>
      <c r="R2814">
        <v>0</v>
      </c>
      <c r="S2814">
        <v>0.92500000000000004</v>
      </c>
    </row>
    <row r="2815" spans="1:19" x14ac:dyDescent="0.25">
      <c r="A2815" t="s">
        <v>7510</v>
      </c>
      <c r="B2815" t="s">
        <v>1090</v>
      </c>
      <c r="C2815" t="s">
        <v>689</v>
      </c>
      <c r="D2815">
        <v>42522</v>
      </c>
      <c r="E2815">
        <v>4</v>
      </c>
      <c r="F2815">
        <v>5</v>
      </c>
      <c r="G2815">
        <v>0.8</v>
      </c>
      <c r="H2815">
        <v>17</v>
      </c>
      <c r="I2815">
        <v>21</v>
      </c>
      <c r="J2815">
        <v>0.80952380952380953</v>
      </c>
      <c r="K2815">
        <v>26</v>
      </c>
      <c r="L2815">
        <v>0.80769230769230771</v>
      </c>
      <c r="M2815">
        <v>16</v>
      </c>
      <c r="O2815">
        <v>1</v>
      </c>
      <c r="P2815">
        <v>1</v>
      </c>
      <c r="Q2815">
        <v>1</v>
      </c>
      <c r="R2815">
        <v>1</v>
      </c>
      <c r="S2815" t="e">
        <v>#DIV/0!</v>
      </c>
    </row>
    <row r="2816" spans="1:19" x14ac:dyDescent="0.25">
      <c r="A2816" t="s">
        <v>7511</v>
      </c>
      <c r="B2816" t="s">
        <v>1091</v>
      </c>
      <c r="C2816" t="s">
        <v>211</v>
      </c>
      <c r="D2816">
        <v>42522</v>
      </c>
      <c r="E2816">
        <v>12</v>
      </c>
      <c r="F2816">
        <v>12</v>
      </c>
      <c r="G2816">
        <v>1</v>
      </c>
      <c r="H2816">
        <v>73</v>
      </c>
      <c r="I2816">
        <v>96</v>
      </c>
      <c r="J2816">
        <v>0.76041666666666663</v>
      </c>
      <c r="K2816">
        <v>96</v>
      </c>
      <c r="L2816">
        <v>1</v>
      </c>
      <c r="M2816">
        <v>60</v>
      </c>
      <c r="O2816">
        <v>6</v>
      </c>
      <c r="P2816">
        <v>22</v>
      </c>
      <c r="Q2816">
        <v>0.27272727272727271</v>
      </c>
      <c r="R2816">
        <v>13</v>
      </c>
      <c r="S2816" t="e">
        <v>#DIV/0!</v>
      </c>
    </row>
    <row r="2817" spans="1:19" x14ac:dyDescent="0.25">
      <c r="A2817" t="s">
        <v>7512</v>
      </c>
      <c r="B2817" t="s">
        <v>1092</v>
      </c>
      <c r="C2817" t="s">
        <v>216</v>
      </c>
      <c r="D2817">
        <v>42522</v>
      </c>
      <c r="E2817">
        <v>2</v>
      </c>
      <c r="F2817">
        <v>3</v>
      </c>
      <c r="G2817">
        <v>0.66666666666666663</v>
      </c>
      <c r="H2817">
        <v>12</v>
      </c>
      <c r="I2817">
        <v>18</v>
      </c>
      <c r="J2817">
        <v>0.66666666666666663</v>
      </c>
      <c r="K2817">
        <v>25</v>
      </c>
      <c r="L2817">
        <v>0.72</v>
      </c>
      <c r="M2817">
        <v>9</v>
      </c>
      <c r="O2817">
        <v>0</v>
      </c>
      <c r="P2817">
        <v>0</v>
      </c>
      <c r="Q2817" t="e">
        <v>#DIV/0!</v>
      </c>
      <c r="R2817">
        <v>3</v>
      </c>
      <c r="S2817" t="e">
        <v>#DIV/0!</v>
      </c>
    </row>
    <row r="2818" spans="1:19" x14ac:dyDescent="0.25">
      <c r="A2818" t="s">
        <v>7513</v>
      </c>
      <c r="B2818" t="s">
        <v>1093</v>
      </c>
      <c r="C2818" t="s">
        <v>235</v>
      </c>
      <c r="D2818">
        <v>42522</v>
      </c>
      <c r="E2818">
        <v>1</v>
      </c>
      <c r="F2818">
        <v>2</v>
      </c>
      <c r="G2818">
        <v>0.5</v>
      </c>
      <c r="H2818">
        <v>6</v>
      </c>
      <c r="I2818">
        <v>10</v>
      </c>
      <c r="J2818">
        <v>0.6</v>
      </c>
      <c r="K2818">
        <v>15</v>
      </c>
      <c r="L2818">
        <v>0.66666666666666663</v>
      </c>
      <c r="M2818">
        <v>2</v>
      </c>
      <c r="O2818">
        <v>3</v>
      </c>
      <c r="P2818">
        <v>6</v>
      </c>
      <c r="Q2818">
        <v>0.5</v>
      </c>
      <c r="R2818">
        <v>4</v>
      </c>
    </row>
    <row r="2819" spans="1:19" x14ac:dyDescent="0.25">
      <c r="A2819" t="s">
        <v>7514</v>
      </c>
      <c r="B2819" t="s">
        <v>1094</v>
      </c>
      <c r="C2819" t="s">
        <v>202</v>
      </c>
      <c r="D2819">
        <v>42522</v>
      </c>
      <c r="E2819">
        <v>1</v>
      </c>
      <c r="F2819">
        <v>3</v>
      </c>
      <c r="G2819">
        <v>0.33333333333333331</v>
      </c>
      <c r="H2819">
        <v>2</v>
      </c>
      <c r="I2819">
        <v>5</v>
      </c>
      <c r="J2819">
        <v>0.4</v>
      </c>
      <c r="K2819">
        <v>15</v>
      </c>
      <c r="L2819">
        <v>0.33333333333333331</v>
      </c>
      <c r="M2819">
        <v>2</v>
      </c>
      <c r="O2819">
        <v>0</v>
      </c>
      <c r="P2819">
        <v>0</v>
      </c>
      <c r="Q2819" t="e">
        <v>#DIV/0!</v>
      </c>
      <c r="R2819">
        <v>0</v>
      </c>
      <c r="S2819">
        <v>0.77500000000000002</v>
      </c>
    </row>
    <row r="2820" spans="1:19" x14ac:dyDescent="0.25">
      <c r="A2820" t="s">
        <v>7515</v>
      </c>
      <c r="B2820" t="s">
        <v>1095</v>
      </c>
      <c r="C2820" t="s">
        <v>207</v>
      </c>
      <c r="D2820">
        <v>42522</v>
      </c>
      <c r="E2820">
        <v>9</v>
      </c>
      <c r="F2820">
        <v>10</v>
      </c>
      <c r="G2820">
        <v>0.9</v>
      </c>
      <c r="H2820">
        <v>21</v>
      </c>
      <c r="I2820">
        <v>57</v>
      </c>
      <c r="J2820">
        <v>0.36842105263157893</v>
      </c>
      <c r="K2820">
        <v>62</v>
      </c>
      <c r="L2820">
        <v>0.91935483870967738</v>
      </c>
      <c r="M2820">
        <v>17</v>
      </c>
      <c r="O2820">
        <v>3</v>
      </c>
      <c r="P2820">
        <v>4</v>
      </c>
      <c r="Q2820">
        <v>0.75</v>
      </c>
      <c r="R2820">
        <v>4</v>
      </c>
      <c r="S2820">
        <v>0.95833333333333337</v>
      </c>
    </row>
    <row r="2821" spans="1:19" x14ac:dyDescent="0.25">
      <c r="A2821" t="s">
        <v>7516</v>
      </c>
      <c r="B2821" t="s">
        <v>1096</v>
      </c>
      <c r="C2821" t="s">
        <v>219</v>
      </c>
      <c r="D2821">
        <v>42522</v>
      </c>
      <c r="E2821">
        <v>15</v>
      </c>
      <c r="F2821">
        <v>17</v>
      </c>
      <c r="G2821">
        <v>0.88235294117647056</v>
      </c>
      <c r="H2821">
        <v>99</v>
      </c>
      <c r="I2821">
        <v>125</v>
      </c>
      <c r="J2821">
        <v>0.79200000000000004</v>
      </c>
      <c r="K2821">
        <v>145</v>
      </c>
      <c r="L2821">
        <v>0.86206896551724133</v>
      </c>
      <c r="M2821">
        <v>85</v>
      </c>
      <c r="O2821">
        <v>22</v>
      </c>
      <c r="P2821">
        <v>30</v>
      </c>
      <c r="Q2821">
        <v>0.73333333333333328</v>
      </c>
      <c r="R2821">
        <v>14</v>
      </c>
      <c r="S2821">
        <v>0.69633333333333336</v>
      </c>
    </row>
    <row r="2822" spans="1:19" x14ac:dyDescent="0.25">
      <c r="A2822" t="s">
        <v>7517</v>
      </c>
      <c r="B2822" t="s">
        <v>1097</v>
      </c>
      <c r="C2822" t="s">
        <v>225</v>
      </c>
      <c r="D2822">
        <v>42522</v>
      </c>
      <c r="E2822">
        <v>15</v>
      </c>
      <c r="F2822">
        <v>16</v>
      </c>
      <c r="G2822">
        <v>0.9375</v>
      </c>
      <c r="H2822">
        <v>32</v>
      </c>
      <c r="I2822">
        <v>44</v>
      </c>
      <c r="J2822">
        <v>0.72727272727272729</v>
      </c>
      <c r="K2822">
        <v>48</v>
      </c>
      <c r="L2822">
        <v>0.91666666666666663</v>
      </c>
      <c r="M2822">
        <v>17</v>
      </c>
      <c r="O2822">
        <v>12</v>
      </c>
      <c r="P2822">
        <v>20</v>
      </c>
      <c r="Q2822">
        <v>0.6</v>
      </c>
      <c r="R2822">
        <v>15</v>
      </c>
      <c r="S2822">
        <v>0.85699999999999998</v>
      </c>
    </row>
    <row r="2823" spans="1:19" x14ac:dyDescent="0.25">
      <c r="A2823" t="s">
        <v>7518</v>
      </c>
      <c r="B2823" t="s">
        <v>1098</v>
      </c>
      <c r="C2823" t="s">
        <v>364</v>
      </c>
      <c r="D2823">
        <v>42522</v>
      </c>
      <c r="E2823">
        <v>10</v>
      </c>
      <c r="F2823">
        <v>10</v>
      </c>
      <c r="G2823">
        <v>1</v>
      </c>
      <c r="H2823">
        <v>21</v>
      </c>
      <c r="I2823">
        <v>26</v>
      </c>
      <c r="J2823">
        <v>0.80769230769230771</v>
      </c>
      <c r="K2823">
        <v>26</v>
      </c>
      <c r="L2823">
        <v>1</v>
      </c>
      <c r="M2823">
        <v>11</v>
      </c>
      <c r="O2823">
        <v>0</v>
      </c>
      <c r="P2823">
        <v>0</v>
      </c>
      <c r="Q2823" t="e">
        <v>#DIV/0!</v>
      </c>
      <c r="R2823">
        <v>10</v>
      </c>
      <c r="S2823">
        <v>0.8899999999999999</v>
      </c>
    </row>
    <row r="2824" spans="1:19" x14ac:dyDescent="0.25">
      <c r="A2824" t="s">
        <v>7519</v>
      </c>
      <c r="B2824" t="s">
        <v>1099</v>
      </c>
      <c r="C2824" t="s">
        <v>222</v>
      </c>
      <c r="D2824">
        <v>42522</v>
      </c>
      <c r="E2824">
        <v>4</v>
      </c>
      <c r="F2824">
        <v>4</v>
      </c>
      <c r="G2824">
        <v>1</v>
      </c>
      <c r="H2824">
        <v>2</v>
      </c>
      <c r="I2824">
        <v>20</v>
      </c>
      <c r="J2824">
        <v>0.1</v>
      </c>
      <c r="K2824">
        <v>20</v>
      </c>
      <c r="L2824">
        <v>1</v>
      </c>
      <c r="M2824">
        <v>2</v>
      </c>
      <c r="O2824">
        <v>0</v>
      </c>
      <c r="P2824">
        <v>0</v>
      </c>
      <c r="Q2824" t="e">
        <v>#DIV/0!</v>
      </c>
      <c r="R2824">
        <v>0</v>
      </c>
      <c r="S2824">
        <v>0.73459383753501395</v>
      </c>
    </row>
    <row r="2825" spans="1:19" x14ac:dyDescent="0.25">
      <c r="A2825" t="s">
        <v>7520</v>
      </c>
      <c r="B2825" t="s">
        <v>1100</v>
      </c>
      <c r="C2825" t="s">
        <v>228</v>
      </c>
      <c r="D2825">
        <v>42522</v>
      </c>
      <c r="E2825">
        <v>5</v>
      </c>
      <c r="F2825">
        <v>6</v>
      </c>
      <c r="G2825">
        <v>0.83333333333333337</v>
      </c>
      <c r="H2825">
        <v>56</v>
      </c>
      <c r="I2825">
        <v>75</v>
      </c>
      <c r="J2825">
        <v>0.7466666666666667</v>
      </c>
      <c r="K2825">
        <v>90</v>
      </c>
      <c r="L2825">
        <v>0.83333333333333337</v>
      </c>
      <c r="M2825">
        <v>52</v>
      </c>
      <c r="O2825">
        <v>0</v>
      </c>
      <c r="P2825">
        <v>0</v>
      </c>
      <c r="Q2825" t="e">
        <v>#DIV/0!</v>
      </c>
      <c r="R2825">
        <v>4</v>
      </c>
      <c r="S2825">
        <v>0.52386363636363642</v>
      </c>
    </row>
    <row r="2826" spans="1:19" x14ac:dyDescent="0.25">
      <c r="A2826" t="s">
        <v>7521</v>
      </c>
      <c r="B2826" t="s">
        <v>1101</v>
      </c>
      <c r="C2826" t="s">
        <v>230</v>
      </c>
      <c r="D2826">
        <v>42522</v>
      </c>
      <c r="E2826">
        <v>3</v>
      </c>
      <c r="F2826">
        <v>5</v>
      </c>
      <c r="G2826">
        <v>0.6</v>
      </c>
      <c r="H2826">
        <v>40</v>
      </c>
      <c r="I2826">
        <v>30</v>
      </c>
      <c r="J2826">
        <v>1.3333333333333333</v>
      </c>
      <c r="K2826">
        <v>50</v>
      </c>
      <c r="L2826">
        <v>0.6</v>
      </c>
      <c r="M2826">
        <v>40</v>
      </c>
      <c r="O2826">
        <v>0</v>
      </c>
      <c r="P2826">
        <v>0</v>
      </c>
      <c r="Q2826" t="e">
        <v>#DIV/0!</v>
      </c>
      <c r="R2826">
        <v>0</v>
      </c>
    </row>
    <row r="2827" spans="1:19" x14ac:dyDescent="0.25">
      <c r="A2827" t="s">
        <v>7522</v>
      </c>
      <c r="B2827" t="s">
        <v>1102</v>
      </c>
      <c r="C2827" t="s">
        <v>237</v>
      </c>
      <c r="D2827">
        <v>42522</v>
      </c>
      <c r="E2827">
        <v>18</v>
      </c>
      <c r="F2827">
        <v>18</v>
      </c>
      <c r="G2827">
        <v>1</v>
      </c>
      <c r="H2827">
        <v>186</v>
      </c>
      <c r="I2827">
        <v>174</v>
      </c>
      <c r="J2827">
        <v>1.0689655172413792</v>
      </c>
      <c r="K2827">
        <v>174</v>
      </c>
      <c r="L2827">
        <v>1</v>
      </c>
      <c r="M2827">
        <v>186</v>
      </c>
      <c r="O2827">
        <v>0</v>
      </c>
      <c r="P2827">
        <v>0</v>
      </c>
      <c r="Q2827" t="e">
        <v>#DIV/0!</v>
      </c>
      <c r="R2827">
        <v>0</v>
      </c>
      <c r="S2827">
        <v>0.77644630579504537</v>
      </c>
    </row>
    <row r="2828" spans="1:19" x14ac:dyDescent="0.25">
      <c r="A2828" t="s">
        <v>7523</v>
      </c>
      <c r="B2828" t="s">
        <v>1103</v>
      </c>
      <c r="C2828" t="s">
        <v>239</v>
      </c>
      <c r="D2828">
        <v>42522</v>
      </c>
      <c r="E2828">
        <v>3</v>
      </c>
      <c r="F2828">
        <v>3</v>
      </c>
      <c r="G2828">
        <v>1</v>
      </c>
      <c r="H2828">
        <v>19</v>
      </c>
      <c r="I2828">
        <v>30</v>
      </c>
      <c r="J2828">
        <v>0.6333333333333333</v>
      </c>
      <c r="K2828">
        <v>30</v>
      </c>
      <c r="L2828">
        <v>1</v>
      </c>
      <c r="M2828">
        <v>16</v>
      </c>
      <c r="O2828">
        <v>0</v>
      </c>
      <c r="P2828">
        <v>0</v>
      </c>
      <c r="Q2828" t="e">
        <v>#DIV/0!</v>
      </c>
      <c r="R2828">
        <v>3</v>
      </c>
    </row>
    <row r="2829" spans="1:19" x14ac:dyDescent="0.25">
      <c r="A2829" t="s">
        <v>7524</v>
      </c>
      <c r="B2829" t="s">
        <v>1104</v>
      </c>
      <c r="C2829" t="s">
        <v>603</v>
      </c>
      <c r="D2829">
        <v>42522</v>
      </c>
      <c r="E2829">
        <v>4</v>
      </c>
      <c r="F2829">
        <v>4</v>
      </c>
      <c r="G2829">
        <v>1</v>
      </c>
      <c r="H2829">
        <v>40</v>
      </c>
      <c r="I2829">
        <v>40</v>
      </c>
      <c r="J2829">
        <v>1</v>
      </c>
      <c r="K2829">
        <v>40</v>
      </c>
      <c r="L2829">
        <v>1</v>
      </c>
      <c r="M2829">
        <v>40</v>
      </c>
      <c r="O2829">
        <v>0</v>
      </c>
      <c r="P2829">
        <v>0</v>
      </c>
      <c r="Q2829" t="e">
        <v>#DIV/0!</v>
      </c>
      <c r="R2829">
        <v>0</v>
      </c>
    </row>
    <row r="2830" spans="1:19" x14ac:dyDescent="0.25">
      <c r="A2830" t="s">
        <v>7525</v>
      </c>
      <c r="B2830" t="s">
        <v>1105</v>
      </c>
      <c r="C2830" t="s">
        <v>247</v>
      </c>
      <c r="D2830">
        <v>42522</v>
      </c>
      <c r="E2830">
        <v>7</v>
      </c>
      <c r="F2830">
        <v>10</v>
      </c>
      <c r="G2830">
        <v>0.7</v>
      </c>
      <c r="H2830">
        <v>57</v>
      </c>
      <c r="I2830">
        <v>74</v>
      </c>
      <c r="J2830">
        <v>0.77027027027027029</v>
      </c>
      <c r="K2830">
        <v>91</v>
      </c>
      <c r="L2830">
        <v>0.81318681318681318</v>
      </c>
      <c r="M2830">
        <v>41</v>
      </c>
      <c r="O2830">
        <v>3</v>
      </c>
      <c r="P2830">
        <v>22</v>
      </c>
      <c r="Q2830">
        <v>0.13636363636363635</v>
      </c>
      <c r="R2830">
        <v>16</v>
      </c>
    </row>
    <row r="2831" spans="1:19" x14ac:dyDescent="0.25">
      <c r="A2831" t="s">
        <v>9379</v>
      </c>
      <c r="B2831" t="s">
        <v>2670</v>
      </c>
      <c r="C2831" t="s">
        <v>2637</v>
      </c>
      <c r="D2831">
        <v>42522</v>
      </c>
      <c r="E2831">
        <v>6</v>
      </c>
      <c r="F2831">
        <v>8</v>
      </c>
      <c r="G2831">
        <v>0.75</v>
      </c>
      <c r="H2831">
        <v>22</v>
      </c>
      <c r="I2831">
        <v>30</v>
      </c>
      <c r="J2831">
        <v>0.73333333333333328</v>
      </c>
      <c r="K2831">
        <v>40</v>
      </c>
      <c r="L2831">
        <v>0.75</v>
      </c>
      <c r="M2831">
        <v>22</v>
      </c>
      <c r="O2831">
        <v>0</v>
      </c>
      <c r="P2831">
        <v>0</v>
      </c>
      <c r="Q2831" t="e">
        <v>#DIV/0!</v>
      </c>
      <c r="R2831">
        <v>0</v>
      </c>
    </row>
    <row r="2832" spans="1:19" x14ac:dyDescent="0.25">
      <c r="A2832" t="s">
        <v>7526</v>
      </c>
      <c r="B2832" t="s">
        <v>1106</v>
      </c>
      <c r="C2832" t="s">
        <v>242</v>
      </c>
      <c r="D2832">
        <v>42522</v>
      </c>
      <c r="E2832">
        <v>17</v>
      </c>
      <c r="F2832">
        <v>17</v>
      </c>
      <c r="G2832">
        <v>1</v>
      </c>
      <c r="H2832">
        <v>67</v>
      </c>
      <c r="I2832">
        <v>125</v>
      </c>
      <c r="J2832">
        <v>0.53600000000000003</v>
      </c>
      <c r="K2832">
        <v>125</v>
      </c>
      <c r="L2832">
        <v>1</v>
      </c>
      <c r="M2832">
        <v>50</v>
      </c>
      <c r="N2832">
        <v>0.95833333333333337</v>
      </c>
      <c r="O2832">
        <v>17</v>
      </c>
      <c r="P2832">
        <v>20</v>
      </c>
      <c r="Q2832">
        <v>0.85</v>
      </c>
      <c r="R2832">
        <v>17</v>
      </c>
      <c r="S2832">
        <v>1</v>
      </c>
    </row>
    <row r="2833" spans="1:19" x14ac:dyDescent="0.25">
      <c r="A2833" t="s">
        <v>7527</v>
      </c>
      <c r="B2833" t="s">
        <v>1107</v>
      </c>
      <c r="C2833" t="s">
        <v>243</v>
      </c>
      <c r="D2833">
        <v>42522</v>
      </c>
      <c r="E2833">
        <v>11</v>
      </c>
      <c r="F2833">
        <v>12</v>
      </c>
      <c r="G2833">
        <v>0.91666666666666663</v>
      </c>
      <c r="H2833">
        <v>27</v>
      </c>
      <c r="I2833">
        <v>36</v>
      </c>
      <c r="J2833">
        <v>0.75</v>
      </c>
      <c r="K2833">
        <v>40</v>
      </c>
      <c r="L2833">
        <v>0.9</v>
      </c>
      <c r="M2833">
        <v>14</v>
      </c>
      <c r="N2833">
        <v>0.69633333333333336</v>
      </c>
      <c r="O2833">
        <v>11</v>
      </c>
      <c r="P2833">
        <v>19</v>
      </c>
      <c r="Q2833">
        <v>0.57894736842105265</v>
      </c>
      <c r="R2833">
        <v>13</v>
      </c>
      <c r="S2833">
        <v>0.55000000000000004</v>
      </c>
    </row>
    <row r="2834" spans="1:19" x14ac:dyDescent="0.25">
      <c r="A2834" t="s">
        <v>7528</v>
      </c>
      <c r="B2834" t="s">
        <v>1108</v>
      </c>
      <c r="C2834" t="s">
        <v>244</v>
      </c>
      <c r="D2834">
        <v>42522</v>
      </c>
      <c r="E2834">
        <v>4</v>
      </c>
      <c r="F2834">
        <v>4</v>
      </c>
      <c r="G2834">
        <v>1</v>
      </c>
      <c r="H2834">
        <v>5</v>
      </c>
      <c r="I2834">
        <v>8</v>
      </c>
      <c r="J2834">
        <v>0.625</v>
      </c>
      <c r="K2834">
        <v>8</v>
      </c>
      <c r="L2834">
        <v>1</v>
      </c>
      <c r="M2834">
        <v>3</v>
      </c>
      <c r="N2834">
        <v>0.85699999999999998</v>
      </c>
      <c r="O2834">
        <v>1</v>
      </c>
      <c r="P2834">
        <v>1</v>
      </c>
      <c r="Q2834">
        <v>1</v>
      </c>
      <c r="R2834">
        <v>2</v>
      </c>
      <c r="S2834">
        <v>1</v>
      </c>
    </row>
    <row r="2835" spans="1:19" x14ac:dyDescent="0.25">
      <c r="A2835" t="s">
        <v>9488</v>
      </c>
      <c r="B2835" t="s">
        <v>2843</v>
      </c>
      <c r="C2835" t="s">
        <v>2809</v>
      </c>
      <c r="D2835">
        <v>42522</v>
      </c>
      <c r="E2835">
        <v>8</v>
      </c>
      <c r="F2835">
        <v>9</v>
      </c>
      <c r="G2835">
        <v>0.88888888888888884</v>
      </c>
      <c r="H2835">
        <v>36</v>
      </c>
      <c r="I2835">
        <v>34</v>
      </c>
      <c r="J2835">
        <v>1.0588235294117647</v>
      </c>
      <c r="K2835">
        <v>39</v>
      </c>
      <c r="L2835">
        <v>0.87179487179487181</v>
      </c>
      <c r="M2835">
        <v>31</v>
      </c>
      <c r="O2835">
        <v>4</v>
      </c>
      <c r="P2835">
        <v>5</v>
      </c>
      <c r="Q2835">
        <v>0.8</v>
      </c>
      <c r="R2835">
        <v>5</v>
      </c>
      <c r="S2835">
        <v>1</v>
      </c>
    </row>
    <row r="2836" spans="1:19" x14ac:dyDescent="0.25">
      <c r="A2836" t="s">
        <v>7529</v>
      </c>
      <c r="B2836" t="s">
        <v>1109</v>
      </c>
      <c r="C2836" t="s">
        <v>245</v>
      </c>
      <c r="D2836">
        <v>42522</v>
      </c>
      <c r="E2836">
        <v>27</v>
      </c>
      <c r="F2836">
        <v>28</v>
      </c>
      <c r="G2836">
        <v>0.9642857142857143</v>
      </c>
      <c r="H2836">
        <v>51</v>
      </c>
      <c r="I2836">
        <v>108</v>
      </c>
      <c r="J2836">
        <v>0.47222222222222221</v>
      </c>
      <c r="K2836">
        <v>113</v>
      </c>
      <c r="L2836">
        <v>0.95575221238938057</v>
      </c>
      <c r="M2836">
        <v>40</v>
      </c>
      <c r="O2836">
        <v>1</v>
      </c>
      <c r="P2836">
        <v>2</v>
      </c>
      <c r="Q2836">
        <v>0.5</v>
      </c>
      <c r="R2836">
        <v>11</v>
      </c>
      <c r="S2836">
        <v>1.075</v>
      </c>
    </row>
    <row r="2837" spans="1:19" x14ac:dyDescent="0.25">
      <c r="A2837" t="s">
        <v>7530</v>
      </c>
      <c r="B2837" t="s">
        <v>1110</v>
      </c>
      <c r="C2837" t="s">
        <v>246</v>
      </c>
      <c r="D2837">
        <v>42522</v>
      </c>
      <c r="E2837">
        <v>56</v>
      </c>
      <c r="F2837">
        <v>62</v>
      </c>
      <c r="G2837">
        <v>0.90322580645161288</v>
      </c>
      <c r="H2837">
        <v>554</v>
      </c>
      <c r="I2837">
        <v>560</v>
      </c>
      <c r="J2837">
        <v>0.98928571428571432</v>
      </c>
      <c r="K2837">
        <v>620</v>
      </c>
      <c r="L2837">
        <v>0.90322580645161288</v>
      </c>
      <c r="M2837">
        <v>540</v>
      </c>
      <c r="O2837">
        <v>14</v>
      </c>
      <c r="P2837">
        <v>19</v>
      </c>
      <c r="Q2837">
        <v>0.73684210526315785</v>
      </c>
      <c r="R2837">
        <v>14</v>
      </c>
      <c r="S2837">
        <v>0.7228</v>
      </c>
    </row>
    <row r="2838" spans="1:19" x14ac:dyDescent="0.25">
      <c r="A2838" t="s">
        <v>7531</v>
      </c>
      <c r="B2838" t="s">
        <v>1111</v>
      </c>
      <c r="C2838" t="s">
        <v>365</v>
      </c>
      <c r="D2838">
        <v>42522</v>
      </c>
      <c r="E2838">
        <v>0</v>
      </c>
      <c r="F2838">
        <v>0</v>
      </c>
      <c r="G2838" t="e">
        <v>#DIV/0!</v>
      </c>
      <c r="H2838">
        <v>0</v>
      </c>
      <c r="I2838">
        <v>0</v>
      </c>
      <c r="J2838" t="e">
        <v>#DIV/0!</v>
      </c>
      <c r="K2838">
        <v>0</v>
      </c>
      <c r="L2838" t="e">
        <v>#DIV/0!</v>
      </c>
      <c r="M2838">
        <v>0</v>
      </c>
      <c r="O2838">
        <v>0</v>
      </c>
      <c r="P2838">
        <v>0</v>
      </c>
      <c r="Q2838" t="e">
        <v>#DIV/0!</v>
      </c>
      <c r="R2838">
        <v>0</v>
      </c>
      <c r="S2838">
        <v>0.82199999999999995</v>
      </c>
    </row>
    <row r="2839" spans="1:19" x14ac:dyDescent="0.25">
      <c r="A2839" t="s">
        <v>7532</v>
      </c>
      <c r="B2839" t="s">
        <v>1112</v>
      </c>
      <c r="C2839" t="s">
        <v>240</v>
      </c>
      <c r="D2839">
        <v>42522</v>
      </c>
      <c r="E2839">
        <v>136</v>
      </c>
      <c r="F2839">
        <v>150</v>
      </c>
      <c r="G2839">
        <v>0.90666666666666662</v>
      </c>
      <c r="H2839">
        <v>819</v>
      </c>
      <c r="I2839">
        <v>975</v>
      </c>
      <c r="J2839">
        <v>0.84</v>
      </c>
      <c r="K2839">
        <v>1076</v>
      </c>
      <c r="L2839">
        <v>0.90613382899628248</v>
      </c>
      <c r="M2839">
        <v>741</v>
      </c>
      <c r="O2839">
        <v>51</v>
      </c>
      <c r="P2839">
        <v>88</v>
      </c>
      <c r="Q2839">
        <v>0.57954545454545459</v>
      </c>
      <c r="R2839">
        <v>78</v>
      </c>
      <c r="S2839">
        <v>0.83</v>
      </c>
    </row>
    <row r="2840" spans="1:19" x14ac:dyDescent="0.25">
      <c r="A2840" t="s">
        <v>7533</v>
      </c>
      <c r="B2840" t="s">
        <v>1116</v>
      </c>
      <c r="C2840" t="s">
        <v>233</v>
      </c>
      <c r="D2840">
        <v>42552</v>
      </c>
      <c r="E2840">
        <v>1</v>
      </c>
      <c r="F2840">
        <v>3</v>
      </c>
      <c r="G2840">
        <v>0.33333333333333331</v>
      </c>
      <c r="H2840">
        <v>3</v>
      </c>
      <c r="I2840">
        <v>5</v>
      </c>
      <c r="J2840">
        <v>0.6</v>
      </c>
      <c r="K2840">
        <v>15</v>
      </c>
      <c r="L2840">
        <v>0.33333333333333331</v>
      </c>
      <c r="M2840">
        <v>2</v>
      </c>
      <c r="O2840">
        <v>0</v>
      </c>
      <c r="P2840">
        <v>3</v>
      </c>
      <c r="Q2840">
        <v>0</v>
      </c>
      <c r="R2840">
        <v>1</v>
      </c>
      <c r="S2840">
        <v>0.95</v>
      </c>
    </row>
    <row r="2841" spans="1:19" x14ac:dyDescent="0.25">
      <c r="A2841" t="s">
        <v>7534</v>
      </c>
      <c r="B2841" t="s">
        <v>1113</v>
      </c>
      <c r="C2841" t="s">
        <v>215</v>
      </c>
      <c r="D2841">
        <v>42552</v>
      </c>
      <c r="E2841">
        <v>2</v>
      </c>
      <c r="F2841">
        <v>3</v>
      </c>
      <c r="G2841">
        <v>0.66666666666666663</v>
      </c>
      <c r="H2841">
        <v>39</v>
      </c>
      <c r="I2841">
        <v>36</v>
      </c>
      <c r="J2841">
        <v>1.0833333333333333</v>
      </c>
      <c r="K2841">
        <v>36</v>
      </c>
      <c r="L2841">
        <v>1</v>
      </c>
      <c r="M2841">
        <v>31</v>
      </c>
      <c r="O2841">
        <v>0</v>
      </c>
      <c r="P2841">
        <v>2</v>
      </c>
      <c r="Q2841">
        <v>0</v>
      </c>
      <c r="R2841">
        <v>8</v>
      </c>
      <c r="S2841">
        <v>0.875</v>
      </c>
    </row>
    <row r="2842" spans="1:19" x14ac:dyDescent="0.25">
      <c r="A2842" t="s">
        <v>7535</v>
      </c>
      <c r="B2842" t="s">
        <v>1114</v>
      </c>
      <c r="C2842" t="s">
        <v>218</v>
      </c>
      <c r="D2842">
        <v>42552</v>
      </c>
      <c r="E2842">
        <v>2</v>
      </c>
      <c r="F2842">
        <v>3</v>
      </c>
      <c r="G2842">
        <v>0.66666666666666663</v>
      </c>
      <c r="H2842">
        <v>8</v>
      </c>
      <c r="I2842">
        <v>18</v>
      </c>
      <c r="J2842">
        <v>0.44444444444444442</v>
      </c>
      <c r="K2842">
        <v>25</v>
      </c>
      <c r="L2842">
        <v>0.72</v>
      </c>
      <c r="M2842">
        <v>8</v>
      </c>
      <c r="O2842">
        <v>0</v>
      </c>
      <c r="P2842">
        <v>3</v>
      </c>
      <c r="Q2842">
        <v>0</v>
      </c>
      <c r="R2842">
        <v>0</v>
      </c>
      <c r="S2842">
        <v>0.5</v>
      </c>
    </row>
    <row r="2843" spans="1:19" x14ac:dyDescent="0.25">
      <c r="A2843" t="s">
        <v>7536</v>
      </c>
      <c r="B2843" t="s">
        <v>1115</v>
      </c>
      <c r="C2843" t="s">
        <v>234</v>
      </c>
      <c r="D2843">
        <v>42552</v>
      </c>
      <c r="E2843">
        <v>1</v>
      </c>
      <c r="F2843">
        <v>1</v>
      </c>
      <c r="G2843">
        <v>1</v>
      </c>
      <c r="H2843">
        <v>8</v>
      </c>
      <c r="I2843">
        <v>5</v>
      </c>
      <c r="J2843">
        <v>1.6</v>
      </c>
      <c r="K2843">
        <v>5</v>
      </c>
      <c r="L2843">
        <v>1</v>
      </c>
      <c r="M2843">
        <v>6</v>
      </c>
      <c r="O2843">
        <v>0</v>
      </c>
      <c r="P2843">
        <v>3</v>
      </c>
      <c r="Q2843">
        <v>0</v>
      </c>
      <c r="R2843">
        <v>2</v>
      </c>
      <c r="S2843">
        <v>0.1875</v>
      </c>
    </row>
    <row r="2844" spans="1:19" x14ac:dyDescent="0.25">
      <c r="A2844" t="s">
        <v>8763</v>
      </c>
      <c r="B2844" t="s">
        <v>2671</v>
      </c>
      <c r="C2844" t="s">
        <v>2636</v>
      </c>
      <c r="D2844">
        <v>42552</v>
      </c>
      <c r="E2844">
        <v>1</v>
      </c>
      <c r="F2844">
        <v>3</v>
      </c>
      <c r="G2844">
        <v>0.33333333333333331</v>
      </c>
      <c r="H2844">
        <v>2</v>
      </c>
      <c r="I2844">
        <v>5</v>
      </c>
      <c r="J2844">
        <v>0.4</v>
      </c>
      <c r="K2844">
        <v>15</v>
      </c>
      <c r="L2844">
        <v>0.33333333333333331</v>
      </c>
      <c r="M2844">
        <v>2</v>
      </c>
      <c r="O2844">
        <v>0</v>
      </c>
      <c r="P2844">
        <v>0</v>
      </c>
      <c r="Q2844" t="e">
        <v>#DIV/0!</v>
      </c>
      <c r="R2844">
        <v>0</v>
      </c>
      <c r="S2844">
        <v>0.58333333333333337</v>
      </c>
    </row>
    <row r="2845" spans="1:19" x14ac:dyDescent="0.25">
      <c r="A2845" t="s">
        <v>8872</v>
      </c>
      <c r="B2845" t="s">
        <v>3218</v>
      </c>
      <c r="C2845" t="s">
        <v>2638</v>
      </c>
      <c r="D2845">
        <v>42552</v>
      </c>
      <c r="E2845">
        <v>8</v>
      </c>
      <c r="F2845">
        <v>5</v>
      </c>
      <c r="G2845">
        <v>1.6</v>
      </c>
      <c r="H2845">
        <v>21</v>
      </c>
      <c r="I2845">
        <v>40</v>
      </c>
      <c r="J2845">
        <v>0.52500000000000002</v>
      </c>
      <c r="K2845">
        <v>25</v>
      </c>
      <c r="L2845">
        <v>1.6</v>
      </c>
      <c r="M2845">
        <v>21</v>
      </c>
      <c r="O2845">
        <v>0</v>
      </c>
      <c r="P2845">
        <v>0</v>
      </c>
      <c r="Q2845" t="e">
        <v>#DIV/0!</v>
      </c>
      <c r="R2845">
        <v>0</v>
      </c>
    </row>
    <row r="2846" spans="1:19" x14ac:dyDescent="0.25">
      <c r="A2846" t="s">
        <v>7537</v>
      </c>
      <c r="B2846" t="s">
        <v>1117</v>
      </c>
      <c r="C2846" t="s">
        <v>209</v>
      </c>
      <c r="D2846">
        <v>42552</v>
      </c>
      <c r="E2846">
        <v>0</v>
      </c>
      <c r="F2846">
        <v>0</v>
      </c>
      <c r="G2846" t="e">
        <v>#DIV/0!</v>
      </c>
      <c r="H2846">
        <v>0</v>
      </c>
      <c r="I2846">
        <v>0</v>
      </c>
      <c r="J2846" t="e">
        <v>#DIV/0!</v>
      </c>
      <c r="K2846">
        <v>0</v>
      </c>
      <c r="L2846" t="e">
        <v>#DIV/0!</v>
      </c>
      <c r="M2846">
        <v>0</v>
      </c>
      <c r="N2846">
        <v>1</v>
      </c>
      <c r="O2846">
        <v>10</v>
      </c>
      <c r="P2846">
        <v>13</v>
      </c>
      <c r="Q2846">
        <v>0.76923076923076927</v>
      </c>
      <c r="R2846">
        <v>0</v>
      </c>
      <c r="S2846">
        <v>0.21666666666666667</v>
      </c>
    </row>
    <row r="2847" spans="1:19" x14ac:dyDescent="0.25">
      <c r="A2847" t="s">
        <v>7538</v>
      </c>
      <c r="B2847" t="s">
        <v>1118</v>
      </c>
      <c r="C2847" t="s">
        <v>214</v>
      </c>
      <c r="D2847">
        <v>42552</v>
      </c>
      <c r="E2847">
        <v>3</v>
      </c>
      <c r="F2847">
        <v>7</v>
      </c>
      <c r="G2847">
        <v>0.42857142857142855</v>
      </c>
      <c r="H2847">
        <v>20</v>
      </c>
      <c r="I2847">
        <v>21</v>
      </c>
      <c r="J2847">
        <v>0.95238095238095233</v>
      </c>
      <c r="K2847">
        <v>50</v>
      </c>
      <c r="L2847">
        <v>0.42</v>
      </c>
      <c r="M2847">
        <v>17</v>
      </c>
      <c r="N2847">
        <v>1</v>
      </c>
      <c r="O2847">
        <v>5</v>
      </c>
      <c r="P2847">
        <v>5</v>
      </c>
      <c r="Q2847">
        <v>1</v>
      </c>
      <c r="R2847">
        <v>3</v>
      </c>
    </row>
    <row r="2848" spans="1:19" x14ac:dyDescent="0.25">
      <c r="A2848" t="s">
        <v>7539</v>
      </c>
      <c r="B2848" t="s">
        <v>1119</v>
      </c>
      <c r="C2848" t="s">
        <v>220</v>
      </c>
      <c r="D2848">
        <v>42552</v>
      </c>
      <c r="E2848">
        <v>6</v>
      </c>
      <c r="F2848">
        <v>7</v>
      </c>
      <c r="G2848">
        <v>0.8571428571428571</v>
      </c>
      <c r="H2848">
        <v>27</v>
      </c>
      <c r="I2848">
        <v>40</v>
      </c>
      <c r="J2848">
        <v>0.67500000000000004</v>
      </c>
      <c r="K2848">
        <v>45</v>
      </c>
      <c r="L2848">
        <v>0.88888888888888884</v>
      </c>
      <c r="M2848">
        <v>19</v>
      </c>
      <c r="N2848">
        <v>1.075</v>
      </c>
      <c r="O2848">
        <v>6</v>
      </c>
      <c r="P2848">
        <v>9</v>
      </c>
      <c r="Q2848">
        <v>0.66666666666666663</v>
      </c>
      <c r="R2848">
        <v>8</v>
      </c>
    </row>
    <row r="2849" spans="1:19" x14ac:dyDescent="0.25">
      <c r="A2849" t="s">
        <v>7540</v>
      </c>
      <c r="B2849" t="s">
        <v>1120</v>
      </c>
      <c r="C2849" t="s">
        <v>226</v>
      </c>
      <c r="D2849">
        <v>42552</v>
      </c>
      <c r="E2849">
        <v>10</v>
      </c>
      <c r="F2849">
        <v>12</v>
      </c>
      <c r="G2849">
        <v>0.83333333333333337</v>
      </c>
      <c r="H2849">
        <v>27</v>
      </c>
      <c r="I2849">
        <v>30</v>
      </c>
      <c r="J2849">
        <v>0.9</v>
      </c>
      <c r="K2849">
        <v>40</v>
      </c>
      <c r="L2849">
        <v>0.75</v>
      </c>
      <c r="M2849">
        <v>22</v>
      </c>
      <c r="N2849">
        <v>0.7228</v>
      </c>
      <c r="O2849">
        <v>4</v>
      </c>
      <c r="P2849">
        <v>6</v>
      </c>
      <c r="Q2849">
        <v>0.66666666666666663</v>
      </c>
      <c r="R2849">
        <v>5</v>
      </c>
    </row>
    <row r="2850" spans="1:19" x14ac:dyDescent="0.25">
      <c r="A2850" t="s">
        <v>7541</v>
      </c>
      <c r="B2850" t="s">
        <v>1121</v>
      </c>
      <c r="C2850" t="s">
        <v>227</v>
      </c>
      <c r="D2850">
        <v>42552</v>
      </c>
      <c r="E2850">
        <v>5</v>
      </c>
      <c r="F2850">
        <v>4</v>
      </c>
      <c r="G2850">
        <v>1.25</v>
      </c>
      <c r="H2850">
        <v>5</v>
      </c>
      <c r="I2850">
        <v>8</v>
      </c>
      <c r="J2850">
        <v>0.625</v>
      </c>
      <c r="K2850">
        <v>8</v>
      </c>
      <c r="L2850">
        <v>1</v>
      </c>
      <c r="M2850">
        <v>5</v>
      </c>
      <c r="N2850">
        <v>0.82199999999999995</v>
      </c>
      <c r="O2850">
        <v>0</v>
      </c>
      <c r="P2850">
        <v>0</v>
      </c>
      <c r="Q2850" t="e">
        <v>#DIV/0!</v>
      </c>
      <c r="R2850">
        <v>0</v>
      </c>
      <c r="S2850">
        <v>0.89743589743589747</v>
      </c>
    </row>
    <row r="2851" spans="1:19" x14ac:dyDescent="0.25">
      <c r="A2851" t="s">
        <v>8981</v>
      </c>
      <c r="B2851" t="s">
        <v>2844</v>
      </c>
      <c r="C2851" t="s">
        <v>2810</v>
      </c>
      <c r="D2851">
        <v>42552</v>
      </c>
      <c r="E2851">
        <v>5</v>
      </c>
      <c r="F2851">
        <v>5</v>
      </c>
      <c r="G2851">
        <v>1</v>
      </c>
      <c r="H2851">
        <v>21</v>
      </c>
      <c r="I2851">
        <v>15</v>
      </c>
      <c r="J2851">
        <v>1.4</v>
      </c>
      <c r="K2851">
        <v>15</v>
      </c>
      <c r="L2851">
        <v>1</v>
      </c>
      <c r="M2851">
        <v>19</v>
      </c>
      <c r="O2851">
        <v>0</v>
      </c>
      <c r="P2851">
        <v>0</v>
      </c>
      <c r="Q2851" t="e">
        <v>#DIV/0!</v>
      </c>
      <c r="R2851">
        <v>2</v>
      </c>
    </row>
    <row r="2852" spans="1:19" x14ac:dyDescent="0.25">
      <c r="A2852" t="s">
        <v>9106</v>
      </c>
      <c r="B2852" t="s">
        <v>9107</v>
      </c>
      <c r="C2852" t="s">
        <v>2811</v>
      </c>
      <c r="D2852">
        <v>42552</v>
      </c>
      <c r="E2852">
        <v>6</v>
      </c>
      <c r="F2852">
        <v>5</v>
      </c>
      <c r="G2852">
        <v>1.2</v>
      </c>
      <c r="H2852">
        <v>11</v>
      </c>
      <c r="I2852">
        <v>30</v>
      </c>
      <c r="J2852">
        <v>0.36666666666666664</v>
      </c>
      <c r="K2852">
        <v>25</v>
      </c>
      <c r="L2852">
        <v>1.2</v>
      </c>
      <c r="M2852">
        <v>11</v>
      </c>
      <c r="O2852">
        <v>1</v>
      </c>
      <c r="P2852">
        <v>1</v>
      </c>
      <c r="Q2852">
        <v>1</v>
      </c>
      <c r="R2852">
        <v>0</v>
      </c>
    </row>
    <row r="2853" spans="1:19" x14ac:dyDescent="0.25">
      <c r="A2853" t="s">
        <v>7542</v>
      </c>
      <c r="B2853" t="s">
        <v>1122</v>
      </c>
      <c r="C2853" t="s">
        <v>204</v>
      </c>
      <c r="D2853">
        <v>42552</v>
      </c>
      <c r="E2853">
        <v>6</v>
      </c>
      <c r="F2853">
        <v>8</v>
      </c>
      <c r="G2853">
        <v>0.75</v>
      </c>
      <c r="H2853">
        <v>8</v>
      </c>
      <c r="I2853">
        <v>30</v>
      </c>
      <c r="J2853">
        <v>0.26666666666666666</v>
      </c>
      <c r="K2853">
        <v>40</v>
      </c>
      <c r="L2853">
        <v>0.75</v>
      </c>
      <c r="M2853">
        <v>7</v>
      </c>
      <c r="O2853">
        <v>0</v>
      </c>
      <c r="P2853">
        <v>0</v>
      </c>
      <c r="Q2853" t="e">
        <v>#DIV/0!</v>
      </c>
      <c r="R2853">
        <v>1</v>
      </c>
    </row>
    <row r="2854" spans="1:19" x14ac:dyDescent="0.25">
      <c r="A2854" t="s">
        <v>7543</v>
      </c>
      <c r="B2854" t="s">
        <v>1123</v>
      </c>
      <c r="C2854" t="s">
        <v>208</v>
      </c>
      <c r="D2854">
        <v>42552</v>
      </c>
      <c r="E2854">
        <v>4</v>
      </c>
      <c r="F2854">
        <v>5</v>
      </c>
      <c r="G2854">
        <v>0.8</v>
      </c>
      <c r="H2854">
        <v>4</v>
      </c>
      <c r="I2854">
        <v>20</v>
      </c>
      <c r="J2854">
        <v>0.2</v>
      </c>
      <c r="K2854">
        <v>25</v>
      </c>
      <c r="L2854">
        <v>0.8</v>
      </c>
      <c r="M2854">
        <v>4</v>
      </c>
      <c r="O2854">
        <v>0</v>
      </c>
      <c r="P2854">
        <v>0</v>
      </c>
      <c r="Q2854" t="e">
        <v>#DIV/0!</v>
      </c>
      <c r="R2854">
        <v>0</v>
      </c>
    </row>
    <row r="2855" spans="1:19" x14ac:dyDescent="0.25">
      <c r="A2855" t="s">
        <v>7544</v>
      </c>
      <c r="B2855" t="s">
        <v>1124</v>
      </c>
      <c r="C2855" t="s">
        <v>212</v>
      </c>
      <c r="D2855">
        <v>42552</v>
      </c>
      <c r="E2855">
        <v>3</v>
      </c>
      <c r="F2855">
        <v>3</v>
      </c>
      <c r="G2855">
        <v>1</v>
      </c>
      <c r="H2855">
        <v>15</v>
      </c>
      <c r="I2855">
        <v>15</v>
      </c>
      <c r="J2855">
        <v>1</v>
      </c>
      <c r="K2855">
        <v>15</v>
      </c>
      <c r="L2855">
        <v>1</v>
      </c>
      <c r="M2855">
        <v>15</v>
      </c>
      <c r="O2855">
        <v>0</v>
      </c>
      <c r="P2855">
        <v>0</v>
      </c>
      <c r="Q2855" t="e">
        <v>#DIV/0!</v>
      </c>
      <c r="R2855">
        <v>0</v>
      </c>
    </row>
    <row r="2856" spans="1:19" x14ac:dyDescent="0.25">
      <c r="A2856" t="s">
        <v>7545</v>
      </c>
      <c r="B2856" t="s">
        <v>1125</v>
      </c>
      <c r="C2856" t="s">
        <v>363</v>
      </c>
      <c r="D2856">
        <v>42552</v>
      </c>
      <c r="E2856">
        <v>8</v>
      </c>
      <c r="F2856">
        <v>9</v>
      </c>
      <c r="G2856">
        <v>0.88888888888888884</v>
      </c>
      <c r="H2856">
        <v>12</v>
      </c>
      <c r="I2856">
        <v>24</v>
      </c>
      <c r="J2856">
        <v>0.5</v>
      </c>
      <c r="K2856">
        <v>26</v>
      </c>
      <c r="L2856">
        <v>0.92307692307692313</v>
      </c>
      <c r="M2856">
        <v>11</v>
      </c>
      <c r="O2856">
        <v>2</v>
      </c>
      <c r="P2856">
        <v>2</v>
      </c>
      <c r="Q2856">
        <v>1</v>
      </c>
      <c r="R2856">
        <v>1</v>
      </c>
    </row>
    <row r="2857" spans="1:19" x14ac:dyDescent="0.25">
      <c r="A2857" t="s">
        <v>7546</v>
      </c>
      <c r="B2857" t="s">
        <v>1126</v>
      </c>
      <c r="C2857" t="s">
        <v>223</v>
      </c>
      <c r="D2857">
        <v>42552</v>
      </c>
      <c r="E2857">
        <v>0</v>
      </c>
      <c r="F2857">
        <v>0</v>
      </c>
      <c r="G2857" t="e">
        <v>#DIV/0!</v>
      </c>
      <c r="H2857">
        <v>0</v>
      </c>
      <c r="I2857">
        <v>0</v>
      </c>
      <c r="J2857" t="e">
        <v>#DIV/0!</v>
      </c>
      <c r="K2857">
        <v>0</v>
      </c>
      <c r="L2857" t="e">
        <v>#DIV/0!</v>
      </c>
      <c r="M2857">
        <v>0</v>
      </c>
      <c r="O2857">
        <v>0</v>
      </c>
      <c r="P2857">
        <v>0</v>
      </c>
      <c r="Q2857" t="e">
        <v>#DIV/0!</v>
      </c>
      <c r="R2857">
        <v>0</v>
      </c>
    </row>
    <row r="2858" spans="1:19" x14ac:dyDescent="0.25">
      <c r="A2858" t="s">
        <v>7547</v>
      </c>
      <c r="B2858" t="s">
        <v>1127</v>
      </c>
      <c r="C2858" t="s">
        <v>206</v>
      </c>
      <c r="D2858">
        <v>42552</v>
      </c>
      <c r="E2858">
        <v>12</v>
      </c>
      <c r="F2858">
        <v>9</v>
      </c>
      <c r="G2858">
        <v>1.3333333333333333</v>
      </c>
      <c r="H2858">
        <v>120</v>
      </c>
      <c r="I2858">
        <v>120</v>
      </c>
      <c r="J2858">
        <v>1</v>
      </c>
      <c r="K2858">
        <v>90</v>
      </c>
      <c r="L2858">
        <v>1.3333333333333333</v>
      </c>
      <c r="M2858">
        <v>120</v>
      </c>
      <c r="O2858">
        <v>0</v>
      </c>
      <c r="P2858">
        <v>0</v>
      </c>
      <c r="Q2858" t="e">
        <v>#DIV/0!</v>
      </c>
      <c r="R2858">
        <v>0</v>
      </c>
    </row>
    <row r="2859" spans="1:19" x14ac:dyDescent="0.25">
      <c r="A2859" t="s">
        <v>7548</v>
      </c>
      <c r="B2859" t="s">
        <v>1129</v>
      </c>
      <c r="C2859" t="s">
        <v>977</v>
      </c>
      <c r="D2859">
        <v>42552</v>
      </c>
      <c r="E2859">
        <v>3</v>
      </c>
      <c r="F2859">
        <v>3</v>
      </c>
      <c r="G2859">
        <v>1</v>
      </c>
      <c r="H2859">
        <v>15</v>
      </c>
      <c r="I2859">
        <v>10</v>
      </c>
      <c r="J2859">
        <v>1.5</v>
      </c>
      <c r="K2859">
        <v>10</v>
      </c>
      <c r="L2859">
        <v>1</v>
      </c>
      <c r="M2859">
        <v>15</v>
      </c>
      <c r="O2859">
        <v>0</v>
      </c>
      <c r="P2859">
        <v>0</v>
      </c>
      <c r="Q2859" t="e">
        <v>#DIV/0!</v>
      </c>
      <c r="R2859">
        <v>0</v>
      </c>
    </row>
    <row r="2860" spans="1:19" x14ac:dyDescent="0.25">
      <c r="A2860" t="s">
        <v>7549</v>
      </c>
      <c r="B2860" t="s">
        <v>1128</v>
      </c>
      <c r="C2860" t="s">
        <v>229</v>
      </c>
      <c r="D2860">
        <v>42552</v>
      </c>
      <c r="E2860">
        <v>5</v>
      </c>
      <c r="F2860">
        <v>6</v>
      </c>
      <c r="G2860">
        <v>0.83333333333333337</v>
      </c>
      <c r="H2860">
        <v>56</v>
      </c>
      <c r="I2860">
        <v>75</v>
      </c>
      <c r="J2860">
        <v>0.7466666666666667</v>
      </c>
      <c r="K2860">
        <v>90</v>
      </c>
      <c r="L2860">
        <v>0.83333333333333337</v>
      </c>
      <c r="M2860">
        <v>52</v>
      </c>
      <c r="O2860">
        <v>0</v>
      </c>
      <c r="P2860">
        <v>0</v>
      </c>
      <c r="Q2860" t="e">
        <v>#DIV/0!</v>
      </c>
      <c r="R2860">
        <v>4</v>
      </c>
    </row>
    <row r="2861" spans="1:19" x14ac:dyDescent="0.25">
      <c r="A2861" t="s">
        <v>7550</v>
      </c>
      <c r="B2861" t="s">
        <v>1130</v>
      </c>
      <c r="C2861" t="s">
        <v>678</v>
      </c>
      <c r="D2861">
        <v>42552</v>
      </c>
      <c r="E2861">
        <v>6</v>
      </c>
      <c r="F2861">
        <v>4</v>
      </c>
      <c r="G2861">
        <v>1.5</v>
      </c>
      <c r="H2861">
        <v>16</v>
      </c>
      <c r="I2861">
        <v>30</v>
      </c>
      <c r="J2861">
        <v>0.53333333333333333</v>
      </c>
      <c r="K2861">
        <v>24</v>
      </c>
      <c r="L2861">
        <v>1.25</v>
      </c>
      <c r="M2861">
        <v>16</v>
      </c>
      <c r="O2861">
        <v>0</v>
      </c>
      <c r="P2861">
        <v>0</v>
      </c>
      <c r="Q2861" t="e">
        <v>#DIV/0!</v>
      </c>
      <c r="R2861">
        <v>0</v>
      </c>
    </row>
    <row r="2862" spans="1:19" x14ac:dyDescent="0.25">
      <c r="A2862" t="s">
        <v>7551</v>
      </c>
      <c r="B2862" t="s">
        <v>1131</v>
      </c>
      <c r="C2862" t="s">
        <v>231</v>
      </c>
      <c r="D2862">
        <v>42552</v>
      </c>
      <c r="E2862">
        <v>4</v>
      </c>
      <c r="F2862">
        <v>5</v>
      </c>
      <c r="G2862">
        <v>0.8</v>
      </c>
      <c r="H2862">
        <v>39</v>
      </c>
      <c r="I2862">
        <v>40</v>
      </c>
      <c r="J2862">
        <v>0.97499999999999998</v>
      </c>
      <c r="K2862">
        <v>50</v>
      </c>
      <c r="L2862">
        <v>0.8</v>
      </c>
      <c r="M2862">
        <v>39</v>
      </c>
      <c r="O2862">
        <v>0</v>
      </c>
      <c r="P2862">
        <v>0</v>
      </c>
      <c r="Q2862" t="e">
        <v>#DIV/0!</v>
      </c>
      <c r="R2862">
        <v>0</v>
      </c>
      <c r="S2862">
        <v>1</v>
      </c>
    </row>
    <row r="2863" spans="1:19" x14ac:dyDescent="0.25">
      <c r="A2863" t="s">
        <v>7552</v>
      </c>
      <c r="B2863" t="s">
        <v>1132</v>
      </c>
      <c r="C2863" t="s">
        <v>236</v>
      </c>
      <c r="D2863">
        <v>42552</v>
      </c>
      <c r="E2863">
        <v>15</v>
      </c>
      <c r="F2863">
        <v>15</v>
      </c>
      <c r="G2863">
        <v>1</v>
      </c>
      <c r="H2863">
        <v>186</v>
      </c>
      <c r="I2863">
        <v>174</v>
      </c>
      <c r="J2863">
        <v>1.0689655172413792</v>
      </c>
      <c r="K2863">
        <v>174</v>
      </c>
      <c r="L2863">
        <v>1</v>
      </c>
      <c r="M2863">
        <v>186</v>
      </c>
      <c r="O2863">
        <v>0</v>
      </c>
      <c r="P2863">
        <v>0</v>
      </c>
      <c r="Q2863" t="e">
        <v>#DIV/0!</v>
      </c>
      <c r="R2863">
        <v>0</v>
      </c>
      <c r="S2863">
        <v>0.54583333333333339</v>
      </c>
    </row>
    <row r="2864" spans="1:19" x14ac:dyDescent="0.25">
      <c r="A2864" t="s">
        <v>7553</v>
      </c>
      <c r="B2864" t="s">
        <v>1133</v>
      </c>
      <c r="C2864" t="s">
        <v>221</v>
      </c>
      <c r="D2864">
        <v>42552</v>
      </c>
      <c r="E2864">
        <v>11</v>
      </c>
      <c r="F2864">
        <v>10</v>
      </c>
      <c r="G2864">
        <v>1.1000000000000001</v>
      </c>
      <c r="H2864">
        <v>81</v>
      </c>
      <c r="I2864">
        <v>110</v>
      </c>
      <c r="J2864">
        <v>0.73636363636363633</v>
      </c>
      <c r="K2864">
        <v>100</v>
      </c>
      <c r="L2864">
        <v>1.1000000000000001</v>
      </c>
      <c r="M2864">
        <v>59</v>
      </c>
      <c r="O2864">
        <v>11</v>
      </c>
      <c r="P2864">
        <v>11</v>
      </c>
      <c r="Q2864">
        <v>1</v>
      </c>
      <c r="R2864">
        <v>22</v>
      </c>
      <c r="S2864" t="e">
        <v>#DIV/0!</v>
      </c>
    </row>
    <row r="2865" spans="1:19" x14ac:dyDescent="0.25">
      <c r="A2865" t="s">
        <v>7554</v>
      </c>
      <c r="B2865" t="s">
        <v>1134</v>
      </c>
      <c r="C2865" t="s">
        <v>238</v>
      </c>
      <c r="D2865">
        <v>42552</v>
      </c>
      <c r="E2865">
        <v>5</v>
      </c>
      <c r="F2865">
        <v>4</v>
      </c>
      <c r="G2865">
        <v>1.25</v>
      </c>
      <c r="H2865">
        <v>18</v>
      </c>
      <c r="I2865">
        <v>50</v>
      </c>
      <c r="J2865">
        <v>0.36</v>
      </c>
      <c r="K2865">
        <v>40</v>
      </c>
      <c r="L2865">
        <v>1.25</v>
      </c>
      <c r="M2865">
        <v>18</v>
      </c>
      <c r="O2865">
        <v>0</v>
      </c>
      <c r="P2865">
        <v>0</v>
      </c>
      <c r="Q2865" t="e">
        <v>#DIV/0!</v>
      </c>
      <c r="R2865">
        <v>0</v>
      </c>
      <c r="S2865" t="e">
        <v>#DIV/0!</v>
      </c>
    </row>
    <row r="2866" spans="1:19" x14ac:dyDescent="0.25">
      <c r="A2866" t="s">
        <v>7555</v>
      </c>
      <c r="B2866" t="s">
        <v>1135</v>
      </c>
      <c r="C2866" t="s">
        <v>224</v>
      </c>
      <c r="D2866">
        <v>42552</v>
      </c>
      <c r="G2866" t="e">
        <v>#DIV/0!</v>
      </c>
      <c r="J2866" t="e">
        <v>#DIV/0!</v>
      </c>
      <c r="L2866" t="e">
        <v>#DIV/0!</v>
      </c>
      <c r="Q2866" t="e">
        <v>#DIV/0!</v>
      </c>
      <c r="S2866">
        <v>0.75</v>
      </c>
    </row>
    <row r="2867" spans="1:19" x14ac:dyDescent="0.25">
      <c r="A2867" t="s">
        <v>7556</v>
      </c>
      <c r="B2867" t="s">
        <v>1136</v>
      </c>
      <c r="C2867" t="s">
        <v>584</v>
      </c>
      <c r="D2867">
        <v>42552</v>
      </c>
      <c r="E2867">
        <v>4</v>
      </c>
      <c r="F2867">
        <v>4</v>
      </c>
      <c r="G2867">
        <v>1</v>
      </c>
      <c r="H2867">
        <v>40</v>
      </c>
      <c r="I2867">
        <v>40</v>
      </c>
      <c r="J2867">
        <v>1</v>
      </c>
      <c r="K2867">
        <v>40</v>
      </c>
      <c r="L2867">
        <v>1</v>
      </c>
      <c r="M2867">
        <v>39</v>
      </c>
      <c r="O2867">
        <v>0</v>
      </c>
      <c r="P2867">
        <v>0</v>
      </c>
      <c r="Q2867" t="e">
        <v>#DIV/0!</v>
      </c>
      <c r="R2867">
        <v>1</v>
      </c>
      <c r="S2867" t="e">
        <v>#DIV/0!</v>
      </c>
    </row>
    <row r="2868" spans="1:19" x14ac:dyDescent="0.25">
      <c r="A2868" t="s">
        <v>7557</v>
      </c>
      <c r="B2868" t="s">
        <v>1163</v>
      </c>
      <c r="C2868" t="s">
        <v>1164</v>
      </c>
      <c r="D2868">
        <v>42552</v>
      </c>
      <c r="E2868">
        <v>1</v>
      </c>
      <c r="F2868">
        <v>1</v>
      </c>
      <c r="G2868">
        <v>1</v>
      </c>
      <c r="H2868">
        <v>2</v>
      </c>
      <c r="I2868">
        <v>3</v>
      </c>
      <c r="J2868">
        <v>0.66666666666666663</v>
      </c>
      <c r="K2868">
        <v>3</v>
      </c>
      <c r="L2868">
        <v>1</v>
      </c>
      <c r="M2868">
        <v>0</v>
      </c>
      <c r="O2868">
        <v>0</v>
      </c>
      <c r="P2868">
        <v>0</v>
      </c>
      <c r="Q2868" t="e">
        <v>#DIV/0!</v>
      </c>
      <c r="R2868">
        <v>0</v>
      </c>
      <c r="S2868" t="e">
        <v>#DIV/0!</v>
      </c>
    </row>
    <row r="2869" spans="1:19" x14ac:dyDescent="0.25">
      <c r="A2869" t="s">
        <v>7558</v>
      </c>
      <c r="B2869" t="s">
        <v>1165</v>
      </c>
      <c r="C2869" t="s">
        <v>1166</v>
      </c>
      <c r="D2869">
        <v>42552</v>
      </c>
      <c r="E2869">
        <v>9</v>
      </c>
      <c r="F2869">
        <v>5</v>
      </c>
      <c r="G2869">
        <v>1.8</v>
      </c>
      <c r="H2869">
        <v>12</v>
      </c>
      <c r="I2869">
        <v>27</v>
      </c>
      <c r="J2869">
        <v>0.44444444444444442</v>
      </c>
      <c r="K2869">
        <v>15</v>
      </c>
      <c r="L2869">
        <v>1.8</v>
      </c>
      <c r="M2869">
        <v>0</v>
      </c>
      <c r="O2869">
        <v>0</v>
      </c>
      <c r="P2869">
        <v>0</v>
      </c>
      <c r="Q2869" t="e">
        <v>#DIV/0!</v>
      </c>
      <c r="R2869">
        <v>0</v>
      </c>
      <c r="S2869">
        <v>0.59375</v>
      </c>
    </row>
    <row r="2870" spans="1:19" x14ac:dyDescent="0.25">
      <c r="A2870" t="s">
        <v>7559</v>
      </c>
      <c r="B2870" t="s">
        <v>1167</v>
      </c>
      <c r="C2870" t="s">
        <v>1168</v>
      </c>
      <c r="D2870">
        <v>42552</v>
      </c>
      <c r="E2870">
        <v>1</v>
      </c>
      <c r="F2870">
        <v>1</v>
      </c>
      <c r="G2870">
        <v>1</v>
      </c>
      <c r="H2870">
        <v>4</v>
      </c>
      <c r="I2870">
        <v>3</v>
      </c>
      <c r="J2870">
        <v>1.3333333333333333</v>
      </c>
      <c r="K2870">
        <v>3</v>
      </c>
      <c r="L2870">
        <v>1</v>
      </c>
      <c r="M2870">
        <v>0</v>
      </c>
      <c r="O2870">
        <v>0</v>
      </c>
      <c r="P2870">
        <v>0</v>
      </c>
      <c r="Q2870" t="e">
        <v>#DIV/0!</v>
      </c>
      <c r="R2870">
        <v>0</v>
      </c>
      <c r="S2870" t="e">
        <v>#DIV/0!</v>
      </c>
    </row>
    <row r="2871" spans="1:19" x14ac:dyDescent="0.25">
      <c r="A2871" t="s">
        <v>7560</v>
      </c>
      <c r="B2871" t="s">
        <v>1169</v>
      </c>
      <c r="C2871" t="s">
        <v>1170</v>
      </c>
      <c r="D2871">
        <v>42552</v>
      </c>
      <c r="E2871">
        <v>7</v>
      </c>
      <c r="F2871">
        <v>8</v>
      </c>
      <c r="G2871">
        <v>0.875</v>
      </c>
      <c r="H2871">
        <v>15</v>
      </c>
      <c r="I2871">
        <v>21</v>
      </c>
      <c r="J2871">
        <v>0.7142857142857143</v>
      </c>
      <c r="K2871">
        <v>24</v>
      </c>
      <c r="L2871">
        <v>0.875</v>
      </c>
      <c r="M2871">
        <v>0</v>
      </c>
      <c r="O2871">
        <v>1</v>
      </c>
      <c r="P2871">
        <v>2</v>
      </c>
      <c r="Q2871">
        <v>0.5</v>
      </c>
      <c r="R2871">
        <v>0</v>
      </c>
      <c r="S2871">
        <v>0.89743589743589747</v>
      </c>
    </row>
    <row r="2872" spans="1:19" x14ac:dyDescent="0.25">
      <c r="A2872" t="s">
        <v>7561</v>
      </c>
      <c r="B2872" t="s">
        <v>1171</v>
      </c>
      <c r="C2872" t="s">
        <v>1172</v>
      </c>
      <c r="D2872">
        <v>42552</v>
      </c>
      <c r="E2872">
        <v>1</v>
      </c>
      <c r="F2872">
        <v>1</v>
      </c>
      <c r="G2872">
        <v>1</v>
      </c>
      <c r="H2872">
        <v>2</v>
      </c>
      <c r="I2872">
        <v>3</v>
      </c>
      <c r="J2872">
        <v>0.66666666666666663</v>
      </c>
      <c r="K2872">
        <v>3</v>
      </c>
      <c r="L2872">
        <v>1</v>
      </c>
      <c r="M2872">
        <v>0</v>
      </c>
      <c r="O2872">
        <v>0</v>
      </c>
      <c r="P2872">
        <v>0</v>
      </c>
      <c r="Q2872" t="e">
        <v>#DIV/0!</v>
      </c>
      <c r="R2872">
        <v>0</v>
      </c>
      <c r="S2872">
        <v>0.83</v>
      </c>
    </row>
    <row r="2873" spans="1:19" x14ac:dyDescent="0.25">
      <c r="A2873" t="s">
        <v>7562</v>
      </c>
      <c r="B2873" t="s">
        <v>1173</v>
      </c>
      <c r="C2873" t="s">
        <v>1174</v>
      </c>
      <c r="D2873">
        <v>42552</v>
      </c>
      <c r="E2873">
        <v>4</v>
      </c>
      <c r="F2873">
        <v>6</v>
      </c>
      <c r="G2873">
        <v>0.66666666666666663</v>
      </c>
      <c r="H2873">
        <v>14</v>
      </c>
      <c r="I2873">
        <v>12</v>
      </c>
      <c r="J2873">
        <v>1.1666666666666667</v>
      </c>
      <c r="K2873">
        <v>18</v>
      </c>
      <c r="L2873">
        <v>0.66666666666666663</v>
      </c>
      <c r="M2873">
        <v>0</v>
      </c>
      <c r="O2873">
        <v>0</v>
      </c>
      <c r="P2873">
        <v>0</v>
      </c>
      <c r="Q2873" t="e">
        <v>#DIV/0!</v>
      </c>
      <c r="R2873">
        <v>0</v>
      </c>
      <c r="S2873" t="e">
        <v>#DIV/0!</v>
      </c>
    </row>
    <row r="2874" spans="1:19" x14ac:dyDescent="0.25">
      <c r="A2874" t="s">
        <v>7563</v>
      </c>
      <c r="B2874" t="s">
        <v>1144</v>
      </c>
      <c r="C2874" t="s">
        <v>202</v>
      </c>
      <c r="D2874">
        <v>42552</v>
      </c>
      <c r="E2874">
        <v>2</v>
      </c>
      <c r="F2874">
        <v>4</v>
      </c>
      <c r="G2874">
        <v>0.5</v>
      </c>
      <c r="H2874">
        <v>4</v>
      </c>
      <c r="I2874">
        <v>8</v>
      </c>
      <c r="J2874">
        <v>0.5</v>
      </c>
      <c r="K2874">
        <v>18</v>
      </c>
      <c r="L2874">
        <v>0.44444444444444442</v>
      </c>
      <c r="M2874">
        <v>2</v>
      </c>
      <c r="O2874">
        <v>0</v>
      </c>
      <c r="P2874">
        <v>0</v>
      </c>
      <c r="Q2874" t="e">
        <v>#DIV/0!</v>
      </c>
      <c r="R2874">
        <v>0</v>
      </c>
      <c r="S2874">
        <v>0.58333333333333337</v>
      </c>
    </row>
    <row r="2875" spans="1:19" x14ac:dyDescent="0.25">
      <c r="A2875" t="s">
        <v>7564</v>
      </c>
      <c r="B2875" t="s">
        <v>1137</v>
      </c>
      <c r="C2875" t="s">
        <v>203</v>
      </c>
      <c r="D2875">
        <v>42552</v>
      </c>
      <c r="E2875">
        <v>18</v>
      </c>
      <c r="F2875">
        <v>17</v>
      </c>
      <c r="G2875">
        <v>1.0588235294117647</v>
      </c>
      <c r="H2875">
        <v>128</v>
      </c>
      <c r="I2875">
        <v>150</v>
      </c>
      <c r="J2875">
        <v>0.85333333333333339</v>
      </c>
      <c r="K2875">
        <v>130</v>
      </c>
      <c r="L2875">
        <v>1.1538461538461537</v>
      </c>
      <c r="M2875">
        <v>127</v>
      </c>
      <c r="O2875">
        <v>0</v>
      </c>
      <c r="P2875">
        <v>0</v>
      </c>
      <c r="Q2875" t="e">
        <v>#DIV/0!</v>
      </c>
      <c r="R2875">
        <v>1</v>
      </c>
      <c r="S2875">
        <v>1.075</v>
      </c>
    </row>
    <row r="2876" spans="1:19" x14ac:dyDescent="0.25">
      <c r="A2876" t="s">
        <v>7565</v>
      </c>
      <c r="B2876" t="s">
        <v>1139</v>
      </c>
      <c r="C2876" t="s">
        <v>988</v>
      </c>
      <c r="D2876">
        <v>42552</v>
      </c>
      <c r="E2876">
        <v>12</v>
      </c>
      <c r="F2876">
        <v>8</v>
      </c>
      <c r="G2876">
        <v>1.5</v>
      </c>
      <c r="H2876">
        <v>27</v>
      </c>
      <c r="I2876">
        <v>37</v>
      </c>
      <c r="J2876">
        <v>0.72972972972972971</v>
      </c>
      <c r="K2876">
        <v>25</v>
      </c>
      <c r="L2876">
        <v>1.48</v>
      </c>
      <c r="M2876">
        <v>15</v>
      </c>
      <c r="O2876">
        <v>0</v>
      </c>
      <c r="P2876">
        <v>0</v>
      </c>
      <c r="Q2876" t="e">
        <v>#DIV/0!</v>
      </c>
      <c r="R2876">
        <v>0</v>
      </c>
      <c r="S2876">
        <v>0.75</v>
      </c>
    </row>
    <row r="2877" spans="1:19" x14ac:dyDescent="0.25">
      <c r="A2877" t="s">
        <v>7566</v>
      </c>
      <c r="B2877" t="s">
        <v>1138</v>
      </c>
      <c r="C2877" t="s">
        <v>232</v>
      </c>
      <c r="D2877">
        <v>42552</v>
      </c>
      <c r="E2877">
        <v>1</v>
      </c>
      <c r="F2877">
        <v>3</v>
      </c>
      <c r="G2877">
        <v>0.33333333333333331</v>
      </c>
      <c r="H2877">
        <v>3</v>
      </c>
      <c r="I2877">
        <v>5</v>
      </c>
      <c r="J2877">
        <v>0.6</v>
      </c>
      <c r="K2877">
        <v>15</v>
      </c>
      <c r="L2877">
        <v>0.33333333333333331</v>
      </c>
      <c r="M2877">
        <v>2</v>
      </c>
      <c r="O2877">
        <v>0</v>
      </c>
      <c r="P2877">
        <v>3</v>
      </c>
      <c r="Q2877">
        <v>0</v>
      </c>
      <c r="R2877">
        <v>1</v>
      </c>
      <c r="S2877" t="e">
        <v>#DIV/0!</v>
      </c>
    </row>
    <row r="2878" spans="1:19" x14ac:dyDescent="0.25">
      <c r="A2878" t="s">
        <v>7567</v>
      </c>
      <c r="B2878" t="s">
        <v>1145</v>
      </c>
      <c r="C2878" t="s">
        <v>207</v>
      </c>
      <c r="D2878">
        <v>42552</v>
      </c>
      <c r="E2878">
        <v>11</v>
      </c>
      <c r="F2878">
        <v>13</v>
      </c>
      <c r="G2878">
        <v>0.84615384615384615</v>
      </c>
      <c r="H2878">
        <v>19</v>
      </c>
      <c r="I2878">
        <v>41</v>
      </c>
      <c r="J2878">
        <v>0.46341463414634149</v>
      </c>
      <c r="K2878">
        <v>49</v>
      </c>
      <c r="L2878">
        <v>0.83673469387755106</v>
      </c>
      <c r="M2878">
        <v>4</v>
      </c>
      <c r="O2878">
        <v>11</v>
      </c>
      <c r="P2878">
        <v>15</v>
      </c>
      <c r="Q2878">
        <v>0.73333333333333328</v>
      </c>
      <c r="R2878">
        <v>0</v>
      </c>
      <c r="S2878" t="e">
        <v>#DIV/0!</v>
      </c>
    </row>
    <row r="2879" spans="1:19" x14ac:dyDescent="0.25">
      <c r="A2879" t="s">
        <v>7568</v>
      </c>
      <c r="B2879" t="s">
        <v>1150</v>
      </c>
      <c r="C2879" t="s">
        <v>228</v>
      </c>
      <c r="D2879">
        <v>42552</v>
      </c>
      <c r="E2879">
        <v>5</v>
      </c>
      <c r="F2879">
        <v>6</v>
      </c>
      <c r="G2879">
        <v>0.83333333333333337</v>
      </c>
      <c r="H2879">
        <v>56</v>
      </c>
      <c r="I2879">
        <v>75</v>
      </c>
      <c r="J2879">
        <v>0.7466666666666667</v>
      </c>
      <c r="K2879">
        <v>90</v>
      </c>
      <c r="L2879">
        <v>0.83333333333333337</v>
      </c>
      <c r="M2879">
        <v>52</v>
      </c>
      <c r="O2879">
        <v>0</v>
      </c>
      <c r="P2879">
        <v>0</v>
      </c>
      <c r="Q2879" t="e">
        <v>#DIV/0!</v>
      </c>
      <c r="R2879">
        <v>4</v>
      </c>
      <c r="S2879" t="e">
        <v>#DIV/0!</v>
      </c>
    </row>
    <row r="2880" spans="1:19" x14ac:dyDescent="0.25">
      <c r="A2880" t="s">
        <v>7569</v>
      </c>
      <c r="B2880" t="s">
        <v>1140</v>
      </c>
      <c r="C2880" t="s">
        <v>689</v>
      </c>
      <c r="D2880">
        <v>42552</v>
      </c>
      <c r="E2880">
        <v>6</v>
      </c>
      <c r="F2880">
        <v>4</v>
      </c>
      <c r="G2880">
        <v>1.5</v>
      </c>
      <c r="H2880">
        <v>16</v>
      </c>
      <c r="I2880">
        <v>30</v>
      </c>
      <c r="J2880">
        <v>0.53333333333333333</v>
      </c>
      <c r="K2880">
        <v>24</v>
      </c>
      <c r="L2880">
        <v>1.25</v>
      </c>
      <c r="M2880">
        <v>16</v>
      </c>
      <c r="O2880">
        <v>0</v>
      </c>
      <c r="P2880">
        <v>0</v>
      </c>
      <c r="Q2880" t="e">
        <v>#DIV/0!</v>
      </c>
      <c r="R2880">
        <v>0</v>
      </c>
      <c r="S2880" t="e">
        <v>#DIV/0!</v>
      </c>
    </row>
    <row r="2881" spans="1:19" x14ac:dyDescent="0.25">
      <c r="A2881" t="s">
        <v>7570</v>
      </c>
      <c r="B2881" t="s">
        <v>1141</v>
      </c>
      <c r="C2881" t="s">
        <v>211</v>
      </c>
      <c r="D2881">
        <v>42552</v>
      </c>
      <c r="E2881">
        <v>9</v>
      </c>
      <c r="F2881">
        <v>14</v>
      </c>
      <c r="G2881">
        <v>0.6428571428571429</v>
      </c>
      <c r="H2881">
        <v>76</v>
      </c>
      <c r="I2881">
        <v>75</v>
      </c>
      <c r="J2881">
        <v>1.0133333333333334</v>
      </c>
      <c r="K2881">
        <v>104</v>
      </c>
      <c r="L2881">
        <v>0.72115384615384615</v>
      </c>
      <c r="M2881">
        <v>63</v>
      </c>
      <c r="O2881">
        <v>5</v>
      </c>
      <c r="P2881">
        <v>7</v>
      </c>
      <c r="Q2881">
        <v>0.7142857142857143</v>
      </c>
      <c r="R2881">
        <v>11</v>
      </c>
      <c r="S2881">
        <v>0.77239999999999998</v>
      </c>
    </row>
    <row r="2882" spans="1:19" x14ac:dyDescent="0.25">
      <c r="A2882" t="s">
        <v>7571</v>
      </c>
      <c r="B2882" t="s">
        <v>1142</v>
      </c>
      <c r="C2882" t="s">
        <v>216</v>
      </c>
      <c r="D2882">
        <v>42552</v>
      </c>
      <c r="E2882">
        <v>2</v>
      </c>
      <c r="F2882">
        <v>3</v>
      </c>
      <c r="G2882">
        <v>0.66666666666666663</v>
      </c>
      <c r="H2882">
        <v>8</v>
      </c>
      <c r="I2882">
        <v>18</v>
      </c>
      <c r="J2882">
        <v>0.44444444444444442</v>
      </c>
      <c r="K2882">
        <v>25</v>
      </c>
      <c r="L2882">
        <v>0.72</v>
      </c>
      <c r="M2882">
        <v>8</v>
      </c>
      <c r="O2882">
        <v>0</v>
      </c>
      <c r="P2882">
        <v>3</v>
      </c>
      <c r="Q2882">
        <v>0</v>
      </c>
      <c r="R2882">
        <v>0</v>
      </c>
    </row>
    <row r="2883" spans="1:19" x14ac:dyDescent="0.25">
      <c r="A2883" t="s">
        <v>7572</v>
      </c>
      <c r="B2883" t="s">
        <v>1151</v>
      </c>
      <c r="C2883" t="s">
        <v>230</v>
      </c>
      <c r="D2883">
        <v>42552</v>
      </c>
      <c r="E2883">
        <v>4</v>
      </c>
      <c r="F2883">
        <v>5</v>
      </c>
      <c r="G2883">
        <v>0.8</v>
      </c>
      <c r="H2883">
        <v>39</v>
      </c>
      <c r="I2883">
        <v>40</v>
      </c>
      <c r="J2883">
        <v>0.97499999999999998</v>
      </c>
      <c r="K2883">
        <v>50</v>
      </c>
      <c r="L2883">
        <v>0.8</v>
      </c>
      <c r="M2883">
        <v>39</v>
      </c>
      <c r="O2883">
        <v>0</v>
      </c>
      <c r="P2883">
        <v>0</v>
      </c>
      <c r="Q2883" t="e">
        <v>#DIV/0!</v>
      </c>
      <c r="R2883">
        <v>0</v>
      </c>
      <c r="S2883">
        <v>0.77500000000000002</v>
      </c>
    </row>
    <row r="2884" spans="1:19" x14ac:dyDescent="0.25">
      <c r="A2884" t="s">
        <v>9626</v>
      </c>
      <c r="B2884" t="s">
        <v>9627</v>
      </c>
      <c r="C2884" t="s">
        <v>9523</v>
      </c>
      <c r="D2884">
        <v>42552</v>
      </c>
      <c r="E2884">
        <v>5</v>
      </c>
      <c r="F2884">
        <v>5</v>
      </c>
      <c r="G2884">
        <v>1</v>
      </c>
      <c r="H2884">
        <v>21</v>
      </c>
      <c r="I2884">
        <v>15</v>
      </c>
      <c r="J2884">
        <v>1.4</v>
      </c>
      <c r="K2884">
        <v>15</v>
      </c>
      <c r="L2884">
        <v>1</v>
      </c>
      <c r="M2884">
        <v>19</v>
      </c>
      <c r="O2884">
        <v>0</v>
      </c>
      <c r="P2884">
        <v>0</v>
      </c>
      <c r="Q2884" t="e">
        <v>#DIV/0!</v>
      </c>
      <c r="R2884">
        <v>2</v>
      </c>
      <c r="S2884">
        <v>1.0250000000000001</v>
      </c>
    </row>
    <row r="2885" spans="1:19" x14ac:dyDescent="0.25">
      <c r="A2885" t="s">
        <v>7573</v>
      </c>
      <c r="B2885" t="s">
        <v>1152</v>
      </c>
      <c r="C2885" t="s">
        <v>237</v>
      </c>
      <c r="D2885">
        <v>42552</v>
      </c>
      <c r="E2885">
        <v>15</v>
      </c>
      <c r="F2885">
        <v>15</v>
      </c>
      <c r="G2885">
        <v>1</v>
      </c>
      <c r="H2885">
        <v>186</v>
      </c>
      <c r="I2885">
        <v>174</v>
      </c>
      <c r="J2885">
        <v>1.0689655172413792</v>
      </c>
      <c r="K2885">
        <v>174</v>
      </c>
      <c r="L2885">
        <v>1</v>
      </c>
      <c r="M2885">
        <v>186</v>
      </c>
      <c r="O2885">
        <v>0</v>
      </c>
      <c r="P2885">
        <v>0</v>
      </c>
      <c r="Q2885" t="e">
        <v>#DIV/0!</v>
      </c>
      <c r="R2885">
        <v>0</v>
      </c>
      <c r="S2885">
        <v>0.7228</v>
      </c>
    </row>
    <row r="2886" spans="1:19" x14ac:dyDescent="0.25">
      <c r="A2886" t="s">
        <v>7574</v>
      </c>
      <c r="B2886" t="s">
        <v>1148</v>
      </c>
      <c r="C2886" t="s">
        <v>364</v>
      </c>
      <c r="D2886">
        <v>42552</v>
      </c>
      <c r="E2886">
        <v>12</v>
      </c>
      <c r="F2886">
        <v>15</v>
      </c>
      <c r="G2886">
        <v>0.8</v>
      </c>
      <c r="H2886">
        <v>26</v>
      </c>
      <c r="I2886">
        <v>36</v>
      </c>
      <c r="J2886">
        <v>0.72222222222222221</v>
      </c>
      <c r="K2886">
        <v>44</v>
      </c>
      <c r="L2886">
        <v>0.81818181818181823</v>
      </c>
      <c r="M2886">
        <v>11</v>
      </c>
      <c r="O2886">
        <v>2</v>
      </c>
      <c r="P2886">
        <v>2</v>
      </c>
      <c r="Q2886">
        <v>1</v>
      </c>
      <c r="R2886">
        <v>1</v>
      </c>
      <c r="S2886">
        <v>0.82199999999999995</v>
      </c>
    </row>
    <row r="2887" spans="1:19" x14ac:dyDescent="0.25">
      <c r="A2887" t="s">
        <v>7575</v>
      </c>
      <c r="B2887" t="s">
        <v>1146</v>
      </c>
      <c r="C2887" t="s">
        <v>219</v>
      </c>
      <c r="D2887">
        <v>42552</v>
      </c>
      <c r="E2887">
        <v>17</v>
      </c>
      <c r="F2887">
        <v>17</v>
      </c>
      <c r="G2887">
        <v>1</v>
      </c>
      <c r="H2887">
        <v>108</v>
      </c>
      <c r="I2887">
        <v>150</v>
      </c>
      <c r="J2887">
        <v>0.72</v>
      </c>
      <c r="K2887">
        <v>145</v>
      </c>
      <c r="L2887">
        <v>1.0344827586206897</v>
      </c>
      <c r="M2887">
        <v>78</v>
      </c>
      <c r="O2887">
        <v>17</v>
      </c>
      <c r="P2887">
        <v>20</v>
      </c>
      <c r="Q2887">
        <v>0.85</v>
      </c>
      <c r="R2887">
        <v>30</v>
      </c>
      <c r="S2887">
        <v>0.8899999999999999</v>
      </c>
    </row>
    <row r="2888" spans="1:19" x14ac:dyDescent="0.25">
      <c r="A2888" t="s">
        <v>9251</v>
      </c>
      <c r="B2888" t="s">
        <v>9252</v>
      </c>
      <c r="C2888" t="s">
        <v>3018</v>
      </c>
      <c r="D2888">
        <v>42552</v>
      </c>
      <c r="E2888">
        <v>14</v>
      </c>
      <c r="F2888">
        <v>10</v>
      </c>
      <c r="G2888">
        <v>1.4</v>
      </c>
      <c r="H2888">
        <v>32</v>
      </c>
      <c r="I2888">
        <v>70</v>
      </c>
      <c r="J2888">
        <v>0.45714285714285713</v>
      </c>
      <c r="K2888">
        <v>50</v>
      </c>
      <c r="L2888">
        <v>1.4</v>
      </c>
      <c r="M2888">
        <v>32</v>
      </c>
      <c r="O2888">
        <v>1</v>
      </c>
      <c r="P2888">
        <v>1</v>
      </c>
      <c r="Q2888">
        <v>1</v>
      </c>
      <c r="R2888">
        <v>0</v>
      </c>
      <c r="S2888">
        <v>0.53645833333333337</v>
      </c>
    </row>
    <row r="2889" spans="1:19" x14ac:dyDescent="0.25">
      <c r="A2889" t="s">
        <v>7576</v>
      </c>
      <c r="B2889" t="s">
        <v>1143</v>
      </c>
      <c r="C2889" t="s">
        <v>235</v>
      </c>
      <c r="D2889">
        <v>42552</v>
      </c>
      <c r="E2889">
        <v>1</v>
      </c>
      <c r="F2889">
        <v>1</v>
      </c>
      <c r="G2889">
        <v>1</v>
      </c>
      <c r="H2889">
        <v>8</v>
      </c>
      <c r="I2889">
        <v>5</v>
      </c>
      <c r="J2889">
        <v>1.6</v>
      </c>
      <c r="K2889">
        <v>5</v>
      </c>
      <c r="L2889">
        <v>1</v>
      </c>
      <c r="M2889">
        <v>6</v>
      </c>
      <c r="O2889">
        <v>0</v>
      </c>
      <c r="P2889">
        <v>3</v>
      </c>
      <c r="Q2889">
        <v>0</v>
      </c>
      <c r="R2889">
        <v>2</v>
      </c>
      <c r="S2889">
        <v>0.55705128205128207</v>
      </c>
    </row>
    <row r="2890" spans="1:19" x14ac:dyDescent="0.25">
      <c r="A2890" t="s">
        <v>7577</v>
      </c>
      <c r="B2890" t="s">
        <v>1153</v>
      </c>
      <c r="C2890" t="s">
        <v>239</v>
      </c>
      <c r="D2890">
        <v>42552</v>
      </c>
      <c r="E2890">
        <v>5</v>
      </c>
      <c r="F2890">
        <v>4</v>
      </c>
      <c r="G2890">
        <v>1.25</v>
      </c>
      <c r="H2890">
        <v>18</v>
      </c>
      <c r="I2890">
        <v>50</v>
      </c>
      <c r="J2890">
        <v>0.36</v>
      </c>
      <c r="K2890">
        <v>40</v>
      </c>
      <c r="L2890">
        <v>1.25</v>
      </c>
      <c r="M2890">
        <v>18</v>
      </c>
      <c r="O2890">
        <v>0</v>
      </c>
      <c r="P2890">
        <v>0</v>
      </c>
      <c r="Q2890" t="e">
        <v>#DIV/0!</v>
      </c>
      <c r="R2890">
        <v>0</v>
      </c>
    </row>
    <row r="2891" spans="1:19" x14ac:dyDescent="0.25">
      <c r="A2891" t="s">
        <v>7578</v>
      </c>
      <c r="B2891" t="s">
        <v>1149</v>
      </c>
      <c r="C2891" t="s">
        <v>222</v>
      </c>
      <c r="D2891">
        <v>42552</v>
      </c>
      <c r="E2891">
        <v>0</v>
      </c>
      <c r="F2891">
        <v>0</v>
      </c>
      <c r="G2891" t="e">
        <v>#DIV/0!</v>
      </c>
      <c r="H2891">
        <v>0</v>
      </c>
      <c r="I2891">
        <v>0</v>
      </c>
      <c r="J2891" t="e">
        <v>#DIV/0!</v>
      </c>
      <c r="K2891">
        <v>0</v>
      </c>
      <c r="L2891" t="e">
        <v>#DIV/0!</v>
      </c>
      <c r="M2891">
        <v>0</v>
      </c>
      <c r="O2891">
        <v>0</v>
      </c>
      <c r="P2891">
        <v>0</v>
      </c>
      <c r="Q2891" t="e">
        <v>#DIV/0!</v>
      </c>
      <c r="R2891">
        <v>0</v>
      </c>
      <c r="S2891">
        <v>0.76118708791208789</v>
      </c>
    </row>
    <row r="2892" spans="1:19" x14ac:dyDescent="0.25">
      <c r="A2892" t="s">
        <v>7579</v>
      </c>
      <c r="B2892" t="s">
        <v>1154</v>
      </c>
      <c r="C2892" t="s">
        <v>603</v>
      </c>
      <c r="D2892">
        <v>42552</v>
      </c>
      <c r="E2892">
        <v>4</v>
      </c>
      <c r="F2892">
        <v>4</v>
      </c>
      <c r="G2892">
        <v>1</v>
      </c>
      <c r="H2892">
        <v>40</v>
      </c>
      <c r="I2892">
        <v>40</v>
      </c>
      <c r="J2892">
        <v>1</v>
      </c>
      <c r="K2892">
        <v>40</v>
      </c>
      <c r="L2892">
        <v>1</v>
      </c>
      <c r="M2892">
        <v>39</v>
      </c>
      <c r="O2892">
        <v>0</v>
      </c>
      <c r="P2892">
        <v>0</v>
      </c>
      <c r="Q2892" t="e">
        <v>#DIV/0!</v>
      </c>
      <c r="R2892">
        <v>1</v>
      </c>
    </row>
    <row r="2893" spans="1:19" x14ac:dyDescent="0.25">
      <c r="A2893" t="s">
        <v>7580</v>
      </c>
      <c r="B2893" t="s">
        <v>1147</v>
      </c>
      <c r="C2893" t="s">
        <v>225</v>
      </c>
      <c r="D2893">
        <v>42552</v>
      </c>
      <c r="E2893">
        <v>15</v>
      </c>
      <c r="F2893">
        <v>16</v>
      </c>
      <c r="G2893">
        <v>0.9375</v>
      </c>
      <c r="H2893">
        <v>32</v>
      </c>
      <c r="I2893">
        <v>38</v>
      </c>
      <c r="J2893">
        <v>0.84210526315789469</v>
      </c>
      <c r="K2893">
        <v>48</v>
      </c>
      <c r="L2893">
        <v>0.79166666666666663</v>
      </c>
      <c r="M2893">
        <v>27</v>
      </c>
      <c r="O2893">
        <v>4</v>
      </c>
      <c r="P2893">
        <v>6</v>
      </c>
      <c r="Q2893">
        <v>0.66666666666666663</v>
      </c>
      <c r="R2893">
        <v>5</v>
      </c>
    </row>
    <row r="2894" spans="1:19" x14ac:dyDescent="0.25">
      <c r="A2894" t="s">
        <v>7581</v>
      </c>
      <c r="B2894" t="s">
        <v>1155</v>
      </c>
      <c r="C2894" t="s">
        <v>247</v>
      </c>
      <c r="D2894">
        <v>42552</v>
      </c>
      <c r="E2894">
        <v>6</v>
      </c>
      <c r="F2894">
        <v>10</v>
      </c>
      <c r="G2894">
        <v>0.6</v>
      </c>
      <c r="H2894">
        <v>58</v>
      </c>
      <c r="I2894">
        <v>64</v>
      </c>
      <c r="J2894">
        <v>0.90625</v>
      </c>
      <c r="K2894">
        <v>81</v>
      </c>
      <c r="L2894">
        <v>0.79012345679012341</v>
      </c>
      <c r="M2894">
        <v>47</v>
      </c>
      <c r="O2894">
        <v>0</v>
      </c>
      <c r="P2894">
        <v>11</v>
      </c>
      <c r="Q2894">
        <v>0</v>
      </c>
      <c r="R2894">
        <v>11</v>
      </c>
    </row>
    <row r="2895" spans="1:19" x14ac:dyDescent="0.25">
      <c r="A2895" t="s">
        <v>9380</v>
      </c>
      <c r="B2895" t="s">
        <v>2672</v>
      </c>
      <c r="C2895" t="s">
        <v>2637</v>
      </c>
      <c r="D2895">
        <v>42552</v>
      </c>
      <c r="E2895">
        <v>9</v>
      </c>
      <c r="F2895">
        <v>8</v>
      </c>
      <c r="G2895">
        <v>1.125</v>
      </c>
      <c r="H2895">
        <v>23</v>
      </c>
      <c r="I2895">
        <v>45</v>
      </c>
      <c r="J2895">
        <v>0.51111111111111107</v>
      </c>
      <c r="K2895">
        <v>40</v>
      </c>
      <c r="L2895">
        <v>1.125</v>
      </c>
      <c r="M2895">
        <v>23</v>
      </c>
      <c r="O2895">
        <v>0</v>
      </c>
      <c r="P2895">
        <v>0</v>
      </c>
      <c r="Q2895" t="e">
        <v>#DIV/0!</v>
      </c>
      <c r="R2895">
        <v>0</v>
      </c>
    </row>
    <row r="2896" spans="1:19" x14ac:dyDescent="0.25">
      <c r="A2896" t="s">
        <v>7582</v>
      </c>
      <c r="B2896" t="s">
        <v>1156</v>
      </c>
      <c r="C2896" t="s">
        <v>242</v>
      </c>
      <c r="D2896">
        <v>42552</v>
      </c>
      <c r="E2896">
        <v>9</v>
      </c>
      <c r="F2896">
        <v>14</v>
      </c>
      <c r="G2896">
        <v>0.6428571428571429</v>
      </c>
      <c r="H2896">
        <v>47</v>
      </c>
      <c r="I2896">
        <v>61</v>
      </c>
      <c r="J2896">
        <v>0.77049180327868849</v>
      </c>
      <c r="K2896">
        <v>95</v>
      </c>
      <c r="L2896">
        <v>0.64210526315789473</v>
      </c>
      <c r="M2896">
        <v>36</v>
      </c>
      <c r="N2896">
        <v>1.0250000000000001</v>
      </c>
      <c r="O2896">
        <v>21</v>
      </c>
      <c r="P2896">
        <v>27</v>
      </c>
      <c r="Q2896">
        <v>0.77777777777777779</v>
      </c>
      <c r="R2896">
        <v>11</v>
      </c>
      <c r="S2896">
        <v>1</v>
      </c>
    </row>
    <row r="2897" spans="1:19" x14ac:dyDescent="0.25">
      <c r="A2897" t="s">
        <v>7583</v>
      </c>
      <c r="B2897" t="s">
        <v>1157</v>
      </c>
      <c r="C2897" t="s">
        <v>243</v>
      </c>
      <c r="D2897">
        <v>42552</v>
      </c>
      <c r="E2897">
        <v>10</v>
      </c>
      <c r="F2897">
        <v>12</v>
      </c>
      <c r="G2897">
        <v>0.83333333333333337</v>
      </c>
      <c r="H2897">
        <v>27</v>
      </c>
      <c r="I2897">
        <v>30</v>
      </c>
      <c r="J2897">
        <v>0.9</v>
      </c>
      <c r="K2897">
        <v>40</v>
      </c>
      <c r="L2897">
        <v>0.75</v>
      </c>
      <c r="M2897">
        <v>22</v>
      </c>
      <c r="N2897">
        <v>0.7228</v>
      </c>
      <c r="O2897">
        <v>4</v>
      </c>
      <c r="P2897">
        <v>6</v>
      </c>
      <c r="Q2897">
        <v>0.66666666666666663</v>
      </c>
      <c r="R2897">
        <v>5</v>
      </c>
      <c r="S2897">
        <v>0.54166666666666663</v>
      </c>
    </row>
    <row r="2898" spans="1:19" x14ac:dyDescent="0.25">
      <c r="A2898" t="s">
        <v>7584</v>
      </c>
      <c r="B2898" t="s">
        <v>1158</v>
      </c>
      <c r="C2898" t="s">
        <v>244</v>
      </c>
      <c r="D2898">
        <v>42552</v>
      </c>
      <c r="E2898">
        <v>5</v>
      </c>
      <c r="F2898">
        <v>4</v>
      </c>
      <c r="G2898">
        <v>1.25</v>
      </c>
      <c r="H2898">
        <v>5</v>
      </c>
      <c r="I2898">
        <v>8</v>
      </c>
      <c r="J2898">
        <v>0.625</v>
      </c>
      <c r="K2898">
        <v>8</v>
      </c>
      <c r="L2898">
        <v>1</v>
      </c>
      <c r="M2898">
        <v>5</v>
      </c>
      <c r="N2898">
        <v>0.82199999999999995</v>
      </c>
      <c r="O2898">
        <v>0</v>
      </c>
      <c r="P2898">
        <v>0</v>
      </c>
      <c r="Q2898" t="e">
        <v>#DIV/0!</v>
      </c>
      <c r="R2898">
        <v>0</v>
      </c>
    </row>
    <row r="2899" spans="1:19" x14ac:dyDescent="0.25">
      <c r="A2899" t="s">
        <v>9489</v>
      </c>
      <c r="B2899" t="s">
        <v>2845</v>
      </c>
      <c r="C2899" t="s">
        <v>2809</v>
      </c>
      <c r="D2899">
        <v>42552</v>
      </c>
      <c r="E2899">
        <v>11</v>
      </c>
      <c r="F2899">
        <v>10</v>
      </c>
      <c r="G2899">
        <v>1.1000000000000001</v>
      </c>
      <c r="H2899">
        <v>32</v>
      </c>
      <c r="I2899">
        <v>45</v>
      </c>
      <c r="J2899">
        <v>0.71111111111111114</v>
      </c>
      <c r="K2899">
        <v>40</v>
      </c>
      <c r="L2899">
        <v>1.125</v>
      </c>
      <c r="M2899">
        <v>30</v>
      </c>
      <c r="O2899">
        <v>1</v>
      </c>
      <c r="P2899">
        <v>1</v>
      </c>
      <c r="Q2899">
        <v>1</v>
      </c>
      <c r="R2899">
        <v>2</v>
      </c>
      <c r="S2899">
        <v>0.97499999999999998</v>
      </c>
    </row>
    <row r="2900" spans="1:19" x14ac:dyDescent="0.25">
      <c r="A2900" t="s">
        <v>7585</v>
      </c>
      <c r="B2900" t="s">
        <v>1159</v>
      </c>
      <c r="C2900" t="s">
        <v>245</v>
      </c>
      <c r="D2900">
        <v>42552</v>
      </c>
      <c r="E2900">
        <v>21</v>
      </c>
      <c r="F2900">
        <v>25</v>
      </c>
      <c r="G2900">
        <v>0.84</v>
      </c>
      <c r="H2900">
        <v>39</v>
      </c>
      <c r="I2900">
        <v>89</v>
      </c>
      <c r="J2900">
        <v>0.43820224719101125</v>
      </c>
      <c r="K2900">
        <v>106</v>
      </c>
      <c r="L2900">
        <v>0.839622641509434</v>
      </c>
      <c r="M2900">
        <v>37</v>
      </c>
      <c r="O2900">
        <v>2</v>
      </c>
      <c r="P2900">
        <v>2</v>
      </c>
      <c r="Q2900">
        <v>1</v>
      </c>
      <c r="R2900">
        <v>2</v>
      </c>
      <c r="S2900">
        <v>1.2</v>
      </c>
    </row>
    <row r="2901" spans="1:19" x14ac:dyDescent="0.25">
      <c r="A2901" t="s">
        <v>7586</v>
      </c>
      <c r="B2901" t="s">
        <v>1160</v>
      </c>
      <c r="C2901" t="s">
        <v>246</v>
      </c>
      <c r="D2901">
        <v>42552</v>
      </c>
      <c r="E2901">
        <v>65</v>
      </c>
      <c r="F2901">
        <v>60</v>
      </c>
      <c r="G2901">
        <v>1.0833333333333333</v>
      </c>
      <c r="H2901">
        <v>571</v>
      </c>
      <c r="I2901">
        <v>649</v>
      </c>
      <c r="J2901">
        <v>0.87981510015408315</v>
      </c>
      <c r="K2901">
        <v>618</v>
      </c>
      <c r="L2901">
        <v>1.0501618122977345</v>
      </c>
      <c r="M2901">
        <v>544</v>
      </c>
      <c r="O2901">
        <v>11</v>
      </c>
      <c r="P2901">
        <v>11</v>
      </c>
      <c r="Q2901">
        <v>1</v>
      </c>
      <c r="R2901">
        <v>27</v>
      </c>
      <c r="S2901">
        <v>0.62427272727272731</v>
      </c>
    </row>
    <row r="2902" spans="1:19" x14ac:dyDescent="0.25">
      <c r="A2902" t="s">
        <v>7587</v>
      </c>
      <c r="B2902" t="s">
        <v>1161</v>
      </c>
      <c r="C2902" t="s">
        <v>365</v>
      </c>
      <c r="D2902">
        <v>42552</v>
      </c>
      <c r="E2902">
        <v>23</v>
      </c>
      <c r="F2902">
        <v>22</v>
      </c>
      <c r="G2902">
        <v>1.0454545454545454</v>
      </c>
      <c r="H2902">
        <v>49</v>
      </c>
      <c r="I2902">
        <v>69</v>
      </c>
      <c r="J2902">
        <v>0.71014492753623193</v>
      </c>
      <c r="K2902">
        <v>66</v>
      </c>
      <c r="L2902">
        <v>1.0454545454545454</v>
      </c>
      <c r="M2902">
        <v>0</v>
      </c>
      <c r="O2902">
        <v>1</v>
      </c>
      <c r="P2902">
        <v>2</v>
      </c>
      <c r="Q2902">
        <v>0.5</v>
      </c>
      <c r="R2902">
        <v>49</v>
      </c>
      <c r="S2902">
        <v>0.80700000000000005</v>
      </c>
    </row>
    <row r="2903" spans="1:19" x14ac:dyDescent="0.25">
      <c r="A2903" t="s">
        <v>7588</v>
      </c>
      <c r="B2903" t="s">
        <v>1162</v>
      </c>
      <c r="C2903" t="s">
        <v>240</v>
      </c>
      <c r="D2903">
        <v>42552</v>
      </c>
      <c r="E2903">
        <v>159</v>
      </c>
      <c r="F2903">
        <v>165</v>
      </c>
      <c r="G2903">
        <v>0.96363636363636362</v>
      </c>
      <c r="H2903">
        <v>851</v>
      </c>
      <c r="I2903">
        <v>1060</v>
      </c>
      <c r="J2903">
        <v>0.80283018867924527</v>
      </c>
      <c r="K2903">
        <v>1094</v>
      </c>
      <c r="L2903">
        <v>0.96892138939670935</v>
      </c>
      <c r="M2903">
        <v>744</v>
      </c>
      <c r="O2903">
        <v>40</v>
      </c>
      <c r="P2903">
        <v>60</v>
      </c>
      <c r="Q2903">
        <v>0.66666666666666663</v>
      </c>
      <c r="R2903">
        <v>107</v>
      </c>
      <c r="S2903">
        <v>0.83</v>
      </c>
    </row>
    <row r="2904" spans="1:19" x14ac:dyDescent="0.25">
      <c r="A2904" t="s">
        <v>7589</v>
      </c>
      <c r="B2904" t="s">
        <v>1176</v>
      </c>
      <c r="C2904" t="s">
        <v>233</v>
      </c>
      <c r="D2904">
        <v>42583</v>
      </c>
      <c r="E2904">
        <v>1</v>
      </c>
      <c r="F2904">
        <v>3</v>
      </c>
      <c r="G2904">
        <v>0.33333333333333331</v>
      </c>
      <c r="H2904">
        <v>5</v>
      </c>
      <c r="I2904">
        <v>5</v>
      </c>
      <c r="J2904">
        <v>1</v>
      </c>
      <c r="K2904">
        <v>15</v>
      </c>
      <c r="L2904">
        <v>0.33333333333333331</v>
      </c>
      <c r="M2904">
        <v>2</v>
      </c>
      <c r="O2904">
        <v>0</v>
      </c>
      <c r="P2904">
        <v>0</v>
      </c>
      <c r="Q2904" t="e">
        <v>#DIV/0!</v>
      </c>
      <c r="R2904">
        <v>3</v>
      </c>
      <c r="S2904">
        <v>0.95</v>
      </c>
    </row>
    <row r="2905" spans="1:19" x14ac:dyDescent="0.25">
      <c r="A2905" t="s">
        <v>7590</v>
      </c>
      <c r="B2905" t="s">
        <v>1177</v>
      </c>
      <c r="C2905" t="s">
        <v>215</v>
      </c>
      <c r="D2905">
        <v>42583</v>
      </c>
      <c r="E2905">
        <v>3</v>
      </c>
      <c r="F2905">
        <v>3</v>
      </c>
      <c r="G2905">
        <v>1</v>
      </c>
      <c r="H2905">
        <v>32</v>
      </c>
      <c r="I2905">
        <v>36</v>
      </c>
      <c r="J2905">
        <v>0.88888888888888884</v>
      </c>
      <c r="K2905">
        <v>36</v>
      </c>
      <c r="L2905">
        <v>1</v>
      </c>
      <c r="M2905">
        <v>28</v>
      </c>
      <c r="O2905">
        <v>1</v>
      </c>
      <c r="P2905">
        <v>10</v>
      </c>
      <c r="Q2905">
        <v>0.1</v>
      </c>
      <c r="R2905">
        <v>4</v>
      </c>
    </row>
    <row r="2906" spans="1:19" x14ac:dyDescent="0.25">
      <c r="A2906" t="s">
        <v>7591</v>
      </c>
      <c r="B2906" t="s">
        <v>1178</v>
      </c>
      <c r="C2906" t="s">
        <v>218</v>
      </c>
      <c r="D2906">
        <v>42583</v>
      </c>
      <c r="E2906">
        <v>2</v>
      </c>
      <c r="F2906">
        <v>3</v>
      </c>
      <c r="G2906">
        <v>0.66666666666666663</v>
      </c>
      <c r="H2906">
        <v>9</v>
      </c>
      <c r="I2906">
        <v>18</v>
      </c>
      <c r="J2906">
        <v>0.5</v>
      </c>
      <c r="K2906">
        <v>25</v>
      </c>
      <c r="L2906">
        <v>0.72</v>
      </c>
      <c r="M2906">
        <v>6</v>
      </c>
      <c r="O2906">
        <v>2</v>
      </c>
      <c r="P2906">
        <v>2</v>
      </c>
      <c r="Q2906">
        <v>1</v>
      </c>
      <c r="R2906">
        <v>3</v>
      </c>
      <c r="S2906">
        <v>0.77777777777777779</v>
      </c>
    </row>
    <row r="2907" spans="1:19" x14ac:dyDescent="0.25">
      <c r="A2907" t="s">
        <v>7592</v>
      </c>
      <c r="B2907" t="s">
        <v>1179</v>
      </c>
      <c r="C2907" t="s">
        <v>234</v>
      </c>
      <c r="D2907">
        <v>42583</v>
      </c>
      <c r="E2907">
        <v>1</v>
      </c>
      <c r="F2907">
        <v>1</v>
      </c>
      <c r="G2907">
        <v>1</v>
      </c>
      <c r="H2907">
        <v>8</v>
      </c>
      <c r="I2907">
        <v>5</v>
      </c>
      <c r="J2907">
        <v>1.6</v>
      </c>
      <c r="K2907">
        <v>5</v>
      </c>
      <c r="L2907">
        <v>1</v>
      </c>
      <c r="M2907">
        <v>5</v>
      </c>
      <c r="O2907">
        <v>0</v>
      </c>
      <c r="P2907">
        <v>3</v>
      </c>
      <c r="Q2907">
        <v>0</v>
      </c>
      <c r="R2907">
        <v>3</v>
      </c>
      <c r="S2907">
        <v>0.26666666666666666</v>
      </c>
    </row>
    <row r="2908" spans="1:19" x14ac:dyDescent="0.25">
      <c r="A2908" t="s">
        <v>8764</v>
      </c>
      <c r="B2908" t="s">
        <v>2673</v>
      </c>
      <c r="C2908" t="s">
        <v>2636</v>
      </c>
      <c r="D2908">
        <v>42583</v>
      </c>
      <c r="E2908">
        <v>1</v>
      </c>
      <c r="F2908">
        <v>3</v>
      </c>
      <c r="G2908">
        <v>0.33333333333333331</v>
      </c>
      <c r="H2908">
        <v>2</v>
      </c>
      <c r="I2908">
        <v>5</v>
      </c>
      <c r="J2908">
        <v>0.4</v>
      </c>
      <c r="K2908">
        <v>15</v>
      </c>
      <c r="L2908">
        <v>0.33333333333333331</v>
      </c>
      <c r="M2908">
        <v>2</v>
      </c>
      <c r="O2908">
        <v>0</v>
      </c>
      <c r="P2908">
        <v>0</v>
      </c>
      <c r="Q2908" t="e">
        <v>#DIV/0!</v>
      </c>
      <c r="R2908">
        <v>0</v>
      </c>
      <c r="S2908">
        <v>0.625</v>
      </c>
    </row>
    <row r="2909" spans="1:19" x14ac:dyDescent="0.25">
      <c r="A2909" t="s">
        <v>8873</v>
      </c>
      <c r="B2909" t="s">
        <v>3219</v>
      </c>
      <c r="C2909" t="s">
        <v>2638</v>
      </c>
      <c r="D2909">
        <v>42583</v>
      </c>
      <c r="E2909">
        <v>8</v>
      </c>
      <c r="F2909">
        <v>5</v>
      </c>
      <c r="G2909">
        <v>1.6</v>
      </c>
      <c r="H2909">
        <v>26</v>
      </c>
      <c r="I2909">
        <v>40</v>
      </c>
      <c r="J2909">
        <v>0.65</v>
      </c>
      <c r="K2909">
        <v>25</v>
      </c>
      <c r="L2909">
        <v>1.6</v>
      </c>
      <c r="M2909">
        <v>23</v>
      </c>
      <c r="O2909">
        <v>0</v>
      </c>
      <c r="P2909">
        <v>0</v>
      </c>
      <c r="Q2909" t="e">
        <v>#DIV/0!</v>
      </c>
      <c r="R2909">
        <v>3</v>
      </c>
    </row>
    <row r="2910" spans="1:19" x14ac:dyDescent="0.25">
      <c r="A2910" t="s">
        <v>7593</v>
      </c>
      <c r="B2910" t="s">
        <v>1180</v>
      </c>
      <c r="C2910" t="s">
        <v>209</v>
      </c>
      <c r="D2910">
        <v>42583</v>
      </c>
      <c r="E2910">
        <v>0</v>
      </c>
      <c r="F2910">
        <v>0</v>
      </c>
      <c r="G2910" t="e">
        <v>#DIV/0!</v>
      </c>
      <c r="H2910">
        <v>0</v>
      </c>
      <c r="I2910">
        <v>0</v>
      </c>
      <c r="J2910" t="e">
        <v>#DIV/0!</v>
      </c>
      <c r="K2910">
        <v>0</v>
      </c>
      <c r="L2910" t="e">
        <v>#DIV/0!</v>
      </c>
      <c r="M2910">
        <v>0</v>
      </c>
      <c r="O2910">
        <v>0</v>
      </c>
      <c r="P2910">
        <v>0</v>
      </c>
      <c r="Q2910" t="e">
        <v>#DIV/0!</v>
      </c>
      <c r="R2910">
        <v>0</v>
      </c>
      <c r="S2910">
        <v>0.42016806722689076</v>
      </c>
    </row>
    <row r="2911" spans="1:19" x14ac:dyDescent="0.25">
      <c r="A2911" t="s">
        <v>7594</v>
      </c>
      <c r="B2911" t="s">
        <v>1181</v>
      </c>
      <c r="C2911" t="s">
        <v>214</v>
      </c>
      <c r="D2911">
        <v>42583</v>
      </c>
      <c r="E2911">
        <v>3</v>
      </c>
      <c r="F2911">
        <v>7</v>
      </c>
      <c r="G2911">
        <v>0.42857142857142855</v>
      </c>
      <c r="H2911">
        <v>17</v>
      </c>
      <c r="I2911">
        <v>21</v>
      </c>
      <c r="J2911">
        <v>0.80952380952380953</v>
      </c>
      <c r="K2911">
        <v>50</v>
      </c>
      <c r="L2911">
        <v>0.42</v>
      </c>
      <c r="M2911">
        <v>15</v>
      </c>
      <c r="N2911">
        <v>0.97499999999999998</v>
      </c>
      <c r="O2911">
        <v>5</v>
      </c>
      <c r="P2911">
        <v>5</v>
      </c>
      <c r="Q2911">
        <v>1</v>
      </c>
      <c r="R2911">
        <v>2</v>
      </c>
    </row>
    <row r="2912" spans="1:19" x14ac:dyDescent="0.25">
      <c r="A2912" t="s">
        <v>7595</v>
      </c>
      <c r="B2912" t="s">
        <v>1182</v>
      </c>
      <c r="C2912" t="s">
        <v>220</v>
      </c>
      <c r="D2912">
        <v>42583</v>
      </c>
      <c r="E2912">
        <v>6</v>
      </c>
      <c r="F2912">
        <v>7</v>
      </c>
      <c r="G2912">
        <v>0.8571428571428571</v>
      </c>
      <c r="H2912">
        <v>31</v>
      </c>
      <c r="I2912">
        <v>40</v>
      </c>
      <c r="J2912">
        <v>0.77500000000000002</v>
      </c>
      <c r="K2912">
        <v>45</v>
      </c>
      <c r="L2912">
        <v>0.88888888888888884</v>
      </c>
      <c r="M2912">
        <v>20</v>
      </c>
      <c r="N2912">
        <v>1.2</v>
      </c>
      <c r="O2912">
        <v>6</v>
      </c>
      <c r="P2912">
        <v>7</v>
      </c>
      <c r="Q2912">
        <v>0.8571428571428571</v>
      </c>
      <c r="R2912">
        <v>11</v>
      </c>
    </row>
    <row r="2913" spans="1:19" x14ac:dyDescent="0.25">
      <c r="A2913" t="s">
        <v>7596</v>
      </c>
      <c r="B2913" t="s">
        <v>1183</v>
      </c>
      <c r="C2913" t="s">
        <v>226</v>
      </c>
      <c r="D2913">
        <v>42583</v>
      </c>
      <c r="E2913">
        <v>11</v>
      </c>
      <c r="F2913">
        <v>12</v>
      </c>
      <c r="G2913">
        <v>0.91666666666666663</v>
      </c>
      <c r="H2913">
        <v>30</v>
      </c>
      <c r="I2913">
        <v>34</v>
      </c>
      <c r="J2913">
        <v>0.88235294117647056</v>
      </c>
      <c r="K2913">
        <v>40</v>
      </c>
      <c r="L2913">
        <v>0.85</v>
      </c>
      <c r="M2913">
        <v>21</v>
      </c>
      <c r="N2913">
        <v>0.62427272727272731</v>
      </c>
      <c r="O2913">
        <v>2</v>
      </c>
      <c r="P2913">
        <v>4</v>
      </c>
      <c r="Q2913">
        <v>0.5</v>
      </c>
      <c r="R2913">
        <v>9</v>
      </c>
    </row>
    <row r="2914" spans="1:19" x14ac:dyDescent="0.25">
      <c r="A2914" t="s">
        <v>7597</v>
      </c>
      <c r="B2914" t="s">
        <v>1184</v>
      </c>
      <c r="C2914" t="s">
        <v>227</v>
      </c>
      <c r="D2914">
        <v>42583</v>
      </c>
      <c r="E2914">
        <v>5</v>
      </c>
      <c r="F2914">
        <v>4</v>
      </c>
      <c r="G2914">
        <v>1.25</v>
      </c>
      <c r="H2914">
        <v>5</v>
      </c>
      <c r="I2914">
        <v>10</v>
      </c>
      <c r="J2914">
        <v>0.5</v>
      </c>
      <c r="K2914">
        <v>8</v>
      </c>
      <c r="L2914">
        <v>1.25</v>
      </c>
      <c r="M2914">
        <v>5</v>
      </c>
      <c r="N2914">
        <v>0.80700000000000005</v>
      </c>
      <c r="O2914">
        <v>0</v>
      </c>
      <c r="P2914">
        <v>0</v>
      </c>
      <c r="Q2914" t="e">
        <v>#DIV/0!</v>
      </c>
      <c r="R2914">
        <v>0</v>
      </c>
      <c r="S2914">
        <v>0.75510204081632648</v>
      </c>
    </row>
    <row r="2915" spans="1:19" x14ac:dyDescent="0.25">
      <c r="A2915" t="s">
        <v>8982</v>
      </c>
      <c r="B2915" t="s">
        <v>2846</v>
      </c>
      <c r="C2915" t="s">
        <v>2810</v>
      </c>
      <c r="D2915">
        <v>42583</v>
      </c>
      <c r="E2915">
        <v>5</v>
      </c>
      <c r="F2915">
        <v>5</v>
      </c>
      <c r="G2915">
        <v>1</v>
      </c>
      <c r="H2915">
        <v>18</v>
      </c>
      <c r="I2915">
        <v>15</v>
      </c>
      <c r="J2915">
        <v>1.2</v>
      </c>
      <c r="K2915">
        <v>15</v>
      </c>
      <c r="L2915">
        <v>1</v>
      </c>
      <c r="M2915">
        <v>16</v>
      </c>
      <c r="O2915">
        <v>2</v>
      </c>
      <c r="P2915">
        <v>2</v>
      </c>
      <c r="Q2915">
        <v>1</v>
      </c>
      <c r="R2915">
        <v>2</v>
      </c>
    </row>
    <row r="2916" spans="1:19" x14ac:dyDescent="0.25">
      <c r="A2916" t="s">
        <v>9108</v>
      </c>
      <c r="B2916" t="s">
        <v>9109</v>
      </c>
      <c r="C2916" t="s">
        <v>2811</v>
      </c>
      <c r="D2916">
        <v>42583</v>
      </c>
      <c r="E2916">
        <v>5</v>
      </c>
      <c r="F2916">
        <v>5</v>
      </c>
      <c r="G2916">
        <v>1</v>
      </c>
      <c r="H2916">
        <v>12</v>
      </c>
      <c r="I2916">
        <v>25</v>
      </c>
      <c r="J2916">
        <v>0.48</v>
      </c>
      <c r="K2916">
        <v>25</v>
      </c>
      <c r="L2916">
        <v>1</v>
      </c>
      <c r="M2916">
        <v>11</v>
      </c>
      <c r="O2916">
        <v>0</v>
      </c>
      <c r="P2916">
        <v>0</v>
      </c>
      <c r="Q2916" t="e">
        <v>#DIV/0!</v>
      </c>
      <c r="R2916">
        <v>1</v>
      </c>
    </row>
    <row r="2917" spans="1:19" x14ac:dyDescent="0.25">
      <c r="A2917" t="s">
        <v>7598</v>
      </c>
      <c r="B2917" t="s">
        <v>1185</v>
      </c>
      <c r="C2917" t="s">
        <v>204</v>
      </c>
      <c r="D2917">
        <v>42583</v>
      </c>
      <c r="E2917">
        <v>8</v>
      </c>
      <c r="F2917">
        <v>8</v>
      </c>
      <c r="G2917">
        <v>1</v>
      </c>
      <c r="H2917">
        <v>7</v>
      </c>
      <c r="I2917">
        <v>40</v>
      </c>
      <c r="J2917">
        <v>0.17499999999999999</v>
      </c>
      <c r="K2917">
        <v>40</v>
      </c>
      <c r="L2917">
        <v>1</v>
      </c>
      <c r="M2917">
        <v>6</v>
      </c>
      <c r="O2917">
        <v>0</v>
      </c>
      <c r="P2917">
        <v>0</v>
      </c>
      <c r="Q2917" t="e">
        <v>#DIV/0!</v>
      </c>
      <c r="R2917">
        <v>1</v>
      </c>
    </row>
    <row r="2918" spans="1:19" x14ac:dyDescent="0.25">
      <c r="A2918" t="s">
        <v>7599</v>
      </c>
      <c r="B2918" t="s">
        <v>1186</v>
      </c>
      <c r="C2918" t="s">
        <v>208</v>
      </c>
      <c r="D2918">
        <v>42583</v>
      </c>
      <c r="E2918">
        <v>4</v>
      </c>
      <c r="F2918">
        <v>5</v>
      </c>
      <c r="G2918">
        <v>0.8</v>
      </c>
      <c r="H2918">
        <v>6</v>
      </c>
      <c r="I2918">
        <v>20</v>
      </c>
      <c r="J2918">
        <v>0.3</v>
      </c>
      <c r="K2918">
        <v>25</v>
      </c>
      <c r="L2918">
        <v>0.8</v>
      </c>
      <c r="M2918">
        <v>3</v>
      </c>
      <c r="O2918">
        <v>2</v>
      </c>
      <c r="P2918">
        <v>3</v>
      </c>
      <c r="Q2918">
        <v>0.66666666666666663</v>
      </c>
      <c r="R2918">
        <v>3</v>
      </c>
    </row>
    <row r="2919" spans="1:19" x14ac:dyDescent="0.25">
      <c r="A2919" t="s">
        <v>7600</v>
      </c>
      <c r="B2919" t="s">
        <v>1187</v>
      </c>
      <c r="C2919" t="s">
        <v>212</v>
      </c>
      <c r="D2919">
        <v>42583</v>
      </c>
      <c r="E2919">
        <v>3</v>
      </c>
      <c r="F2919">
        <v>3</v>
      </c>
      <c r="G2919">
        <v>1</v>
      </c>
      <c r="H2919">
        <v>15</v>
      </c>
      <c r="I2919">
        <v>15</v>
      </c>
      <c r="J2919">
        <v>1</v>
      </c>
      <c r="K2919">
        <v>15</v>
      </c>
      <c r="L2919">
        <v>1</v>
      </c>
      <c r="M2919">
        <v>15</v>
      </c>
      <c r="O2919">
        <v>0</v>
      </c>
      <c r="P2919">
        <v>0</v>
      </c>
      <c r="Q2919" t="e">
        <v>#DIV/0!</v>
      </c>
      <c r="R2919">
        <v>0</v>
      </c>
    </row>
    <row r="2920" spans="1:19" x14ac:dyDescent="0.25">
      <c r="A2920" t="s">
        <v>7601</v>
      </c>
      <c r="B2920" t="s">
        <v>1188</v>
      </c>
      <c r="C2920" t="s">
        <v>363</v>
      </c>
      <c r="D2920">
        <v>42583</v>
      </c>
      <c r="E2920">
        <v>6</v>
      </c>
      <c r="F2920">
        <v>9</v>
      </c>
      <c r="G2920">
        <v>0.66666666666666663</v>
      </c>
      <c r="H2920">
        <v>18</v>
      </c>
      <c r="I2920">
        <v>18</v>
      </c>
      <c r="J2920">
        <v>1</v>
      </c>
      <c r="K2920">
        <v>26</v>
      </c>
      <c r="L2920">
        <v>0.69230769230769229</v>
      </c>
      <c r="M2920">
        <v>18</v>
      </c>
      <c r="O2920">
        <v>1</v>
      </c>
      <c r="P2920">
        <v>1</v>
      </c>
      <c r="Q2920">
        <v>1</v>
      </c>
      <c r="R2920">
        <v>0</v>
      </c>
    </row>
    <row r="2921" spans="1:19" x14ac:dyDescent="0.25">
      <c r="A2921" t="s">
        <v>7602</v>
      </c>
      <c r="B2921" t="s">
        <v>1189</v>
      </c>
      <c r="C2921" t="s">
        <v>223</v>
      </c>
      <c r="D2921">
        <v>42583</v>
      </c>
      <c r="E2921">
        <v>0</v>
      </c>
      <c r="F2921">
        <v>0</v>
      </c>
      <c r="G2921" t="e">
        <v>#DIV/0!</v>
      </c>
      <c r="H2921">
        <v>0</v>
      </c>
      <c r="I2921">
        <v>0</v>
      </c>
      <c r="J2921" t="e">
        <v>#DIV/0!</v>
      </c>
      <c r="K2921">
        <v>0</v>
      </c>
      <c r="L2921" t="e">
        <v>#DIV/0!</v>
      </c>
      <c r="M2921">
        <v>0</v>
      </c>
      <c r="O2921">
        <v>0</v>
      </c>
      <c r="P2921">
        <v>0</v>
      </c>
      <c r="Q2921" t="e">
        <v>#DIV/0!</v>
      </c>
      <c r="R2921">
        <v>0</v>
      </c>
    </row>
    <row r="2922" spans="1:19" x14ac:dyDescent="0.25">
      <c r="A2922" t="s">
        <v>7603</v>
      </c>
      <c r="B2922" t="s">
        <v>1190</v>
      </c>
      <c r="C2922" t="s">
        <v>206</v>
      </c>
      <c r="D2922">
        <v>42583</v>
      </c>
      <c r="E2922">
        <v>11</v>
      </c>
      <c r="F2922">
        <v>9</v>
      </c>
      <c r="G2922">
        <v>1.2222222222222223</v>
      </c>
      <c r="H2922">
        <v>119</v>
      </c>
      <c r="I2922">
        <v>110</v>
      </c>
      <c r="J2922">
        <v>1.0818181818181818</v>
      </c>
      <c r="K2922">
        <v>90</v>
      </c>
      <c r="L2922">
        <v>1.2222222222222223</v>
      </c>
      <c r="M2922">
        <v>118</v>
      </c>
      <c r="O2922">
        <v>0</v>
      </c>
      <c r="P2922">
        <v>1</v>
      </c>
      <c r="Q2922">
        <v>0</v>
      </c>
      <c r="R2922">
        <v>1</v>
      </c>
    </row>
    <row r="2923" spans="1:19" x14ac:dyDescent="0.25">
      <c r="A2923" t="s">
        <v>7604</v>
      </c>
      <c r="B2923" t="s">
        <v>1191</v>
      </c>
      <c r="C2923" t="s">
        <v>977</v>
      </c>
      <c r="D2923">
        <v>42583</v>
      </c>
      <c r="E2923">
        <v>3</v>
      </c>
      <c r="F2923">
        <v>3</v>
      </c>
      <c r="G2923">
        <v>1</v>
      </c>
      <c r="H2923">
        <v>15</v>
      </c>
      <c r="I2923">
        <v>10</v>
      </c>
      <c r="J2923">
        <v>1.5</v>
      </c>
      <c r="K2923">
        <v>10</v>
      </c>
      <c r="L2923">
        <v>1</v>
      </c>
      <c r="M2923">
        <v>15</v>
      </c>
      <c r="O2923">
        <v>0</v>
      </c>
      <c r="P2923">
        <v>0</v>
      </c>
      <c r="Q2923" t="e">
        <v>#DIV/0!</v>
      </c>
      <c r="R2923">
        <v>0</v>
      </c>
    </row>
    <row r="2924" spans="1:19" x14ac:dyDescent="0.25">
      <c r="A2924" t="s">
        <v>7605</v>
      </c>
      <c r="B2924" t="s">
        <v>1192</v>
      </c>
      <c r="C2924" t="s">
        <v>229</v>
      </c>
      <c r="D2924">
        <v>42583</v>
      </c>
      <c r="E2924">
        <v>5</v>
      </c>
      <c r="F2924">
        <v>6</v>
      </c>
      <c r="G2924">
        <v>0.83333333333333337</v>
      </c>
      <c r="H2924">
        <v>56</v>
      </c>
      <c r="I2924">
        <v>75</v>
      </c>
      <c r="J2924">
        <v>0.7466666666666667</v>
      </c>
      <c r="K2924">
        <v>90</v>
      </c>
      <c r="L2924">
        <v>0.83333333333333337</v>
      </c>
      <c r="M2924">
        <v>52</v>
      </c>
      <c r="O2924">
        <v>0</v>
      </c>
      <c r="P2924">
        <v>0</v>
      </c>
      <c r="Q2924" t="e">
        <v>#DIV/0!</v>
      </c>
      <c r="R2924">
        <v>4</v>
      </c>
    </row>
    <row r="2925" spans="1:19" x14ac:dyDescent="0.25">
      <c r="A2925" t="s">
        <v>7606</v>
      </c>
      <c r="B2925" t="s">
        <v>1193</v>
      </c>
      <c r="C2925" t="s">
        <v>678</v>
      </c>
      <c r="D2925">
        <v>42583</v>
      </c>
      <c r="E2925">
        <v>6</v>
      </c>
      <c r="F2925">
        <v>4</v>
      </c>
      <c r="G2925">
        <v>1.5</v>
      </c>
      <c r="H2925">
        <v>16</v>
      </c>
      <c r="I2925">
        <v>30</v>
      </c>
      <c r="J2925">
        <v>0.53333333333333333</v>
      </c>
      <c r="K2925">
        <v>24</v>
      </c>
      <c r="L2925">
        <v>1.25</v>
      </c>
      <c r="M2925">
        <v>16</v>
      </c>
      <c r="O2925">
        <v>0</v>
      </c>
      <c r="P2925">
        <v>0</v>
      </c>
      <c r="Q2925" t="e">
        <v>#DIV/0!</v>
      </c>
      <c r="R2925">
        <v>0</v>
      </c>
    </row>
    <row r="2926" spans="1:19" x14ac:dyDescent="0.25">
      <c r="A2926" t="s">
        <v>7607</v>
      </c>
      <c r="B2926" t="s">
        <v>1194</v>
      </c>
      <c r="C2926" t="s">
        <v>231</v>
      </c>
      <c r="D2926">
        <v>42583</v>
      </c>
      <c r="E2926">
        <v>4</v>
      </c>
      <c r="F2926">
        <v>5</v>
      </c>
      <c r="G2926">
        <v>0.8</v>
      </c>
      <c r="H2926">
        <v>48</v>
      </c>
      <c r="I2926">
        <v>40</v>
      </c>
      <c r="J2926">
        <v>1.2</v>
      </c>
      <c r="K2926">
        <v>50</v>
      </c>
      <c r="L2926">
        <v>0.8</v>
      </c>
      <c r="M2926">
        <v>38</v>
      </c>
      <c r="O2926">
        <v>1</v>
      </c>
      <c r="P2926">
        <v>1</v>
      </c>
      <c r="Q2926">
        <v>1</v>
      </c>
      <c r="R2926">
        <v>10</v>
      </c>
      <c r="S2926">
        <v>1</v>
      </c>
    </row>
    <row r="2927" spans="1:19" x14ac:dyDescent="0.25">
      <c r="A2927" t="s">
        <v>7608</v>
      </c>
      <c r="B2927" t="s">
        <v>1195</v>
      </c>
      <c r="C2927" t="s">
        <v>236</v>
      </c>
      <c r="D2927">
        <v>42583</v>
      </c>
      <c r="E2927">
        <v>14</v>
      </c>
      <c r="F2927">
        <v>15</v>
      </c>
      <c r="G2927">
        <v>0.93333333333333335</v>
      </c>
      <c r="H2927">
        <v>167</v>
      </c>
      <c r="I2927">
        <v>162</v>
      </c>
      <c r="J2927">
        <v>1.0308641975308641</v>
      </c>
      <c r="K2927">
        <v>174</v>
      </c>
      <c r="L2927">
        <v>0.93103448275862066</v>
      </c>
      <c r="M2927">
        <v>167</v>
      </c>
      <c r="O2927">
        <v>0</v>
      </c>
      <c r="P2927">
        <v>0</v>
      </c>
      <c r="Q2927" t="e">
        <v>#DIV/0!</v>
      </c>
      <c r="R2927">
        <v>0</v>
      </c>
      <c r="S2927">
        <v>0.42016806722689076</v>
      </c>
    </row>
    <row r="2928" spans="1:19" x14ac:dyDescent="0.25">
      <c r="A2928" t="s">
        <v>7609</v>
      </c>
      <c r="B2928" t="s">
        <v>1196</v>
      </c>
      <c r="C2928" t="s">
        <v>221</v>
      </c>
      <c r="D2928">
        <v>42583</v>
      </c>
      <c r="E2928">
        <v>11</v>
      </c>
      <c r="F2928">
        <v>10</v>
      </c>
      <c r="G2928">
        <v>1.1000000000000001</v>
      </c>
      <c r="H2928">
        <v>75</v>
      </c>
      <c r="I2928">
        <v>110</v>
      </c>
      <c r="J2928">
        <v>0.68181818181818177</v>
      </c>
      <c r="K2928">
        <v>100</v>
      </c>
      <c r="L2928">
        <v>1.1000000000000001</v>
      </c>
      <c r="M2928">
        <v>75</v>
      </c>
      <c r="O2928">
        <v>5</v>
      </c>
      <c r="P2928">
        <v>7</v>
      </c>
      <c r="Q2928">
        <v>0.7142857142857143</v>
      </c>
      <c r="R2928">
        <v>0</v>
      </c>
      <c r="S2928" t="e">
        <v>#DIV/0!</v>
      </c>
    </row>
    <row r="2929" spans="1:19" x14ac:dyDescent="0.25">
      <c r="A2929" t="s">
        <v>7610</v>
      </c>
      <c r="B2929" t="s">
        <v>1197</v>
      </c>
      <c r="C2929" t="s">
        <v>238</v>
      </c>
      <c r="D2929">
        <v>42583</v>
      </c>
      <c r="E2929">
        <v>5</v>
      </c>
      <c r="F2929">
        <v>4</v>
      </c>
      <c r="G2929">
        <v>1.25</v>
      </c>
      <c r="H2929">
        <v>18</v>
      </c>
      <c r="I2929">
        <v>50</v>
      </c>
      <c r="J2929">
        <v>0.36</v>
      </c>
      <c r="K2929">
        <v>40</v>
      </c>
      <c r="L2929">
        <v>1.25</v>
      </c>
      <c r="M2929">
        <v>18</v>
      </c>
      <c r="O2929">
        <v>0</v>
      </c>
      <c r="P2929">
        <v>0</v>
      </c>
      <c r="Q2929" t="e">
        <v>#DIV/0!</v>
      </c>
      <c r="R2929">
        <v>0</v>
      </c>
      <c r="S2929" t="e">
        <v>#DIV/0!</v>
      </c>
    </row>
    <row r="2930" spans="1:19" x14ac:dyDescent="0.25">
      <c r="A2930" t="s">
        <v>7611</v>
      </c>
      <c r="B2930" t="s">
        <v>1198</v>
      </c>
      <c r="C2930" t="s">
        <v>224</v>
      </c>
      <c r="D2930">
        <v>42583</v>
      </c>
      <c r="E2930">
        <v>0</v>
      </c>
      <c r="F2930">
        <v>0</v>
      </c>
      <c r="G2930" t="e">
        <v>#DIV/0!</v>
      </c>
      <c r="H2930">
        <v>0</v>
      </c>
      <c r="I2930">
        <v>0</v>
      </c>
      <c r="J2930" t="e">
        <v>#DIV/0!</v>
      </c>
      <c r="K2930">
        <v>0</v>
      </c>
      <c r="L2930" t="e">
        <v>#DIV/0!</v>
      </c>
      <c r="M2930">
        <v>0</v>
      </c>
      <c r="O2930">
        <v>0</v>
      </c>
      <c r="P2930">
        <v>0</v>
      </c>
      <c r="Q2930" t="e">
        <v>#DIV/0!</v>
      </c>
      <c r="R2930">
        <v>0</v>
      </c>
      <c r="S2930">
        <v>0.77777777777777779</v>
      </c>
    </row>
    <row r="2931" spans="1:19" x14ac:dyDescent="0.25">
      <c r="A2931" t="s">
        <v>7612</v>
      </c>
      <c r="B2931" t="s">
        <v>1199</v>
      </c>
      <c r="C2931" t="s">
        <v>584</v>
      </c>
      <c r="D2931">
        <v>42583</v>
      </c>
      <c r="E2931">
        <v>4</v>
      </c>
      <c r="F2931">
        <v>4</v>
      </c>
      <c r="G2931">
        <v>1</v>
      </c>
      <c r="H2931">
        <v>29</v>
      </c>
      <c r="I2931">
        <v>40</v>
      </c>
      <c r="J2931">
        <v>0.72499999999999998</v>
      </c>
      <c r="K2931">
        <v>40</v>
      </c>
      <c r="L2931">
        <v>1</v>
      </c>
      <c r="M2931">
        <v>29</v>
      </c>
      <c r="O2931">
        <v>0</v>
      </c>
      <c r="P2931">
        <v>0</v>
      </c>
      <c r="Q2931" t="e">
        <v>#DIV/0!</v>
      </c>
      <c r="R2931">
        <v>0</v>
      </c>
      <c r="S2931" t="e">
        <v>#DIV/0!</v>
      </c>
    </row>
    <row r="2932" spans="1:19" x14ac:dyDescent="0.25">
      <c r="A2932" t="s">
        <v>7613</v>
      </c>
      <c r="B2932" t="s">
        <v>1200</v>
      </c>
      <c r="C2932" t="s">
        <v>1164</v>
      </c>
      <c r="D2932">
        <v>42583</v>
      </c>
      <c r="E2932">
        <v>1</v>
      </c>
      <c r="F2932">
        <v>1</v>
      </c>
      <c r="G2932">
        <v>1</v>
      </c>
      <c r="H2932">
        <v>2</v>
      </c>
      <c r="I2932">
        <v>3</v>
      </c>
      <c r="J2932">
        <v>0.66666666666666663</v>
      </c>
      <c r="K2932">
        <v>3</v>
      </c>
      <c r="L2932">
        <v>1</v>
      </c>
      <c r="M2932">
        <v>2</v>
      </c>
      <c r="O2932">
        <v>0</v>
      </c>
      <c r="P2932">
        <v>0</v>
      </c>
      <c r="Q2932" t="e">
        <v>#DIV/0!</v>
      </c>
      <c r="R2932">
        <v>0</v>
      </c>
      <c r="S2932" t="e">
        <v>#DIV/0!</v>
      </c>
    </row>
    <row r="2933" spans="1:19" x14ac:dyDescent="0.25">
      <c r="A2933" t="s">
        <v>7614</v>
      </c>
      <c r="B2933" t="s">
        <v>1201</v>
      </c>
      <c r="C2933" t="s">
        <v>1166</v>
      </c>
      <c r="D2933">
        <v>42583</v>
      </c>
      <c r="E2933">
        <v>9</v>
      </c>
      <c r="F2933">
        <v>5</v>
      </c>
      <c r="G2933">
        <v>1.8</v>
      </c>
      <c r="H2933">
        <v>12</v>
      </c>
      <c r="I2933">
        <v>27</v>
      </c>
      <c r="J2933">
        <v>0.44444444444444442</v>
      </c>
      <c r="K2933">
        <v>15</v>
      </c>
      <c r="L2933">
        <v>1.8</v>
      </c>
      <c r="M2933">
        <v>12</v>
      </c>
      <c r="O2933">
        <v>0</v>
      </c>
      <c r="P2933">
        <v>0</v>
      </c>
      <c r="Q2933" t="e">
        <v>#DIV/0!</v>
      </c>
      <c r="R2933">
        <v>0</v>
      </c>
      <c r="S2933">
        <v>0.62083333333333335</v>
      </c>
    </row>
    <row r="2934" spans="1:19" x14ac:dyDescent="0.25">
      <c r="A2934" t="s">
        <v>7615</v>
      </c>
      <c r="B2934" t="s">
        <v>1202</v>
      </c>
      <c r="C2934" t="s">
        <v>1168</v>
      </c>
      <c r="D2934">
        <v>42583</v>
      </c>
      <c r="E2934">
        <v>1</v>
      </c>
      <c r="F2934">
        <v>1</v>
      </c>
      <c r="G2934">
        <v>1</v>
      </c>
      <c r="H2934">
        <v>4</v>
      </c>
      <c r="I2934">
        <v>3</v>
      </c>
      <c r="J2934">
        <v>1.3333333333333333</v>
      </c>
      <c r="K2934">
        <v>3</v>
      </c>
      <c r="L2934">
        <v>1</v>
      </c>
      <c r="M2934">
        <v>4</v>
      </c>
      <c r="O2934">
        <v>0</v>
      </c>
      <c r="P2934">
        <v>0</v>
      </c>
      <c r="Q2934" t="e">
        <v>#DIV/0!</v>
      </c>
      <c r="R2934">
        <v>0</v>
      </c>
      <c r="S2934" t="e">
        <v>#DIV/0!</v>
      </c>
    </row>
    <row r="2935" spans="1:19" x14ac:dyDescent="0.25">
      <c r="A2935" t="s">
        <v>7616</v>
      </c>
      <c r="B2935" t="s">
        <v>1203</v>
      </c>
      <c r="C2935" t="s">
        <v>1170</v>
      </c>
      <c r="D2935">
        <v>42583</v>
      </c>
      <c r="E2935">
        <v>7</v>
      </c>
      <c r="F2935">
        <v>8</v>
      </c>
      <c r="G2935">
        <v>0.875</v>
      </c>
      <c r="H2935">
        <v>13</v>
      </c>
      <c r="I2935">
        <v>21</v>
      </c>
      <c r="J2935">
        <v>0.61904761904761907</v>
      </c>
      <c r="K2935">
        <v>24</v>
      </c>
      <c r="L2935">
        <v>0.875</v>
      </c>
      <c r="M2935">
        <v>13</v>
      </c>
      <c r="O2935">
        <v>0</v>
      </c>
      <c r="P2935">
        <v>0</v>
      </c>
      <c r="Q2935" t="e">
        <v>#DIV/0!</v>
      </c>
      <c r="R2935">
        <v>0</v>
      </c>
      <c r="S2935">
        <v>0.75510204081632648</v>
      </c>
    </row>
    <row r="2936" spans="1:19" x14ac:dyDescent="0.25">
      <c r="A2936" t="s">
        <v>7617</v>
      </c>
      <c r="B2936" t="s">
        <v>1204</v>
      </c>
      <c r="C2936" t="s">
        <v>1172</v>
      </c>
      <c r="D2936">
        <v>42583</v>
      </c>
      <c r="E2936">
        <v>1</v>
      </c>
      <c r="F2936">
        <v>1</v>
      </c>
      <c r="G2936">
        <v>1</v>
      </c>
      <c r="H2936">
        <v>3</v>
      </c>
      <c r="I2936">
        <v>3</v>
      </c>
      <c r="J2936">
        <v>1</v>
      </c>
      <c r="K2936">
        <v>3</v>
      </c>
      <c r="L2936">
        <v>1</v>
      </c>
      <c r="M2936">
        <v>3</v>
      </c>
      <c r="O2936">
        <v>0</v>
      </c>
      <c r="P2936">
        <v>0</v>
      </c>
      <c r="Q2936" t="e">
        <v>#DIV/0!</v>
      </c>
      <c r="R2936">
        <v>0</v>
      </c>
      <c r="S2936">
        <v>0.83</v>
      </c>
    </row>
    <row r="2937" spans="1:19" x14ac:dyDescent="0.25">
      <c r="A2937" t="s">
        <v>7618</v>
      </c>
      <c r="B2937" t="s">
        <v>1205</v>
      </c>
      <c r="C2937" t="s">
        <v>1174</v>
      </c>
      <c r="D2937">
        <v>42583</v>
      </c>
      <c r="E2937">
        <v>4</v>
      </c>
      <c r="F2937">
        <v>6</v>
      </c>
      <c r="G2937">
        <v>0.66666666666666663</v>
      </c>
      <c r="H2937">
        <v>13</v>
      </c>
      <c r="I2937">
        <v>12</v>
      </c>
      <c r="J2937">
        <v>1.0833333333333333</v>
      </c>
      <c r="K2937">
        <v>18</v>
      </c>
      <c r="L2937">
        <v>0.66666666666666663</v>
      </c>
      <c r="M2937">
        <v>13</v>
      </c>
      <c r="O2937">
        <v>0</v>
      </c>
      <c r="P2937">
        <v>0</v>
      </c>
      <c r="Q2937" t="e">
        <v>#DIV/0!</v>
      </c>
      <c r="R2937">
        <v>0</v>
      </c>
      <c r="S2937" t="e">
        <v>#DIV/0!</v>
      </c>
    </row>
    <row r="2938" spans="1:19" x14ac:dyDescent="0.25">
      <c r="A2938" t="s">
        <v>7619</v>
      </c>
      <c r="B2938" t="s">
        <v>1206</v>
      </c>
      <c r="C2938" t="s">
        <v>202</v>
      </c>
      <c r="D2938">
        <v>42583</v>
      </c>
      <c r="E2938">
        <v>2</v>
      </c>
      <c r="F2938">
        <v>4</v>
      </c>
      <c r="G2938">
        <v>0.5</v>
      </c>
      <c r="H2938">
        <v>4</v>
      </c>
      <c r="I2938">
        <v>8</v>
      </c>
      <c r="J2938">
        <v>0.5</v>
      </c>
      <c r="K2938">
        <v>18</v>
      </c>
      <c r="L2938">
        <v>0.44444444444444442</v>
      </c>
      <c r="M2938">
        <v>4</v>
      </c>
      <c r="O2938">
        <v>0</v>
      </c>
      <c r="P2938">
        <v>0</v>
      </c>
      <c r="Q2938" t="e">
        <v>#DIV/0!</v>
      </c>
      <c r="R2938">
        <v>0</v>
      </c>
      <c r="S2938">
        <v>0.625</v>
      </c>
    </row>
    <row r="2939" spans="1:19" x14ac:dyDescent="0.25">
      <c r="A2939" t="s">
        <v>7620</v>
      </c>
      <c r="B2939" t="s">
        <v>1207</v>
      </c>
      <c r="C2939" t="s">
        <v>203</v>
      </c>
      <c r="D2939">
        <v>42583</v>
      </c>
      <c r="E2939">
        <v>19</v>
      </c>
      <c r="F2939">
        <v>17</v>
      </c>
      <c r="G2939">
        <v>1.1176470588235294</v>
      </c>
      <c r="H2939">
        <v>126</v>
      </c>
      <c r="I2939">
        <v>150</v>
      </c>
      <c r="J2939">
        <v>0.84</v>
      </c>
      <c r="K2939">
        <v>130</v>
      </c>
      <c r="L2939">
        <v>1.1538461538461537</v>
      </c>
      <c r="M2939">
        <v>124</v>
      </c>
      <c r="O2939">
        <v>0</v>
      </c>
      <c r="P2939">
        <v>1</v>
      </c>
      <c r="Q2939">
        <v>0</v>
      </c>
      <c r="R2939">
        <v>2</v>
      </c>
      <c r="S2939">
        <v>1.2</v>
      </c>
    </row>
    <row r="2940" spans="1:19" x14ac:dyDescent="0.25">
      <c r="A2940" t="s">
        <v>7621</v>
      </c>
      <c r="B2940" t="s">
        <v>1208</v>
      </c>
      <c r="C2940" t="s">
        <v>988</v>
      </c>
      <c r="D2940">
        <v>42583</v>
      </c>
      <c r="E2940">
        <v>12</v>
      </c>
      <c r="F2940">
        <v>8</v>
      </c>
      <c r="G2940">
        <v>1.5</v>
      </c>
      <c r="H2940">
        <v>27</v>
      </c>
      <c r="I2940">
        <v>37</v>
      </c>
      <c r="J2940">
        <v>0.72972972972972971</v>
      </c>
      <c r="K2940">
        <v>25</v>
      </c>
      <c r="L2940">
        <v>1.48</v>
      </c>
      <c r="M2940">
        <v>27</v>
      </c>
      <c r="O2940">
        <v>0</v>
      </c>
      <c r="P2940">
        <v>0</v>
      </c>
      <c r="Q2940" t="e">
        <v>#DIV/0!</v>
      </c>
      <c r="R2940">
        <v>0</v>
      </c>
      <c r="S2940">
        <v>0.74583333333333335</v>
      </c>
    </row>
    <row r="2941" spans="1:19" x14ac:dyDescent="0.25">
      <c r="A2941" t="s">
        <v>7622</v>
      </c>
      <c r="B2941" t="s">
        <v>1209</v>
      </c>
      <c r="C2941" t="s">
        <v>232</v>
      </c>
      <c r="D2941">
        <v>42583</v>
      </c>
      <c r="E2941">
        <v>1</v>
      </c>
      <c r="F2941">
        <v>3</v>
      </c>
      <c r="G2941">
        <v>0.33333333333333331</v>
      </c>
      <c r="H2941">
        <v>5</v>
      </c>
      <c r="I2941">
        <v>5</v>
      </c>
      <c r="J2941">
        <v>1</v>
      </c>
      <c r="K2941">
        <v>15</v>
      </c>
      <c r="L2941">
        <v>0.33333333333333331</v>
      </c>
      <c r="M2941">
        <v>2</v>
      </c>
      <c r="O2941">
        <v>0</v>
      </c>
      <c r="P2941">
        <v>0</v>
      </c>
      <c r="Q2941" t="e">
        <v>#DIV/0!</v>
      </c>
      <c r="R2941">
        <v>3</v>
      </c>
      <c r="S2941" t="e">
        <v>#DIV/0!</v>
      </c>
    </row>
    <row r="2942" spans="1:19" x14ac:dyDescent="0.25">
      <c r="A2942" t="s">
        <v>7623</v>
      </c>
      <c r="B2942" t="s">
        <v>1210</v>
      </c>
      <c r="C2942" t="s">
        <v>207</v>
      </c>
      <c r="D2942">
        <v>42583</v>
      </c>
      <c r="E2942">
        <v>11</v>
      </c>
      <c r="F2942">
        <v>13</v>
      </c>
      <c r="G2942">
        <v>0.84615384615384615</v>
      </c>
      <c r="H2942">
        <v>19</v>
      </c>
      <c r="I2942">
        <v>41</v>
      </c>
      <c r="J2942">
        <v>0.46341463414634149</v>
      </c>
      <c r="K2942">
        <v>49</v>
      </c>
      <c r="L2942">
        <v>0.83673469387755106</v>
      </c>
      <c r="M2942">
        <v>16</v>
      </c>
      <c r="O2942">
        <v>2</v>
      </c>
      <c r="P2942">
        <v>3</v>
      </c>
      <c r="Q2942">
        <v>0.66666666666666663</v>
      </c>
      <c r="R2942">
        <v>3</v>
      </c>
      <c r="S2942" t="e">
        <v>#DIV/0!</v>
      </c>
    </row>
    <row r="2943" spans="1:19" x14ac:dyDescent="0.25">
      <c r="A2943" t="s">
        <v>7624</v>
      </c>
      <c r="B2943" t="s">
        <v>1211</v>
      </c>
      <c r="C2943" t="s">
        <v>228</v>
      </c>
      <c r="D2943">
        <v>42583</v>
      </c>
      <c r="E2943">
        <v>5</v>
      </c>
      <c r="F2943">
        <v>6</v>
      </c>
      <c r="G2943">
        <v>0.83333333333333337</v>
      </c>
      <c r="H2943">
        <v>56</v>
      </c>
      <c r="I2943">
        <v>75</v>
      </c>
      <c r="J2943">
        <v>0.7466666666666667</v>
      </c>
      <c r="K2943">
        <v>90</v>
      </c>
      <c r="L2943">
        <v>0.83333333333333337</v>
      </c>
      <c r="M2943">
        <v>52</v>
      </c>
      <c r="O2943">
        <v>0</v>
      </c>
      <c r="P2943">
        <v>0</v>
      </c>
      <c r="Q2943" t="e">
        <v>#DIV/0!</v>
      </c>
      <c r="R2943">
        <v>4</v>
      </c>
      <c r="S2943" t="e">
        <v>#DIV/0!</v>
      </c>
    </row>
    <row r="2944" spans="1:19" x14ac:dyDescent="0.25">
      <c r="A2944" t="s">
        <v>7625</v>
      </c>
      <c r="B2944" t="s">
        <v>1212</v>
      </c>
      <c r="C2944" t="s">
        <v>689</v>
      </c>
      <c r="D2944">
        <v>42583</v>
      </c>
      <c r="E2944">
        <v>6</v>
      </c>
      <c r="F2944">
        <v>4</v>
      </c>
      <c r="G2944">
        <v>1.5</v>
      </c>
      <c r="H2944">
        <v>16</v>
      </c>
      <c r="I2944">
        <v>30</v>
      </c>
      <c r="J2944">
        <v>0.53333333333333333</v>
      </c>
      <c r="K2944">
        <v>24</v>
      </c>
      <c r="L2944">
        <v>1.25</v>
      </c>
      <c r="M2944">
        <v>16</v>
      </c>
      <c r="O2944">
        <v>0</v>
      </c>
      <c r="P2944">
        <v>0</v>
      </c>
      <c r="Q2944" t="e">
        <v>#DIV/0!</v>
      </c>
      <c r="R2944">
        <v>0</v>
      </c>
      <c r="S2944" t="e">
        <v>#DIV/0!</v>
      </c>
    </row>
    <row r="2945" spans="1:19" x14ac:dyDescent="0.25">
      <c r="A2945" t="s">
        <v>7626</v>
      </c>
      <c r="B2945" t="s">
        <v>1213</v>
      </c>
      <c r="C2945" t="s">
        <v>211</v>
      </c>
      <c r="D2945">
        <v>42583</v>
      </c>
      <c r="E2945">
        <v>10</v>
      </c>
      <c r="F2945">
        <v>14</v>
      </c>
      <c r="G2945">
        <v>0.7142857142857143</v>
      </c>
      <c r="H2945">
        <v>67</v>
      </c>
      <c r="I2945">
        <v>75</v>
      </c>
      <c r="J2945">
        <v>0.89333333333333331</v>
      </c>
      <c r="K2945">
        <v>104</v>
      </c>
      <c r="L2945">
        <v>0.72115384615384615</v>
      </c>
      <c r="M2945">
        <v>61</v>
      </c>
      <c r="O2945">
        <v>6</v>
      </c>
      <c r="P2945">
        <v>15</v>
      </c>
      <c r="Q2945">
        <v>0.4</v>
      </c>
      <c r="R2945">
        <v>6</v>
      </c>
      <c r="S2945">
        <v>0.71563636363636363</v>
      </c>
    </row>
    <row r="2946" spans="1:19" x14ac:dyDescent="0.25">
      <c r="A2946" t="s">
        <v>7627</v>
      </c>
      <c r="B2946" t="s">
        <v>1214</v>
      </c>
      <c r="C2946" t="s">
        <v>216</v>
      </c>
      <c r="D2946">
        <v>42583</v>
      </c>
      <c r="E2946">
        <v>2</v>
      </c>
      <c r="F2946">
        <v>3</v>
      </c>
      <c r="G2946">
        <v>0.66666666666666663</v>
      </c>
      <c r="H2946">
        <v>9</v>
      </c>
      <c r="I2946">
        <v>18</v>
      </c>
      <c r="J2946">
        <v>0.5</v>
      </c>
      <c r="K2946">
        <v>25</v>
      </c>
      <c r="L2946">
        <v>0.72</v>
      </c>
      <c r="M2946">
        <v>6</v>
      </c>
      <c r="O2946">
        <v>2</v>
      </c>
      <c r="P2946">
        <v>2</v>
      </c>
      <c r="Q2946">
        <v>1</v>
      </c>
      <c r="R2946">
        <v>3</v>
      </c>
    </row>
    <row r="2947" spans="1:19" x14ac:dyDescent="0.25">
      <c r="A2947" t="s">
        <v>7628</v>
      </c>
      <c r="B2947" t="s">
        <v>1215</v>
      </c>
      <c r="C2947" t="s">
        <v>230</v>
      </c>
      <c r="D2947">
        <v>42583</v>
      </c>
      <c r="E2947">
        <v>4</v>
      </c>
      <c r="F2947">
        <v>5</v>
      </c>
      <c r="G2947">
        <v>0.8</v>
      </c>
      <c r="H2947">
        <v>48</v>
      </c>
      <c r="I2947">
        <v>40</v>
      </c>
      <c r="J2947">
        <v>1.2</v>
      </c>
      <c r="K2947">
        <v>50</v>
      </c>
      <c r="L2947">
        <v>0.8</v>
      </c>
      <c r="M2947">
        <v>38</v>
      </c>
      <c r="O2947">
        <v>1</v>
      </c>
      <c r="P2947">
        <v>1</v>
      </c>
      <c r="Q2947">
        <v>1</v>
      </c>
      <c r="R2947">
        <v>10</v>
      </c>
      <c r="S2947">
        <v>0.77083333333333326</v>
      </c>
    </row>
    <row r="2948" spans="1:19" x14ac:dyDescent="0.25">
      <c r="A2948" t="s">
        <v>9628</v>
      </c>
      <c r="B2948" t="s">
        <v>9629</v>
      </c>
      <c r="C2948" t="s">
        <v>9523</v>
      </c>
      <c r="D2948">
        <v>42583</v>
      </c>
      <c r="E2948">
        <v>5</v>
      </c>
      <c r="F2948">
        <v>5</v>
      </c>
      <c r="G2948">
        <v>1</v>
      </c>
      <c r="H2948">
        <v>18</v>
      </c>
      <c r="I2948">
        <v>15</v>
      </c>
      <c r="J2948">
        <v>1.2</v>
      </c>
      <c r="K2948">
        <v>15</v>
      </c>
      <c r="L2948">
        <v>1</v>
      </c>
      <c r="M2948">
        <v>16</v>
      </c>
      <c r="O2948">
        <v>2</v>
      </c>
      <c r="P2948">
        <v>2</v>
      </c>
      <c r="Q2948">
        <v>1</v>
      </c>
      <c r="R2948">
        <v>2</v>
      </c>
      <c r="S2948">
        <v>1.0874999999999999</v>
      </c>
    </row>
    <row r="2949" spans="1:19" x14ac:dyDescent="0.25">
      <c r="A2949" t="s">
        <v>7629</v>
      </c>
      <c r="B2949" t="s">
        <v>1216</v>
      </c>
      <c r="C2949" t="s">
        <v>237</v>
      </c>
      <c r="D2949">
        <v>42583</v>
      </c>
      <c r="E2949">
        <v>14</v>
      </c>
      <c r="F2949">
        <v>15</v>
      </c>
      <c r="G2949">
        <v>0.93333333333333335</v>
      </c>
      <c r="H2949">
        <v>167</v>
      </c>
      <c r="I2949">
        <v>162</v>
      </c>
      <c r="J2949">
        <v>1.0308641975308641</v>
      </c>
      <c r="K2949">
        <v>174</v>
      </c>
      <c r="L2949">
        <v>0.93103448275862066</v>
      </c>
      <c r="M2949">
        <v>167</v>
      </c>
      <c r="O2949">
        <v>0</v>
      </c>
      <c r="P2949">
        <v>0</v>
      </c>
      <c r="Q2949" t="e">
        <v>#DIV/0!</v>
      </c>
      <c r="R2949">
        <v>0</v>
      </c>
      <c r="S2949">
        <v>0.62427272727272731</v>
      </c>
    </row>
    <row r="2950" spans="1:19" x14ac:dyDescent="0.25">
      <c r="A2950" t="s">
        <v>7630</v>
      </c>
      <c r="B2950" t="s">
        <v>1217</v>
      </c>
      <c r="C2950" t="s">
        <v>364</v>
      </c>
      <c r="D2950">
        <v>42583</v>
      </c>
      <c r="E2950">
        <v>10</v>
      </c>
      <c r="F2950">
        <v>15</v>
      </c>
      <c r="G2950">
        <v>0.66666666666666663</v>
      </c>
      <c r="H2950">
        <v>31</v>
      </c>
      <c r="I2950">
        <v>30</v>
      </c>
      <c r="J2950">
        <v>1.0333333333333334</v>
      </c>
      <c r="K2950">
        <v>44</v>
      </c>
      <c r="L2950">
        <v>0.68181818181818177</v>
      </c>
      <c r="M2950">
        <v>31</v>
      </c>
      <c r="O2950">
        <v>1</v>
      </c>
      <c r="P2950">
        <v>1</v>
      </c>
      <c r="Q2950">
        <v>1</v>
      </c>
      <c r="R2950">
        <v>0</v>
      </c>
      <c r="S2950">
        <v>0.80700000000000005</v>
      </c>
    </row>
    <row r="2951" spans="1:19" x14ac:dyDescent="0.25">
      <c r="A2951" t="s">
        <v>7631</v>
      </c>
      <c r="B2951" t="s">
        <v>1218</v>
      </c>
      <c r="C2951" t="s">
        <v>219</v>
      </c>
      <c r="D2951">
        <v>42583</v>
      </c>
      <c r="E2951">
        <v>17</v>
      </c>
      <c r="F2951">
        <v>17</v>
      </c>
      <c r="G2951">
        <v>1</v>
      </c>
      <c r="H2951">
        <v>106</v>
      </c>
      <c r="I2951">
        <v>150</v>
      </c>
      <c r="J2951">
        <v>0.70666666666666667</v>
      </c>
      <c r="K2951">
        <v>145</v>
      </c>
      <c r="L2951">
        <v>1.0344827586206897</v>
      </c>
      <c r="M2951">
        <v>95</v>
      </c>
      <c r="O2951">
        <v>11</v>
      </c>
      <c r="P2951">
        <v>14</v>
      </c>
      <c r="Q2951">
        <v>0.7857142857142857</v>
      </c>
      <c r="R2951">
        <v>11</v>
      </c>
      <c r="S2951">
        <v>0.8899999999999999</v>
      </c>
    </row>
    <row r="2952" spans="1:19" x14ac:dyDescent="0.25">
      <c r="A2952" t="s">
        <v>9253</v>
      </c>
      <c r="B2952" t="s">
        <v>9254</v>
      </c>
      <c r="C2952" t="s">
        <v>3018</v>
      </c>
      <c r="D2952">
        <v>42583</v>
      </c>
      <c r="E2952">
        <v>13</v>
      </c>
      <c r="F2952">
        <v>10</v>
      </c>
      <c r="G2952">
        <v>1.3</v>
      </c>
      <c r="H2952">
        <v>38</v>
      </c>
      <c r="I2952">
        <v>65</v>
      </c>
      <c r="J2952">
        <v>0.58461538461538465</v>
      </c>
      <c r="K2952">
        <v>50</v>
      </c>
      <c r="L2952">
        <v>1.3</v>
      </c>
      <c r="M2952">
        <v>34</v>
      </c>
      <c r="O2952">
        <v>0</v>
      </c>
      <c r="P2952">
        <v>0</v>
      </c>
      <c r="Q2952" t="e">
        <v>#DIV/0!</v>
      </c>
      <c r="R2952">
        <v>4</v>
      </c>
      <c r="S2952">
        <v>0.55648148148148147</v>
      </c>
    </row>
    <row r="2953" spans="1:19" x14ac:dyDescent="0.25">
      <c r="A2953" t="s">
        <v>7632</v>
      </c>
      <c r="B2953" t="s">
        <v>1219</v>
      </c>
      <c r="C2953" t="s">
        <v>235</v>
      </c>
      <c r="D2953">
        <v>42583</v>
      </c>
      <c r="E2953">
        <v>1</v>
      </c>
      <c r="F2953">
        <v>1</v>
      </c>
      <c r="G2953">
        <v>1</v>
      </c>
      <c r="H2953">
        <v>8</v>
      </c>
      <c r="I2953">
        <v>5</v>
      </c>
      <c r="J2953">
        <v>1.6</v>
      </c>
      <c r="K2953">
        <v>5</v>
      </c>
      <c r="L2953">
        <v>1</v>
      </c>
      <c r="M2953">
        <v>5</v>
      </c>
      <c r="O2953">
        <v>0</v>
      </c>
      <c r="P2953">
        <v>3</v>
      </c>
      <c r="Q2953">
        <v>0</v>
      </c>
      <c r="R2953">
        <v>3</v>
      </c>
      <c r="S2953">
        <v>0.58763505402160865</v>
      </c>
    </row>
    <row r="2954" spans="1:19" x14ac:dyDescent="0.25">
      <c r="A2954" t="s">
        <v>7633</v>
      </c>
      <c r="B2954" t="s">
        <v>1220</v>
      </c>
      <c r="C2954" t="s">
        <v>239</v>
      </c>
      <c r="D2954">
        <v>42583</v>
      </c>
      <c r="E2954">
        <v>5</v>
      </c>
      <c r="F2954">
        <v>4</v>
      </c>
      <c r="G2954">
        <v>1.25</v>
      </c>
      <c r="H2954">
        <v>18</v>
      </c>
      <c r="I2954">
        <v>50</v>
      </c>
      <c r="J2954">
        <v>0.36</v>
      </c>
      <c r="K2954">
        <v>40</v>
      </c>
      <c r="L2954">
        <v>1.25</v>
      </c>
      <c r="M2954">
        <v>18</v>
      </c>
      <c r="O2954">
        <v>0</v>
      </c>
      <c r="P2954">
        <v>0</v>
      </c>
      <c r="Q2954" t="e">
        <v>#DIV/0!</v>
      </c>
      <c r="R2954">
        <v>0</v>
      </c>
    </row>
    <row r="2955" spans="1:19" x14ac:dyDescent="0.25">
      <c r="A2955" t="s">
        <v>7634</v>
      </c>
      <c r="B2955" t="s">
        <v>1221</v>
      </c>
      <c r="C2955" t="s">
        <v>222</v>
      </c>
      <c r="D2955">
        <v>42583</v>
      </c>
      <c r="E2955">
        <v>0</v>
      </c>
      <c r="F2955">
        <v>0</v>
      </c>
      <c r="G2955" t="e">
        <v>#DIV/0!</v>
      </c>
      <c r="H2955">
        <v>0</v>
      </c>
      <c r="I2955">
        <v>0</v>
      </c>
      <c r="J2955" t="e">
        <v>#DIV/0!</v>
      </c>
      <c r="K2955">
        <v>0</v>
      </c>
      <c r="L2955" t="e">
        <v>#DIV/0!</v>
      </c>
      <c r="M2955">
        <v>0</v>
      </c>
      <c r="O2955">
        <v>0</v>
      </c>
      <c r="P2955">
        <v>0</v>
      </c>
      <c r="Q2955" t="e">
        <v>#DIV/0!</v>
      </c>
      <c r="R2955">
        <v>0</v>
      </c>
      <c r="S2955">
        <v>0.76053179944416427</v>
      </c>
    </row>
    <row r="2956" spans="1:19" x14ac:dyDescent="0.25">
      <c r="A2956" t="s">
        <v>7635</v>
      </c>
      <c r="B2956" t="s">
        <v>1222</v>
      </c>
      <c r="C2956" t="s">
        <v>603</v>
      </c>
      <c r="D2956">
        <v>42583</v>
      </c>
      <c r="E2956">
        <v>4</v>
      </c>
      <c r="F2956">
        <v>4</v>
      </c>
      <c r="G2956">
        <v>1</v>
      </c>
      <c r="H2956">
        <v>29</v>
      </c>
      <c r="I2956">
        <v>40</v>
      </c>
      <c r="J2956">
        <v>0.72499999999999998</v>
      </c>
      <c r="K2956">
        <v>40</v>
      </c>
      <c r="L2956">
        <v>1</v>
      </c>
      <c r="M2956">
        <v>29</v>
      </c>
      <c r="O2956">
        <v>0</v>
      </c>
      <c r="P2956">
        <v>0</v>
      </c>
      <c r="Q2956" t="e">
        <v>#DIV/0!</v>
      </c>
      <c r="R2956">
        <v>0</v>
      </c>
    </row>
    <row r="2957" spans="1:19" x14ac:dyDescent="0.25">
      <c r="A2957" t="s">
        <v>7636</v>
      </c>
      <c r="B2957" t="s">
        <v>1223</v>
      </c>
      <c r="C2957" t="s">
        <v>225</v>
      </c>
      <c r="D2957">
        <v>42583</v>
      </c>
      <c r="E2957">
        <v>16</v>
      </c>
      <c r="F2957">
        <v>16</v>
      </c>
      <c r="G2957">
        <v>1</v>
      </c>
      <c r="H2957">
        <v>35</v>
      </c>
      <c r="I2957">
        <v>44</v>
      </c>
      <c r="J2957">
        <v>0.79545454545454541</v>
      </c>
      <c r="K2957">
        <v>48</v>
      </c>
      <c r="L2957">
        <v>0.91666666666666663</v>
      </c>
      <c r="M2957">
        <v>26</v>
      </c>
      <c r="O2957">
        <v>2</v>
      </c>
      <c r="P2957">
        <v>4</v>
      </c>
      <c r="Q2957">
        <v>0.5</v>
      </c>
      <c r="R2957">
        <v>9</v>
      </c>
    </row>
    <row r="2958" spans="1:19" x14ac:dyDescent="0.25">
      <c r="A2958" t="s">
        <v>7637</v>
      </c>
      <c r="B2958" t="s">
        <v>1224</v>
      </c>
      <c r="C2958" t="s">
        <v>247</v>
      </c>
      <c r="D2958">
        <v>42583</v>
      </c>
      <c r="E2958">
        <v>7</v>
      </c>
      <c r="F2958">
        <v>10</v>
      </c>
      <c r="G2958">
        <v>0.7</v>
      </c>
      <c r="H2958">
        <v>54</v>
      </c>
      <c r="I2958">
        <v>64</v>
      </c>
      <c r="J2958">
        <v>0.84375</v>
      </c>
      <c r="K2958">
        <v>81</v>
      </c>
      <c r="L2958">
        <v>0.79012345679012341</v>
      </c>
      <c r="M2958">
        <v>41</v>
      </c>
      <c r="O2958">
        <v>3</v>
      </c>
      <c r="P2958">
        <v>15</v>
      </c>
      <c r="Q2958">
        <v>0.2</v>
      </c>
      <c r="R2958">
        <v>13</v>
      </c>
    </row>
    <row r="2959" spans="1:19" x14ac:dyDescent="0.25">
      <c r="A2959" t="s">
        <v>9381</v>
      </c>
      <c r="B2959" t="s">
        <v>2674</v>
      </c>
      <c r="C2959" t="s">
        <v>2637</v>
      </c>
      <c r="D2959">
        <v>42583</v>
      </c>
      <c r="E2959">
        <v>9</v>
      </c>
      <c r="F2959">
        <v>8</v>
      </c>
      <c r="G2959">
        <v>1.125</v>
      </c>
      <c r="H2959">
        <v>28</v>
      </c>
      <c r="I2959">
        <v>45</v>
      </c>
      <c r="J2959">
        <v>0.62222222222222223</v>
      </c>
      <c r="K2959">
        <v>40</v>
      </c>
      <c r="L2959">
        <v>1.125</v>
      </c>
      <c r="M2959">
        <v>25</v>
      </c>
      <c r="O2959">
        <v>0</v>
      </c>
      <c r="P2959">
        <v>0</v>
      </c>
      <c r="Q2959" t="e">
        <v>#DIV/0!</v>
      </c>
      <c r="R2959">
        <v>3</v>
      </c>
    </row>
    <row r="2960" spans="1:19" x14ac:dyDescent="0.25">
      <c r="A2960" t="s">
        <v>7638</v>
      </c>
      <c r="B2960" t="s">
        <v>1225</v>
      </c>
      <c r="C2960" t="s">
        <v>242</v>
      </c>
      <c r="D2960">
        <v>42583</v>
      </c>
      <c r="E2960">
        <v>9</v>
      </c>
      <c r="F2960">
        <v>14</v>
      </c>
      <c r="G2960">
        <v>0.6428571428571429</v>
      </c>
      <c r="H2960">
        <v>48</v>
      </c>
      <c r="I2960">
        <v>61</v>
      </c>
      <c r="J2960">
        <v>0.78688524590163933</v>
      </c>
      <c r="K2960">
        <v>95</v>
      </c>
      <c r="L2960">
        <v>0.64210526315789473</v>
      </c>
      <c r="M2960">
        <v>35</v>
      </c>
      <c r="N2960">
        <v>1.0874999999999999</v>
      </c>
      <c r="O2960">
        <v>11</v>
      </c>
      <c r="P2960">
        <v>12</v>
      </c>
      <c r="Q2960">
        <v>0.91666666666666663</v>
      </c>
      <c r="R2960">
        <v>13</v>
      </c>
      <c r="S2960">
        <v>0.5</v>
      </c>
    </row>
    <row r="2961" spans="1:19" x14ac:dyDescent="0.25">
      <c r="A2961" t="s">
        <v>7639</v>
      </c>
      <c r="B2961" t="s">
        <v>1226</v>
      </c>
      <c r="C2961" t="s">
        <v>243</v>
      </c>
      <c r="D2961">
        <v>42583</v>
      </c>
      <c r="E2961">
        <v>11</v>
      </c>
      <c r="F2961">
        <v>12</v>
      </c>
      <c r="G2961">
        <v>0.91666666666666663</v>
      </c>
      <c r="H2961">
        <v>30</v>
      </c>
      <c r="I2961">
        <v>34</v>
      </c>
      <c r="J2961">
        <v>0.88235294117647056</v>
      </c>
      <c r="K2961">
        <v>40</v>
      </c>
      <c r="L2961">
        <v>0.85</v>
      </c>
      <c r="M2961">
        <v>21</v>
      </c>
      <c r="N2961">
        <v>0.62427272727272731</v>
      </c>
      <c r="O2961">
        <v>2</v>
      </c>
      <c r="P2961">
        <v>4</v>
      </c>
      <c r="Q2961">
        <v>0.5</v>
      </c>
      <c r="R2961">
        <v>9</v>
      </c>
      <c r="S2961">
        <v>0.2857142857142857</v>
      </c>
    </row>
    <row r="2962" spans="1:19" x14ac:dyDescent="0.25">
      <c r="A2962" t="s">
        <v>7640</v>
      </c>
      <c r="B2962" t="s">
        <v>1227</v>
      </c>
      <c r="C2962" t="s">
        <v>244</v>
      </c>
      <c r="D2962">
        <v>42583</v>
      </c>
      <c r="E2962">
        <v>5</v>
      </c>
      <c r="F2962">
        <v>4</v>
      </c>
      <c r="G2962">
        <v>1.25</v>
      </c>
      <c r="H2962">
        <v>5</v>
      </c>
      <c r="I2962">
        <v>10</v>
      </c>
      <c r="J2962">
        <v>0.5</v>
      </c>
      <c r="K2962">
        <v>8</v>
      </c>
      <c r="L2962">
        <v>1.25</v>
      </c>
      <c r="M2962">
        <v>5</v>
      </c>
      <c r="N2962">
        <v>0.80700000000000005</v>
      </c>
      <c r="O2962">
        <v>0</v>
      </c>
      <c r="P2962">
        <v>0</v>
      </c>
      <c r="Q2962" t="e">
        <v>#DIV/0!</v>
      </c>
      <c r="R2962">
        <v>0</v>
      </c>
    </row>
    <row r="2963" spans="1:19" x14ac:dyDescent="0.25">
      <c r="A2963" t="s">
        <v>9490</v>
      </c>
      <c r="B2963" t="s">
        <v>2847</v>
      </c>
      <c r="C2963" t="s">
        <v>2809</v>
      </c>
      <c r="D2963">
        <v>42583</v>
      </c>
      <c r="E2963">
        <v>10</v>
      </c>
      <c r="F2963">
        <v>10</v>
      </c>
      <c r="G2963">
        <v>1</v>
      </c>
      <c r="H2963">
        <v>30</v>
      </c>
      <c r="I2963">
        <v>40</v>
      </c>
      <c r="J2963">
        <v>0.75</v>
      </c>
      <c r="K2963">
        <v>40</v>
      </c>
      <c r="L2963">
        <v>1</v>
      </c>
      <c r="M2963">
        <v>27</v>
      </c>
      <c r="O2963">
        <v>2</v>
      </c>
      <c r="P2963">
        <v>2</v>
      </c>
      <c r="Q2963">
        <v>1</v>
      </c>
      <c r="R2963">
        <v>3</v>
      </c>
      <c r="S2963">
        <v>1.075</v>
      </c>
    </row>
    <row r="2964" spans="1:19" x14ac:dyDescent="0.25">
      <c r="A2964" t="s">
        <v>7641</v>
      </c>
      <c r="B2964" t="s">
        <v>1228</v>
      </c>
      <c r="C2964" t="s">
        <v>245</v>
      </c>
      <c r="D2964">
        <v>42583</v>
      </c>
      <c r="E2964">
        <v>21</v>
      </c>
      <c r="F2964">
        <v>25</v>
      </c>
      <c r="G2964">
        <v>0.84</v>
      </c>
      <c r="H2964">
        <v>46</v>
      </c>
      <c r="I2964">
        <v>93</v>
      </c>
      <c r="J2964">
        <v>0.4946236559139785</v>
      </c>
      <c r="K2964">
        <v>106</v>
      </c>
      <c r="L2964">
        <v>0.87735849056603776</v>
      </c>
      <c r="M2964">
        <v>42</v>
      </c>
      <c r="O2964">
        <v>3</v>
      </c>
      <c r="P2964">
        <v>4</v>
      </c>
      <c r="Q2964">
        <v>0.75</v>
      </c>
      <c r="R2964">
        <v>4</v>
      </c>
      <c r="S2964">
        <v>0.9</v>
      </c>
    </row>
    <row r="2965" spans="1:19" x14ac:dyDescent="0.25">
      <c r="A2965" t="s">
        <v>7642</v>
      </c>
      <c r="B2965" t="s">
        <v>1229</v>
      </c>
      <c r="C2965" t="s">
        <v>246</v>
      </c>
      <c r="D2965">
        <v>42583</v>
      </c>
      <c r="E2965">
        <v>63</v>
      </c>
      <c r="F2965">
        <v>60</v>
      </c>
      <c r="G2965">
        <v>1.05</v>
      </c>
      <c r="H2965">
        <v>543</v>
      </c>
      <c r="I2965">
        <v>627</v>
      </c>
      <c r="J2965">
        <v>0.86602870813397126</v>
      </c>
      <c r="K2965">
        <v>618</v>
      </c>
      <c r="L2965">
        <v>1.0145631067961165</v>
      </c>
      <c r="M2965">
        <v>528</v>
      </c>
      <c r="O2965">
        <v>6</v>
      </c>
      <c r="P2965">
        <v>9</v>
      </c>
      <c r="Q2965">
        <v>0.66666666666666663</v>
      </c>
      <c r="R2965">
        <v>15</v>
      </c>
      <c r="S2965">
        <v>0.74316666666666664</v>
      </c>
    </row>
    <row r="2966" spans="1:19" x14ac:dyDescent="0.25">
      <c r="A2966" t="s">
        <v>7643</v>
      </c>
      <c r="B2966" t="s">
        <v>1230</v>
      </c>
      <c r="C2966" t="s">
        <v>365</v>
      </c>
      <c r="D2966">
        <v>42583</v>
      </c>
      <c r="E2966">
        <v>23</v>
      </c>
      <c r="F2966">
        <v>22</v>
      </c>
      <c r="G2966">
        <v>1.0454545454545454</v>
      </c>
      <c r="H2966">
        <v>47</v>
      </c>
      <c r="I2966">
        <v>69</v>
      </c>
      <c r="J2966">
        <v>0.6811594202898551</v>
      </c>
      <c r="K2966">
        <v>66</v>
      </c>
      <c r="L2966">
        <v>1.0454545454545454</v>
      </c>
      <c r="M2966">
        <v>47</v>
      </c>
      <c r="O2966">
        <v>0</v>
      </c>
      <c r="P2966">
        <v>0</v>
      </c>
      <c r="Q2966" t="e">
        <v>#DIV/0!</v>
      </c>
      <c r="R2966">
        <v>0</v>
      </c>
      <c r="S2966">
        <v>0.80700000000000005</v>
      </c>
    </row>
    <row r="2967" spans="1:19" x14ac:dyDescent="0.25">
      <c r="A2967" t="s">
        <v>7644</v>
      </c>
      <c r="B2967" t="s">
        <v>1231</v>
      </c>
      <c r="C2967" t="s">
        <v>240</v>
      </c>
      <c r="D2967">
        <v>42583</v>
      </c>
      <c r="E2967">
        <v>158</v>
      </c>
      <c r="F2967">
        <v>165</v>
      </c>
      <c r="G2967">
        <v>0.95757575757575752</v>
      </c>
      <c r="H2967">
        <v>831</v>
      </c>
      <c r="I2967">
        <v>1043</v>
      </c>
      <c r="J2967">
        <v>0.79674017257909879</v>
      </c>
      <c r="K2967">
        <v>1094</v>
      </c>
      <c r="L2967">
        <v>0.95338208409506398</v>
      </c>
      <c r="M2967">
        <v>771</v>
      </c>
      <c r="O2967">
        <v>27</v>
      </c>
      <c r="P2967">
        <v>46</v>
      </c>
      <c r="Q2967">
        <v>0.58695652173913049</v>
      </c>
      <c r="R2967">
        <v>60</v>
      </c>
      <c r="S2967">
        <v>0.83</v>
      </c>
    </row>
    <row r="2968" spans="1:19" x14ac:dyDescent="0.25">
      <c r="A2968" t="s">
        <v>7645</v>
      </c>
      <c r="B2968" t="s">
        <v>1232</v>
      </c>
      <c r="C2968" t="s">
        <v>233</v>
      </c>
      <c r="D2968">
        <v>42614</v>
      </c>
      <c r="E2968">
        <v>1</v>
      </c>
      <c r="F2968">
        <v>3</v>
      </c>
      <c r="G2968">
        <v>0.33333333333333331</v>
      </c>
      <c r="H2968">
        <v>6</v>
      </c>
      <c r="I2968">
        <v>5</v>
      </c>
      <c r="J2968">
        <v>1.2</v>
      </c>
      <c r="K2968">
        <v>15</v>
      </c>
      <c r="L2968">
        <v>0.33333333333333331</v>
      </c>
      <c r="M2968">
        <v>6</v>
      </c>
      <c r="O2968">
        <v>0</v>
      </c>
      <c r="P2968">
        <v>0</v>
      </c>
      <c r="Q2968" t="e">
        <v>#DIV/0!</v>
      </c>
      <c r="R2968">
        <v>0</v>
      </c>
      <c r="S2968">
        <v>0.95</v>
      </c>
    </row>
    <row r="2969" spans="1:19" x14ac:dyDescent="0.25">
      <c r="A2969" t="s">
        <v>7646</v>
      </c>
      <c r="B2969" t="s">
        <v>1233</v>
      </c>
      <c r="C2969" t="s">
        <v>215</v>
      </c>
      <c r="D2969">
        <v>42614</v>
      </c>
      <c r="E2969">
        <v>3</v>
      </c>
      <c r="F2969">
        <v>3</v>
      </c>
      <c r="G2969">
        <v>1</v>
      </c>
      <c r="H2969">
        <v>32</v>
      </c>
      <c r="I2969">
        <v>36</v>
      </c>
      <c r="J2969">
        <v>0.88888888888888884</v>
      </c>
      <c r="K2969">
        <v>36</v>
      </c>
      <c r="L2969">
        <v>1</v>
      </c>
      <c r="M2969">
        <v>32</v>
      </c>
      <c r="O2969">
        <v>0</v>
      </c>
      <c r="P2969">
        <v>0</v>
      </c>
      <c r="Q2969" t="e">
        <v>#DIV/0!</v>
      </c>
      <c r="R2969">
        <v>0</v>
      </c>
      <c r="S2969">
        <v>0.75</v>
      </c>
    </row>
    <row r="2970" spans="1:19" x14ac:dyDescent="0.25">
      <c r="A2970" t="s">
        <v>7647</v>
      </c>
      <c r="B2970" t="s">
        <v>1234</v>
      </c>
      <c r="C2970" t="s">
        <v>218</v>
      </c>
      <c r="D2970">
        <v>42614</v>
      </c>
      <c r="E2970">
        <v>2</v>
      </c>
      <c r="F2970">
        <v>3</v>
      </c>
      <c r="G2970">
        <v>0.66666666666666663</v>
      </c>
      <c r="H2970">
        <v>8</v>
      </c>
      <c r="I2970">
        <v>18</v>
      </c>
      <c r="J2970">
        <v>0.44444444444444442</v>
      </c>
      <c r="K2970">
        <v>25</v>
      </c>
      <c r="L2970">
        <v>0.72</v>
      </c>
      <c r="M2970">
        <v>4</v>
      </c>
      <c r="O2970">
        <v>4</v>
      </c>
      <c r="P2970">
        <v>5</v>
      </c>
      <c r="Q2970">
        <v>0.8</v>
      </c>
      <c r="R2970">
        <v>4</v>
      </c>
      <c r="S2970">
        <v>0.33333333333333331</v>
      </c>
    </row>
    <row r="2971" spans="1:19" x14ac:dyDescent="0.25">
      <c r="A2971" t="s">
        <v>7648</v>
      </c>
      <c r="B2971" t="s">
        <v>1235</v>
      </c>
      <c r="C2971" t="s">
        <v>234</v>
      </c>
      <c r="D2971">
        <v>42614</v>
      </c>
      <c r="E2971">
        <v>1</v>
      </c>
      <c r="F2971">
        <v>1</v>
      </c>
      <c r="G2971">
        <v>1</v>
      </c>
      <c r="H2971">
        <v>8</v>
      </c>
      <c r="I2971">
        <v>5</v>
      </c>
      <c r="J2971">
        <v>1.6</v>
      </c>
      <c r="K2971">
        <v>5</v>
      </c>
      <c r="L2971">
        <v>1</v>
      </c>
      <c r="M2971">
        <v>7</v>
      </c>
      <c r="O2971">
        <v>0</v>
      </c>
      <c r="P2971">
        <v>2</v>
      </c>
      <c r="Q2971">
        <v>0</v>
      </c>
      <c r="R2971">
        <v>1</v>
      </c>
      <c r="S2971">
        <v>0.2</v>
      </c>
    </row>
    <row r="2972" spans="1:19" x14ac:dyDescent="0.25">
      <c r="A2972" t="s">
        <v>8765</v>
      </c>
      <c r="B2972" t="s">
        <v>2675</v>
      </c>
      <c r="C2972" t="s">
        <v>2636</v>
      </c>
      <c r="D2972">
        <v>42614</v>
      </c>
      <c r="E2972">
        <v>1</v>
      </c>
      <c r="F2972">
        <v>3</v>
      </c>
      <c r="G2972">
        <v>0.33333333333333331</v>
      </c>
      <c r="H2972">
        <v>2</v>
      </c>
      <c r="I2972">
        <v>5</v>
      </c>
      <c r="J2972">
        <v>0.4</v>
      </c>
      <c r="K2972">
        <v>15</v>
      </c>
      <c r="L2972">
        <v>0.33333333333333331</v>
      </c>
      <c r="M2972">
        <v>2</v>
      </c>
      <c r="O2972">
        <v>0</v>
      </c>
      <c r="P2972">
        <v>0</v>
      </c>
      <c r="Q2972" t="e">
        <v>#DIV/0!</v>
      </c>
      <c r="R2972">
        <v>0</v>
      </c>
      <c r="S2972">
        <v>0.66666666666666663</v>
      </c>
    </row>
    <row r="2973" spans="1:19" x14ac:dyDescent="0.25">
      <c r="A2973" t="s">
        <v>8874</v>
      </c>
      <c r="B2973" t="s">
        <v>3220</v>
      </c>
      <c r="C2973" t="s">
        <v>2638</v>
      </c>
      <c r="D2973">
        <v>42614</v>
      </c>
      <c r="E2973">
        <v>8</v>
      </c>
      <c r="F2973">
        <v>5</v>
      </c>
      <c r="G2973">
        <v>1.6</v>
      </c>
      <c r="H2973">
        <v>28</v>
      </c>
      <c r="I2973">
        <v>40</v>
      </c>
      <c r="J2973">
        <v>0.7</v>
      </c>
      <c r="K2973">
        <v>25</v>
      </c>
      <c r="L2973">
        <v>1.6</v>
      </c>
      <c r="M2973">
        <v>26</v>
      </c>
      <c r="O2973">
        <v>0</v>
      </c>
      <c r="P2973">
        <v>0</v>
      </c>
      <c r="Q2973" t="e">
        <v>#DIV/0!</v>
      </c>
      <c r="R2973">
        <v>2</v>
      </c>
    </row>
    <row r="2974" spans="1:19" x14ac:dyDescent="0.25">
      <c r="A2974" t="s">
        <v>7649</v>
      </c>
      <c r="B2974" t="s">
        <v>1236</v>
      </c>
      <c r="C2974" t="s">
        <v>209</v>
      </c>
      <c r="D2974">
        <v>42614</v>
      </c>
      <c r="E2974">
        <v>0</v>
      </c>
      <c r="F2974">
        <v>0</v>
      </c>
      <c r="G2974" t="e">
        <v>#DIV/0!</v>
      </c>
      <c r="H2974">
        <v>0</v>
      </c>
      <c r="I2974">
        <v>0</v>
      </c>
      <c r="J2974" t="e">
        <v>#DIV/0!</v>
      </c>
      <c r="K2974">
        <v>0</v>
      </c>
      <c r="L2974" t="e">
        <v>#DIV/0!</v>
      </c>
      <c r="M2974">
        <v>0</v>
      </c>
      <c r="O2974">
        <v>0</v>
      </c>
      <c r="P2974">
        <v>0</v>
      </c>
      <c r="Q2974" t="e">
        <v>#DIV/0!</v>
      </c>
      <c r="R2974">
        <v>0</v>
      </c>
      <c r="S2974">
        <v>0.39552238805970147</v>
      </c>
    </row>
    <row r="2975" spans="1:19" x14ac:dyDescent="0.25">
      <c r="A2975" t="s">
        <v>7650</v>
      </c>
      <c r="B2975" t="s">
        <v>1237</v>
      </c>
      <c r="C2975" t="s">
        <v>214</v>
      </c>
      <c r="D2975">
        <v>42614</v>
      </c>
      <c r="E2975">
        <v>3</v>
      </c>
      <c r="F2975">
        <v>7</v>
      </c>
      <c r="G2975">
        <v>0.42857142857142855</v>
      </c>
      <c r="H2975">
        <v>16</v>
      </c>
      <c r="I2975">
        <v>21</v>
      </c>
      <c r="J2975">
        <v>0.76190476190476186</v>
      </c>
      <c r="K2975">
        <v>50</v>
      </c>
      <c r="L2975">
        <v>0.42</v>
      </c>
      <c r="M2975">
        <v>14</v>
      </c>
      <c r="N2975">
        <v>1.075</v>
      </c>
      <c r="O2975">
        <v>6</v>
      </c>
      <c r="P2975">
        <v>6</v>
      </c>
      <c r="Q2975">
        <v>1</v>
      </c>
      <c r="R2975">
        <v>2</v>
      </c>
    </row>
    <row r="2976" spans="1:19" x14ac:dyDescent="0.25">
      <c r="A2976" t="s">
        <v>7651</v>
      </c>
      <c r="B2976" t="s">
        <v>1238</v>
      </c>
      <c r="C2976" t="s">
        <v>220</v>
      </c>
      <c r="D2976">
        <v>42614</v>
      </c>
      <c r="E2976">
        <v>5</v>
      </c>
      <c r="F2976">
        <v>7</v>
      </c>
      <c r="G2976">
        <v>0.7142857142857143</v>
      </c>
      <c r="H2976">
        <v>30</v>
      </c>
      <c r="I2976">
        <v>35</v>
      </c>
      <c r="J2976">
        <v>0.8571428571428571</v>
      </c>
      <c r="K2976">
        <v>45</v>
      </c>
      <c r="L2976">
        <v>0.77777777777777779</v>
      </c>
      <c r="M2976">
        <v>27</v>
      </c>
      <c r="N2976">
        <v>0.9</v>
      </c>
      <c r="O2976">
        <v>6</v>
      </c>
      <c r="P2976">
        <v>6</v>
      </c>
      <c r="Q2976">
        <v>1</v>
      </c>
      <c r="R2976">
        <v>3</v>
      </c>
      <c r="S2976">
        <v>0.77631578947368418</v>
      </c>
    </row>
    <row r="2977" spans="1:19" x14ac:dyDescent="0.25">
      <c r="A2977" t="s">
        <v>7652</v>
      </c>
      <c r="B2977" t="s">
        <v>1239</v>
      </c>
      <c r="C2977" t="s">
        <v>226</v>
      </c>
      <c r="D2977">
        <v>42614</v>
      </c>
      <c r="E2977">
        <v>6</v>
      </c>
      <c r="F2977">
        <v>12</v>
      </c>
      <c r="G2977">
        <v>0.5</v>
      </c>
      <c r="H2977">
        <v>15</v>
      </c>
      <c r="I2977">
        <v>18</v>
      </c>
      <c r="J2977">
        <v>0.83333333333333337</v>
      </c>
      <c r="K2977">
        <v>40</v>
      </c>
      <c r="L2977">
        <v>0.45</v>
      </c>
      <c r="M2977">
        <v>14</v>
      </c>
      <c r="N2977">
        <v>0.74316666666666664</v>
      </c>
      <c r="O2977">
        <v>12</v>
      </c>
      <c r="P2977">
        <v>17</v>
      </c>
      <c r="Q2977">
        <v>0.70588235294117652</v>
      </c>
      <c r="R2977">
        <v>1</v>
      </c>
      <c r="S2977">
        <v>0.8</v>
      </c>
    </row>
    <row r="2978" spans="1:19" x14ac:dyDescent="0.25">
      <c r="A2978" t="s">
        <v>7653</v>
      </c>
      <c r="B2978" t="s">
        <v>1240</v>
      </c>
      <c r="C2978" t="s">
        <v>227</v>
      </c>
      <c r="D2978">
        <v>42614</v>
      </c>
      <c r="E2978">
        <v>3</v>
      </c>
      <c r="F2978">
        <v>4</v>
      </c>
      <c r="G2978">
        <v>0.75</v>
      </c>
      <c r="H2978">
        <v>2</v>
      </c>
      <c r="I2978">
        <v>6</v>
      </c>
      <c r="J2978">
        <v>0.33333333333333331</v>
      </c>
      <c r="K2978">
        <v>8</v>
      </c>
      <c r="L2978">
        <v>0.75</v>
      </c>
      <c r="M2978">
        <v>2</v>
      </c>
      <c r="N2978">
        <v>0.80700000000000005</v>
      </c>
      <c r="O2978">
        <v>0</v>
      </c>
      <c r="P2978">
        <v>0</v>
      </c>
      <c r="Q2978" t="e">
        <v>#DIV/0!</v>
      </c>
      <c r="R2978">
        <v>0</v>
      </c>
      <c r="S2978">
        <v>0.875</v>
      </c>
    </row>
    <row r="2979" spans="1:19" x14ac:dyDescent="0.25">
      <c r="A2979" t="s">
        <v>8983</v>
      </c>
      <c r="B2979" t="s">
        <v>2848</v>
      </c>
      <c r="C2979" t="s">
        <v>2810</v>
      </c>
      <c r="D2979">
        <v>42614</v>
      </c>
      <c r="E2979">
        <v>5</v>
      </c>
      <c r="F2979">
        <v>5</v>
      </c>
      <c r="G2979">
        <v>1</v>
      </c>
      <c r="H2979">
        <v>19</v>
      </c>
      <c r="I2979">
        <v>15</v>
      </c>
      <c r="J2979">
        <v>1.2666666666666666</v>
      </c>
      <c r="K2979">
        <v>15</v>
      </c>
      <c r="L2979">
        <v>1</v>
      </c>
      <c r="M2979">
        <v>16</v>
      </c>
      <c r="O2979">
        <v>1</v>
      </c>
      <c r="P2979">
        <v>4</v>
      </c>
      <c r="Q2979">
        <v>0.25</v>
      </c>
      <c r="R2979">
        <v>3</v>
      </c>
      <c r="S2979">
        <v>0.28313253012048195</v>
      </c>
    </row>
    <row r="2980" spans="1:19" x14ac:dyDescent="0.25">
      <c r="A2980" t="s">
        <v>9110</v>
      </c>
      <c r="B2980" t="s">
        <v>9111</v>
      </c>
      <c r="C2980" t="s">
        <v>2811</v>
      </c>
      <c r="D2980">
        <v>42614</v>
      </c>
      <c r="E2980">
        <v>4</v>
      </c>
      <c r="F2980">
        <v>5</v>
      </c>
      <c r="G2980">
        <v>0.8</v>
      </c>
      <c r="H2980">
        <v>13</v>
      </c>
      <c r="I2980">
        <v>20</v>
      </c>
      <c r="J2980">
        <v>0.65</v>
      </c>
      <c r="K2980">
        <v>25</v>
      </c>
      <c r="L2980">
        <v>0.8</v>
      </c>
      <c r="M2980">
        <v>12</v>
      </c>
      <c r="O2980">
        <v>0</v>
      </c>
      <c r="P2980">
        <v>0</v>
      </c>
      <c r="Q2980" t="e">
        <v>#DIV/0!</v>
      </c>
      <c r="R2980">
        <v>1</v>
      </c>
      <c r="S2980">
        <v>0.78378378378378377</v>
      </c>
    </row>
    <row r="2981" spans="1:19" x14ac:dyDescent="0.25">
      <c r="A2981" t="s">
        <v>7654</v>
      </c>
      <c r="B2981" t="s">
        <v>1241</v>
      </c>
      <c r="C2981" t="s">
        <v>204</v>
      </c>
      <c r="D2981">
        <v>42614</v>
      </c>
      <c r="E2981">
        <v>8</v>
      </c>
      <c r="F2981">
        <v>8</v>
      </c>
      <c r="G2981">
        <v>1</v>
      </c>
      <c r="H2981">
        <v>7</v>
      </c>
      <c r="I2981">
        <v>40</v>
      </c>
      <c r="J2981">
        <v>0.17499999999999999</v>
      </c>
      <c r="K2981">
        <v>40</v>
      </c>
      <c r="L2981">
        <v>1</v>
      </c>
      <c r="M2981">
        <v>6</v>
      </c>
      <c r="O2981">
        <v>1</v>
      </c>
      <c r="P2981">
        <v>1</v>
      </c>
      <c r="Q2981">
        <v>1</v>
      </c>
      <c r="R2981">
        <v>1</v>
      </c>
    </row>
    <row r="2982" spans="1:19" x14ac:dyDescent="0.25">
      <c r="A2982" t="s">
        <v>7655</v>
      </c>
      <c r="B2982" t="s">
        <v>1242</v>
      </c>
      <c r="C2982" t="s">
        <v>208</v>
      </c>
      <c r="D2982">
        <v>42614</v>
      </c>
      <c r="E2982">
        <v>3</v>
      </c>
      <c r="F2982">
        <v>5</v>
      </c>
      <c r="G2982">
        <v>0.6</v>
      </c>
      <c r="H2982">
        <v>5</v>
      </c>
      <c r="I2982">
        <v>15</v>
      </c>
      <c r="J2982">
        <v>0.33333333333333331</v>
      </c>
      <c r="K2982">
        <v>25</v>
      </c>
      <c r="L2982">
        <v>0.6</v>
      </c>
      <c r="M2982">
        <v>5</v>
      </c>
      <c r="O2982">
        <v>0</v>
      </c>
      <c r="P2982">
        <v>0</v>
      </c>
      <c r="Q2982" t="e">
        <v>#DIV/0!</v>
      </c>
      <c r="R2982">
        <v>0</v>
      </c>
    </row>
    <row r="2983" spans="1:19" x14ac:dyDescent="0.25">
      <c r="A2983" t="s">
        <v>7656</v>
      </c>
      <c r="B2983" t="s">
        <v>1243</v>
      </c>
      <c r="C2983" t="s">
        <v>212</v>
      </c>
      <c r="D2983">
        <v>42614</v>
      </c>
      <c r="E2983">
        <v>3</v>
      </c>
      <c r="F2983">
        <v>3</v>
      </c>
      <c r="G2983">
        <v>1</v>
      </c>
      <c r="H2983">
        <v>15</v>
      </c>
      <c r="I2983">
        <v>15</v>
      </c>
      <c r="J2983">
        <v>1</v>
      </c>
      <c r="K2983">
        <v>15</v>
      </c>
      <c r="L2983">
        <v>1</v>
      </c>
      <c r="M2983">
        <v>15</v>
      </c>
      <c r="O2983">
        <v>0</v>
      </c>
      <c r="P2983">
        <v>0</v>
      </c>
      <c r="Q2983" t="e">
        <v>#DIV/0!</v>
      </c>
      <c r="R2983">
        <v>0</v>
      </c>
      <c r="S2983">
        <v>0.8</v>
      </c>
    </row>
    <row r="2984" spans="1:19" x14ac:dyDescent="0.25">
      <c r="A2984" t="s">
        <v>7657</v>
      </c>
      <c r="B2984" t="s">
        <v>1244</v>
      </c>
      <c r="C2984" t="s">
        <v>363</v>
      </c>
      <c r="D2984">
        <v>42614</v>
      </c>
      <c r="E2984">
        <v>6</v>
      </c>
      <c r="F2984">
        <v>9</v>
      </c>
      <c r="G2984">
        <v>0.66666666666666663</v>
      </c>
      <c r="H2984">
        <v>12</v>
      </c>
      <c r="I2984">
        <v>18</v>
      </c>
      <c r="J2984">
        <v>0.66666666666666663</v>
      </c>
      <c r="K2984">
        <v>26</v>
      </c>
      <c r="L2984">
        <v>0.69230769230769229</v>
      </c>
      <c r="M2984">
        <v>12</v>
      </c>
      <c r="O2984">
        <v>1</v>
      </c>
      <c r="P2984">
        <v>1</v>
      </c>
      <c r="Q2984">
        <v>1</v>
      </c>
      <c r="R2984">
        <v>0</v>
      </c>
      <c r="S2984">
        <v>0.5</v>
      </c>
    </row>
    <row r="2985" spans="1:19" x14ac:dyDescent="0.25">
      <c r="A2985" t="s">
        <v>7658</v>
      </c>
      <c r="B2985" t="s">
        <v>1245</v>
      </c>
      <c r="C2985" t="s">
        <v>223</v>
      </c>
      <c r="D2985">
        <v>42614</v>
      </c>
      <c r="E2985">
        <v>0</v>
      </c>
      <c r="F2985">
        <v>0</v>
      </c>
      <c r="G2985" t="e">
        <v>#DIV/0!</v>
      </c>
      <c r="H2985">
        <v>0</v>
      </c>
      <c r="I2985">
        <v>0</v>
      </c>
      <c r="J2985" t="e">
        <v>#DIV/0!</v>
      </c>
      <c r="K2985">
        <v>0</v>
      </c>
      <c r="L2985" t="e">
        <v>#DIV/0!</v>
      </c>
      <c r="M2985">
        <v>0</v>
      </c>
      <c r="O2985">
        <v>0</v>
      </c>
      <c r="P2985">
        <v>0</v>
      </c>
      <c r="Q2985" t="e">
        <v>#DIV/0!</v>
      </c>
      <c r="R2985">
        <v>0</v>
      </c>
      <c r="S2985">
        <v>0.17647058823529413</v>
      </c>
    </row>
    <row r="2986" spans="1:19" x14ac:dyDescent="0.25">
      <c r="A2986" t="s">
        <v>7659</v>
      </c>
      <c r="B2986" t="s">
        <v>1246</v>
      </c>
      <c r="C2986" t="s">
        <v>206</v>
      </c>
      <c r="D2986">
        <v>42614</v>
      </c>
      <c r="E2986">
        <v>11</v>
      </c>
      <c r="F2986">
        <v>9</v>
      </c>
      <c r="G2986">
        <v>1.2222222222222223</v>
      </c>
      <c r="H2986">
        <v>134</v>
      </c>
      <c r="I2986">
        <v>110</v>
      </c>
      <c r="J2986">
        <v>1.2181818181818183</v>
      </c>
      <c r="K2986">
        <v>90</v>
      </c>
      <c r="L2986">
        <v>1.2222222222222223</v>
      </c>
      <c r="M2986">
        <v>130</v>
      </c>
      <c r="O2986">
        <v>0</v>
      </c>
      <c r="P2986">
        <v>0</v>
      </c>
      <c r="Q2986" t="e">
        <v>#DIV/0!</v>
      </c>
      <c r="R2986">
        <v>4</v>
      </c>
    </row>
    <row r="2987" spans="1:19" x14ac:dyDescent="0.25">
      <c r="A2987" t="s">
        <v>7660</v>
      </c>
      <c r="B2987" t="s">
        <v>1247</v>
      </c>
      <c r="C2987" t="s">
        <v>977</v>
      </c>
      <c r="D2987">
        <v>42614</v>
      </c>
      <c r="E2987">
        <v>3</v>
      </c>
      <c r="F2987">
        <v>3</v>
      </c>
      <c r="G2987">
        <v>1</v>
      </c>
      <c r="H2987">
        <v>15</v>
      </c>
      <c r="I2987">
        <v>10</v>
      </c>
      <c r="J2987">
        <v>1.5</v>
      </c>
      <c r="K2987">
        <v>10</v>
      </c>
      <c r="L2987">
        <v>1</v>
      </c>
      <c r="M2987">
        <v>15</v>
      </c>
      <c r="O2987">
        <v>0</v>
      </c>
      <c r="P2987">
        <v>0</v>
      </c>
      <c r="Q2987" t="e">
        <v>#DIV/0!</v>
      </c>
      <c r="R2987">
        <v>0</v>
      </c>
      <c r="S2987">
        <v>0.23076923076923078</v>
      </c>
    </row>
    <row r="2988" spans="1:19" x14ac:dyDescent="0.25">
      <c r="A2988" t="s">
        <v>7661</v>
      </c>
      <c r="B2988" t="s">
        <v>1248</v>
      </c>
      <c r="C2988" t="s">
        <v>229</v>
      </c>
      <c r="D2988">
        <v>42614</v>
      </c>
      <c r="E2988">
        <v>5</v>
      </c>
      <c r="F2988">
        <v>6</v>
      </c>
      <c r="G2988">
        <v>0.83333333333333337</v>
      </c>
      <c r="H2988">
        <v>75</v>
      </c>
      <c r="I2988">
        <v>75</v>
      </c>
      <c r="J2988">
        <v>1</v>
      </c>
      <c r="K2988">
        <v>90</v>
      </c>
      <c r="L2988">
        <v>0.83333333333333337</v>
      </c>
      <c r="M2988">
        <v>74</v>
      </c>
      <c r="O2988">
        <v>1</v>
      </c>
      <c r="P2988">
        <v>1</v>
      </c>
      <c r="Q2988">
        <v>1</v>
      </c>
      <c r="R2988">
        <v>1</v>
      </c>
      <c r="S2988">
        <v>1</v>
      </c>
    </row>
    <row r="2989" spans="1:19" x14ac:dyDescent="0.25">
      <c r="A2989" t="s">
        <v>7662</v>
      </c>
      <c r="B2989" t="s">
        <v>1249</v>
      </c>
      <c r="C2989" t="s">
        <v>678</v>
      </c>
      <c r="D2989">
        <v>42614</v>
      </c>
      <c r="E2989">
        <v>4</v>
      </c>
      <c r="F2989">
        <v>4</v>
      </c>
      <c r="G2989">
        <v>1</v>
      </c>
      <c r="H2989">
        <v>10</v>
      </c>
      <c r="I2989">
        <v>24</v>
      </c>
      <c r="J2989">
        <v>0.41666666666666669</v>
      </c>
      <c r="K2989">
        <v>24</v>
      </c>
      <c r="L2989">
        <v>1</v>
      </c>
      <c r="M2989">
        <v>10</v>
      </c>
      <c r="O2989">
        <v>0</v>
      </c>
      <c r="P2989">
        <v>0</v>
      </c>
      <c r="Q2989" t="e">
        <v>#DIV/0!</v>
      </c>
      <c r="R2989">
        <v>0</v>
      </c>
      <c r="S2989">
        <v>0.33333333333333331</v>
      </c>
    </row>
    <row r="2990" spans="1:19" x14ac:dyDescent="0.25">
      <c r="A2990" t="s">
        <v>7663</v>
      </c>
      <c r="B2990" t="s">
        <v>1250</v>
      </c>
      <c r="C2990" t="s">
        <v>231</v>
      </c>
      <c r="D2990">
        <v>42614</v>
      </c>
      <c r="E2990">
        <v>4</v>
      </c>
      <c r="F2990">
        <v>5</v>
      </c>
      <c r="G2990">
        <v>0.8</v>
      </c>
      <c r="H2990">
        <v>56</v>
      </c>
      <c r="I2990">
        <v>40</v>
      </c>
      <c r="J2990">
        <v>1.4</v>
      </c>
      <c r="K2990">
        <v>50</v>
      </c>
      <c r="L2990">
        <v>0.8</v>
      </c>
      <c r="M2990">
        <v>47</v>
      </c>
      <c r="O2990">
        <v>0</v>
      </c>
      <c r="P2990">
        <v>5</v>
      </c>
      <c r="Q2990">
        <v>0</v>
      </c>
      <c r="R2990">
        <v>9</v>
      </c>
      <c r="S2990">
        <v>0.5</v>
      </c>
    </row>
    <row r="2991" spans="1:19" x14ac:dyDescent="0.25">
      <c r="A2991" t="s">
        <v>7664</v>
      </c>
      <c r="B2991" t="s">
        <v>1251</v>
      </c>
      <c r="C2991" t="s">
        <v>236</v>
      </c>
      <c r="D2991">
        <v>42614</v>
      </c>
      <c r="E2991">
        <v>12</v>
      </c>
      <c r="F2991">
        <v>15</v>
      </c>
      <c r="G2991">
        <v>0.8</v>
      </c>
      <c r="H2991">
        <v>137</v>
      </c>
      <c r="I2991">
        <v>144</v>
      </c>
      <c r="J2991">
        <v>0.95138888888888884</v>
      </c>
      <c r="K2991">
        <v>174</v>
      </c>
      <c r="L2991">
        <v>0.82758620689655171</v>
      </c>
      <c r="M2991">
        <v>135</v>
      </c>
      <c r="O2991">
        <v>6</v>
      </c>
      <c r="P2991">
        <v>46</v>
      </c>
      <c r="Q2991">
        <v>0.13043478260869565</v>
      </c>
      <c r="R2991">
        <v>2</v>
      </c>
      <c r="S2991">
        <v>0.57276119402985071</v>
      </c>
    </row>
    <row r="2992" spans="1:19" x14ac:dyDescent="0.25">
      <c r="A2992" t="s">
        <v>7665</v>
      </c>
      <c r="B2992" t="s">
        <v>1252</v>
      </c>
      <c r="C2992" t="s">
        <v>221</v>
      </c>
      <c r="D2992">
        <v>42614</v>
      </c>
      <c r="E2992">
        <v>11</v>
      </c>
      <c r="F2992">
        <v>10</v>
      </c>
      <c r="G2992">
        <v>1.1000000000000001</v>
      </c>
      <c r="H2992">
        <v>74</v>
      </c>
      <c r="I2992">
        <v>110</v>
      </c>
      <c r="J2992">
        <v>0.67272727272727273</v>
      </c>
      <c r="K2992">
        <v>100</v>
      </c>
      <c r="L2992">
        <v>1.1000000000000001</v>
      </c>
      <c r="M2992">
        <v>63</v>
      </c>
      <c r="O2992">
        <v>4</v>
      </c>
      <c r="P2992">
        <v>5</v>
      </c>
      <c r="Q2992">
        <v>0.8</v>
      </c>
      <c r="R2992">
        <v>11</v>
      </c>
      <c r="S2992" t="e">
        <v>#DIV/0!</v>
      </c>
    </row>
    <row r="2993" spans="1:19" x14ac:dyDescent="0.25">
      <c r="A2993" t="s">
        <v>7666</v>
      </c>
      <c r="B2993" t="s">
        <v>1253</v>
      </c>
      <c r="C2993" t="s">
        <v>238</v>
      </c>
      <c r="D2993">
        <v>42614</v>
      </c>
      <c r="E2993">
        <v>4</v>
      </c>
      <c r="F2993">
        <v>4</v>
      </c>
      <c r="G2993">
        <v>1</v>
      </c>
      <c r="H2993">
        <v>17</v>
      </c>
      <c r="I2993">
        <v>40</v>
      </c>
      <c r="J2993">
        <v>0.42499999999999999</v>
      </c>
      <c r="K2993">
        <v>40</v>
      </c>
      <c r="L2993">
        <v>1</v>
      </c>
      <c r="M2993">
        <v>17</v>
      </c>
      <c r="O2993">
        <v>0</v>
      </c>
      <c r="P2993">
        <v>0</v>
      </c>
      <c r="Q2993" t="e">
        <v>#DIV/0!</v>
      </c>
      <c r="R2993">
        <v>0</v>
      </c>
      <c r="S2993" t="e">
        <v>#DIV/0!</v>
      </c>
    </row>
    <row r="2994" spans="1:19" x14ac:dyDescent="0.25">
      <c r="A2994" t="s">
        <v>7667</v>
      </c>
      <c r="B2994" t="s">
        <v>1254</v>
      </c>
      <c r="C2994" t="s">
        <v>224</v>
      </c>
      <c r="D2994">
        <v>42614</v>
      </c>
      <c r="E2994">
        <v>0</v>
      </c>
      <c r="F2994">
        <v>0</v>
      </c>
      <c r="G2994" t="e">
        <v>#DIV/0!</v>
      </c>
      <c r="H2994">
        <v>0</v>
      </c>
      <c r="I2994">
        <v>0</v>
      </c>
      <c r="J2994" t="e">
        <v>#DIV/0!</v>
      </c>
      <c r="K2994">
        <v>0</v>
      </c>
      <c r="L2994" t="e">
        <v>#DIV/0!</v>
      </c>
      <c r="M2994">
        <v>0</v>
      </c>
      <c r="O2994">
        <v>0</v>
      </c>
      <c r="P2994">
        <v>0</v>
      </c>
      <c r="Q2994" t="e">
        <v>#DIV/0!</v>
      </c>
      <c r="R2994">
        <v>0</v>
      </c>
      <c r="S2994">
        <v>0.33333333333333331</v>
      </c>
    </row>
    <row r="2995" spans="1:19" x14ac:dyDescent="0.25">
      <c r="A2995" t="s">
        <v>7668</v>
      </c>
      <c r="B2995" t="s">
        <v>1255</v>
      </c>
      <c r="C2995" t="s">
        <v>584</v>
      </c>
      <c r="D2995">
        <v>42614</v>
      </c>
      <c r="E2995">
        <v>4</v>
      </c>
      <c r="F2995">
        <v>4</v>
      </c>
      <c r="G2995">
        <v>1</v>
      </c>
      <c r="H2995">
        <v>29</v>
      </c>
      <c r="I2995">
        <v>40</v>
      </c>
      <c r="J2995">
        <v>0.72499999999999998</v>
      </c>
      <c r="K2995">
        <v>40</v>
      </c>
      <c r="L2995">
        <v>1</v>
      </c>
      <c r="M2995">
        <v>29</v>
      </c>
      <c r="O2995">
        <v>0</v>
      </c>
      <c r="P2995">
        <v>0</v>
      </c>
      <c r="Q2995" t="e">
        <v>#DIV/0!</v>
      </c>
      <c r="R2995">
        <v>0</v>
      </c>
      <c r="S2995">
        <v>0.77631578947368418</v>
      </c>
    </row>
    <row r="2996" spans="1:19" x14ac:dyDescent="0.25">
      <c r="A2996" t="s">
        <v>7669</v>
      </c>
      <c r="B2996" t="s">
        <v>1256</v>
      </c>
      <c r="C2996" t="s">
        <v>1164</v>
      </c>
      <c r="D2996">
        <v>42614</v>
      </c>
      <c r="E2996">
        <v>1</v>
      </c>
      <c r="F2996">
        <v>1</v>
      </c>
      <c r="G2996">
        <v>1</v>
      </c>
      <c r="H2996">
        <v>2</v>
      </c>
      <c r="I2996">
        <v>3</v>
      </c>
      <c r="J2996">
        <v>0.66666666666666663</v>
      </c>
      <c r="K2996">
        <v>3</v>
      </c>
      <c r="L2996">
        <v>1</v>
      </c>
      <c r="M2996">
        <v>2</v>
      </c>
      <c r="O2996">
        <v>0</v>
      </c>
      <c r="P2996">
        <v>0</v>
      </c>
      <c r="Q2996" t="e">
        <v>#DIV/0!</v>
      </c>
      <c r="R2996">
        <v>0</v>
      </c>
      <c r="S2996">
        <v>0.8</v>
      </c>
    </row>
    <row r="2997" spans="1:19" x14ac:dyDescent="0.25">
      <c r="A2997" t="s">
        <v>7670</v>
      </c>
      <c r="B2997" t="s">
        <v>1257</v>
      </c>
      <c r="C2997" t="s">
        <v>1166</v>
      </c>
      <c r="D2997">
        <v>42614</v>
      </c>
      <c r="E2997">
        <v>8</v>
      </c>
      <c r="F2997">
        <v>5</v>
      </c>
      <c r="G2997">
        <v>1.6</v>
      </c>
      <c r="H2997">
        <v>13</v>
      </c>
      <c r="I2997">
        <v>24</v>
      </c>
      <c r="J2997">
        <v>0.54166666666666663</v>
      </c>
      <c r="K2997">
        <v>15</v>
      </c>
      <c r="L2997">
        <v>1.6</v>
      </c>
      <c r="M2997">
        <v>10</v>
      </c>
      <c r="O2997">
        <v>0</v>
      </c>
      <c r="P2997">
        <v>0</v>
      </c>
      <c r="Q2997" t="e">
        <v>#DIV/0!</v>
      </c>
      <c r="R2997">
        <v>3</v>
      </c>
      <c r="S2997">
        <v>0.63749999999999996</v>
      </c>
    </row>
    <row r="2998" spans="1:19" x14ac:dyDescent="0.25">
      <c r="A2998" t="s">
        <v>7671</v>
      </c>
      <c r="B2998" t="s">
        <v>1258</v>
      </c>
      <c r="C2998" t="s">
        <v>1168</v>
      </c>
      <c r="D2998">
        <v>42614</v>
      </c>
      <c r="E2998">
        <v>1</v>
      </c>
      <c r="F2998">
        <v>1</v>
      </c>
      <c r="G2998">
        <v>1</v>
      </c>
      <c r="H2998">
        <v>5</v>
      </c>
      <c r="I2998">
        <v>3</v>
      </c>
      <c r="J2998">
        <v>1.6666666666666667</v>
      </c>
      <c r="K2998">
        <v>3</v>
      </c>
      <c r="L2998">
        <v>1</v>
      </c>
      <c r="M2998">
        <v>4</v>
      </c>
      <c r="O2998">
        <v>0</v>
      </c>
      <c r="P2998">
        <v>0</v>
      </c>
      <c r="Q2998" t="e">
        <v>#DIV/0!</v>
      </c>
      <c r="R2998">
        <v>1</v>
      </c>
      <c r="S2998" t="e">
        <v>#DIV/0!</v>
      </c>
    </row>
    <row r="2999" spans="1:19" x14ac:dyDescent="0.25">
      <c r="A2999" t="s">
        <v>7672</v>
      </c>
      <c r="B2999" t="s">
        <v>1259</v>
      </c>
      <c r="C2999" t="s">
        <v>1170</v>
      </c>
      <c r="D2999">
        <v>42614</v>
      </c>
      <c r="E2999">
        <v>4</v>
      </c>
      <c r="F2999">
        <v>8</v>
      </c>
      <c r="G2999">
        <v>0.5</v>
      </c>
      <c r="H2999">
        <v>11</v>
      </c>
      <c r="I2999">
        <v>12</v>
      </c>
      <c r="J2999">
        <v>0.91666666666666663</v>
      </c>
      <c r="K2999">
        <v>24</v>
      </c>
      <c r="L2999">
        <v>0.5</v>
      </c>
      <c r="M2999">
        <v>11</v>
      </c>
      <c r="O2999">
        <v>0</v>
      </c>
      <c r="P2999">
        <v>0</v>
      </c>
      <c r="Q2999" t="e">
        <v>#DIV/0!</v>
      </c>
      <c r="R2999">
        <v>0</v>
      </c>
      <c r="S2999">
        <v>0.875</v>
      </c>
    </row>
    <row r="3000" spans="1:19" x14ac:dyDescent="0.25">
      <c r="A3000" t="s">
        <v>7673</v>
      </c>
      <c r="B3000" t="s">
        <v>1260</v>
      </c>
      <c r="C3000" t="s">
        <v>1172</v>
      </c>
      <c r="D3000">
        <v>42614</v>
      </c>
      <c r="E3000">
        <v>2</v>
      </c>
      <c r="F3000">
        <v>2</v>
      </c>
      <c r="G3000">
        <v>1</v>
      </c>
      <c r="H3000">
        <v>4</v>
      </c>
      <c r="I3000">
        <v>6</v>
      </c>
      <c r="J3000">
        <v>0.66666666666666663</v>
      </c>
      <c r="K3000">
        <v>6</v>
      </c>
      <c r="L3000">
        <v>1</v>
      </c>
      <c r="M3000">
        <v>2</v>
      </c>
      <c r="O3000">
        <v>0</v>
      </c>
      <c r="P3000">
        <v>0</v>
      </c>
      <c r="Q3000" t="e">
        <v>#DIV/0!</v>
      </c>
      <c r="R3000">
        <v>2</v>
      </c>
      <c r="S3000">
        <v>0.83</v>
      </c>
    </row>
    <row r="3001" spans="1:19" x14ac:dyDescent="0.25">
      <c r="A3001" t="s">
        <v>7674</v>
      </c>
      <c r="B3001" t="s">
        <v>1261</v>
      </c>
      <c r="C3001" t="s">
        <v>1174</v>
      </c>
      <c r="D3001">
        <v>42614</v>
      </c>
      <c r="E3001">
        <v>3</v>
      </c>
      <c r="F3001">
        <v>6</v>
      </c>
      <c r="G3001">
        <v>0.5</v>
      </c>
      <c r="H3001">
        <v>12</v>
      </c>
      <c r="I3001">
        <v>9</v>
      </c>
      <c r="J3001">
        <v>1.3333333333333333</v>
      </c>
      <c r="K3001">
        <v>18</v>
      </c>
      <c r="L3001">
        <v>0.5</v>
      </c>
      <c r="M3001">
        <v>12</v>
      </c>
      <c r="O3001">
        <v>0</v>
      </c>
      <c r="P3001">
        <v>0</v>
      </c>
      <c r="Q3001" t="e">
        <v>#DIV/0!</v>
      </c>
      <c r="R3001">
        <v>0</v>
      </c>
      <c r="S3001">
        <v>0.28313253012048195</v>
      </c>
    </row>
    <row r="3002" spans="1:19" x14ac:dyDescent="0.25">
      <c r="A3002" t="s">
        <v>7675</v>
      </c>
      <c r="B3002" t="s">
        <v>1262</v>
      </c>
      <c r="C3002" t="s">
        <v>202</v>
      </c>
      <c r="D3002">
        <v>42614</v>
      </c>
      <c r="E3002">
        <v>2</v>
      </c>
      <c r="F3002">
        <v>4</v>
      </c>
      <c r="G3002">
        <v>0.5</v>
      </c>
      <c r="H3002">
        <v>4</v>
      </c>
      <c r="I3002">
        <v>8</v>
      </c>
      <c r="J3002">
        <v>0.5</v>
      </c>
      <c r="K3002">
        <v>18</v>
      </c>
      <c r="L3002">
        <v>0.44444444444444442</v>
      </c>
      <c r="M3002">
        <v>4</v>
      </c>
      <c r="O3002">
        <v>0</v>
      </c>
      <c r="P3002">
        <v>0</v>
      </c>
      <c r="Q3002" t="e">
        <v>#DIV/0!</v>
      </c>
      <c r="R3002">
        <v>0</v>
      </c>
      <c r="S3002">
        <v>0.66666666666666663</v>
      </c>
    </row>
    <row r="3003" spans="1:19" x14ac:dyDescent="0.25">
      <c r="A3003" t="s">
        <v>7676</v>
      </c>
      <c r="B3003" t="s">
        <v>1263</v>
      </c>
      <c r="C3003" t="s">
        <v>203</v>
      </c>
      <c r="D3003">
        <v>42614</v>
      </c>
      <c r="E3003">
        <v>19</v>
      </c>
      <c r="F3003">
        <v>17</v>
      </c>
      <c r="G3003">
        <v>1.1176470588235294</v>
      </c>
      <c r="H3003">
        <v>141</v>
      </c>
      <c r="I3003">
        <v>150</v>
      </c>
      <c r="J3003">
        <v>0.94</v>
      </c>
      <c r="K3003">
        <v>130</v>
      </c>
      <c r="L3003">
        <v>1.1538461538461537</v>
      </c>
      <c r="M3003">
        <v>136</v>
      </c>
      <c r="O3003">
        <v>1</v>
      </c>
      <c r="P3003">
        <v>1</v>
      </c>
      <c r="Q3003">
        <v>1</v>
      </c>
      <c r="R3003">
        <v>5</v>
      </c>
      <c r="S3003">
        <v>0.84189189189189184</v>
      </c>
    </row>
    <row r="3004" spans="1:19" x14ac:dyDescent="0.25">
      <c r="A3004" t="s">
        <v>7677</v>
      </c>
      <c r="B3004" t="s">
        <v>1264</v>
      </c>
      <c r="C3004" t="s">
        <v>988</v>
      </c>
      <c r="D3004">
        <v>42614</v>
      </c>
      <c r="E3004">
        <v>11</v>
      </c>
      <c r="F3004">
        <v>8</v>
      </c>
      <c r="G3004">
        <v>1.375</v>
      </c>
      <c r="H3004">
        <v>28</v>
      </c>
      <c r="I3004">
        <v>34</v>
      </c>
      <c r="J3004">
        <v>0.82352941176470584</v>
      </c>
      <c r="K3004">
        <v>25</v>
      </c>
      <c r="L3004">
        <v>1.36</v>
      </c>
      <c r="M3004">
        <v>25</v>
      </c>
      <c r="O3004">
        <v>0</v>
      </c>
      <c r="P3004">
        <v>0</v>
      </c>
      <c r="Q3004" t="e">
        <v>#DIV/0!</v>
      </c>
      <c r="R3004">
        <v>3</v>
      </c>
      <c r="S3004">
        <v>0.61785714285714288</v>
      </c>
    </row>
    <row r="3005" spans="1:19" x14ac:dyDescent="0.25">
      <c r="A3005" t="s">
        <v>7678</v>
      </c>
      <c r="B3005" t="s">
        <v>1265</v>
      </c>
      <c r="C3005" t="s">
        <v>232</v>
      </c>
      <c r="D3005">
        <v>42614</v>
      </c>
      <c r="E3005">
        <v>1</v>
      </c>
      <c r="F3005">
        <v>3</v>
      </c>
      <c r="G3005">
        <v>0.33333333333333331</v>
      </c>
      <c r="H3005">
        <v>6</v>
      </c>
      <c r="I3005">
        <v>5</v>
      </c>
      <c r="J3005">
        <v>1.2</v>
      </c>
      <c r="K3005">
        <v>15</v>
      </c>
      <c r="L3005">
        <v>0.33333333333333331</v>
      </c>
      <c r="M3005">
        <v>6</v>
      </c>
      <c r="O3005">
        <v>0</v>
      </c>
      <c r="P3005">
        <v>0</v>
      </c>
      <c r="Q3005" t="e">
        <v>#DIV/0!</v>
      </c>
      <c r="R3005">
        <v>0</v>
      </c>
      <c r="S3005" t="e">
        <v>#DIV/0!</v>
      </c>
    </row>
    <row r="3006" spans="1:19" x14ac:dyDescent="0.25">
      <c r="A3006" t="s">
        <v>7679</v>
      </c>
      <c r="B3006" t="s">
        <v>1266</v>
      </c>
      <c r="C3006" t="s">
        <v>207</v>
      </c>
      <c r="D3006">
        <v>42614</v>
      </c>
      <c r="E3006">
        <v>7</v>
      </c>
      <c r="F3006">
        <v>13</v>
      </c>
      <c r="G3006">
        <v>0.53846153846153844</v>
      </c>
      <c r="H3006">
        <v>16</v>
      </c>
      <c r="I3006">
        <v>27</v>
      </c>
      <c r="J3006">
        <v>0.59259259259259256</v>
      </c>
      <c r="K3006">
        <v>49</v>
      </c>
      <c r="L3006">
        <v>0.55102040816326525</v>
      </c>
      <c r="M3006">
        <v>16</v>
      </c>
      <c r="O3006">
        <v>0</v>
      </c>
      <c r="P3006">
        <v>0</v>
      </c>
      <c r="Q3006" t="e">
        <v>#DIV/0!</v>
      </c>
      <c r="R3006">
        <v>0</v>
      </c>
      <c r="S3006" t="e">
        <v>#DIV/0!</v>
      </c>
    </row>
    <row r="3007" spans="1:19" x14ac:dyDescent="0.25">
      <c r="A3007" t="s">
        <v>7680</v>
      </c>
      <c r="B3007" t="s">
        <v>1267</v>
      </c>
      <c r="C3007" t="s">
        <v>228</v>
      </c>
      <c r="D3007">
        <v>42614</v>
      </c>
      <c r="E3007">
        <v>5</v>
      </c>
      <c r="F3007">
        <v>6</v>
      </c>
      <c r="G3007">
        <v>0.83333333333333337</v>
      </c>
      <c r="H3007">
        <v>75</v>
      </c>
      <c r="I3007">
        <v>75</v>
      </c>
      <c r="J3007">
        <v>1</v>
      </c>
      <c r="K3007">
        <v>90</v>
      </c>
      <c r="L3007">
        <v>0.83333333333333337</v>
      </c>
      <c r="M3007">
        <v>74</v>
      </c>
      <c r="O3007">
        <v>1</v>
      </c>
      <c r="P3007">
        <v>1</v>
      </c>
      <c r="Q3007">
        <v>1</v>
      </c>
      <c r="R3007">
        <v>1</v>
      </c>
      <c r="S3007" t="e">
        <v>#DIV/0!</v>
      </c>
    </row>
    <row r="3008" spans="1:19" x14ac:dyDescent="0.25">
      <c r="A3008" t="s">
        <v>7681</v>
      </c>
      <c r="B3008" t="s">
        <v>1268</v>
      </c>
      <c r="C3008" t="s">
        <v>689</v>
      </c>
      <c r="D3008">
        <v>42614</v>
      </c>
      <c r="E3008">
        <v>4</v>
      </c>
      <c r="F3008">
        <v>4</v>
      </c>
      <c r="G3008">
        <v>1</v>
      </c>
      <c r="H3008">
        <v>10</v>
      </c>
      <c r="I3008">
        <v>24</v>
      </c>
      <c r="J3008">
        <v>0.41666666666666669</v>
      </c>
      <c r="K3008">
        <v>24</v>
      </c>
      <c r="L3008">
        <v>1</v>
      </c>
      <c r="M3008">
        <v>10</v>
      </c>
      <c r="O3008">
        <v>0</v>
      </c>
      <c r="P3008">
        <v>0</v>
      </c>
      <c r="Q3008" t="e">
        <v>#DIV/0!</v>
      </c>
      <c r="R3008">
        <v>0</v>
      </c>
      <c r="S3008">
        <v>0.8</v>
      </c>
    </row>
    <row r="3009" spans="1:19" x14ac:dyDescent="0.25">
      <c r="A3009" t="s">
        <v>7682</v>
      </c>
      <c r="B3009" t="s">
        <v>1269</v>
      </c>
      <c r="C3009" t="s">
        <v>211</v>
      </c>
      <c r="D3009">
        <v>42614</v>
      </c>
      <c r="E3009">
        <v>11</v>
      </c>
      <c r="F3009">
        <v>15</v>
      </c>
      <c r="G3009">
        <v>0.73333333333333328</v>
      </c>
      <c r="H3009">
        <v>67</v>
      </c>
      <c r="I3009">
        <v>78</v>
      </c>
      <c r="J3009">
        <v>0.85897435897435892</v>
      </c>
      <c r="K3009">
        <v>107</v>
      </c>
      <c r="L3009">
        <v>0.7289719626168224</v>
      </c>
      <c r="M3009">
        <v>63</v>
      </c>
      <c r="O3009">
        <v>6</v>
      </c>
      <c r="P3009">
        <v>6</v>
      </c>
      <c r="Q3009">
        <v>1</v>
      </c>
      <c r="R3009">
        <v>4</v>
      </c>
      <c r="S3009">
        <v>0.77508333333333335</v>
      </c>
    </row>
    <row r="3010" spans="1:19" x14ac:dyDescent="0.25">
      <c r="A3010" t="s">
        <v>7683</v>
      </c>
      <c r="B3010" t="s">
        <v>1270</v>
      </c>
      <c r="C3010" t="s">
        <v>216</v>
      </c>
      <c r="D3010">
        <v>42614</v>
      </c>
      <c r="E3010">
        <v>2</v>
      </c>
      <c r="F3010">
        <v>3</v>
      </c>
      <c r="G3010">
        <v>0.66666666666666663</v>
      </c>
      <c r="H3010">
        <v>8</v>
      </c>
      <c r="I3010">
        <v>18</v>
      </c>
      <c r="J3010">
        <v>0.44444444444444442</v>
      </c>
      <c r="K3010">
        <v>25</v>
      </c>
      <c r="L3010">
        <v>0.72</v>
      </c>
      <c r="M3010">
        <v>4</v>
      </c>
      <c r="O3010">
        <v>4</v>
      </c>
      <c r="P3010">
        <v>5</v>
      </c>
      <c r="Q3010">
        <v>0.8</v>
      </c>
      <c r="R3010">
        <v>4</v>
      </c>
    </row>
    <row r="3011" spans="1:19" x14ac:dyDescent="0.25">
      <c r="A3011" t="s">
        <v>7684</v>
      </c>
      <c r="B3011" t="s">
        <v>1271</v>
      </c>
      <c r="C3011" t="s">
        <v>230</v>
      </c>
      <c r="D3011">
        <v>42614</v>
      </c>
      <c r="E3011">
        <v>4</v>
      </c>
      <c r="F3011">
        <v>5</v>
      </c>
      <c r="G3011">
        <v>0.8</v>
      </c>
      <c r="H3011">
        <v>56</v>
      </c>
      <c r="I3011">
        <v>40</v>
      </c>
      <c r="J3011">
        <v>1.4</v>
      </c>
      <c r="K3011">
        <v>50</v>
      </c>
      <c r="L3011">
        <v>0.8</v>
      </c>
      <c r="M3011">
        <v>47</v>
      </c>
      <c r="O3011">
        <v>0</v>
      </c>
      <c r="P3011">
        <v>5</v>
      </c>
      <c r="Q3011">
        <v>0</v>
      </c>
      <c r="R3011">
        <v>9</v>
      </c>
      <c r="S3011">
        <v>0.39285714285714285</v>
      </c>
    </row>
    <row r="3012" spans="1:19" x14ac:dyDescent="0.25">
      <c r="A3012" t="s">
        <v>9630</v>
      </c>
      <c r="B3012" t="s">
        <v>9631</v>
      </c>
      <c r="C3012" t="s">
        <v>9523</v>
      </c>
      <c r="D3012">
        <v>42614</v>
      </c>
      <c r="E3012">
        <v>5</v>
      </c>
      <c r="F3012">
        <v>5</v>
      </c>
      <c r="G3012">
        <v>1</v>
      </c>
      <c r="H3012">
        <v>19</v>
      </c>
      <c r="I3012">
        <v>15</v>
      </c>
      <c r="J3012">
        <v>1.2666666666666666</v>
      </c>
      <c r="K3012">
        <v>15</v>
      </c>
      <c r="L3012">
        <v>1</v>
      </c>
      <c r="M3012">
        <v>16</v>
      </c>
      <c r="O3012">
        <v>1</v>
      </c>
      <c r="P3012">
        <v>4</v>
      </c>
      <c r="Q3012">
        <v>0.25</v>
      </c>
      <c r="R3012">
        <v>3</v>
      </c>
      <c r="S3012">
        <v>0.98750000000000004</v>
      </c>
    </row>
    <row r="3013" spans="1:19" x14ac:dyDescent="0.25">
      <c r="A3013" t="s">
        <v>7685</v>
      </c>
      <c r="B3013" t="s">
        <v>1272</v>
      </c>
      <c r="C3013" t="s">
        <v>237</v>
      </c>
      <c r="D3013">
        <v>42614</v>
      </c>
      <c r="E3013">
        <v>12</v>
      </c>
      <c r="F3013">
        <v>15</v>
      </c>
      <c r="G3013">
        <v>0.8</v>
      </c>
      <c r="H3013">
        <v>137</v>
      </c>
      <c r="I3013">
        <v>144</v>
      </c>
      <c r="J3013">
        <v>0.95138888888888884</v>
      </c>
      <c r="K3013">
        <v>174</v>
      </c>
      <c r="L3013">
        <v>0.82758620689655171</v>
      </c>
      <c r="M3013">
        <v>135</v>
      </c>
      <c r="O3013">
        <v>6</v>
      </c>
      <c r="P3013">
        <v>46</v>
      </c>
      <c r="Q3013">
        <v>0.13043478260869565</v>
      </c>
      <c r="R3013">
        <v>2</v>
      </c>
      <c r="S3013">
        <v>0.74316666666666664</v>
      </c>
    </row>
    <row r="3014" spans="1:19" x14ac:dyDescent="0.25">
      <c r="A3014" t="s">
        <v>7686</v>
      </c>
      <c r="B3014" t="s">
        <v>1273</v>
      </c>
      <c r="C3014" t="s">
        <v>364</v>
      </c>
      <c r="D3014">
        <v>42614</v>
      </c>
      <c r="E3014">
        <v>9</v>
      </c>
      <c r="F3014">
        <v>15</v>
      </c>
      <c r="G3014">
        <v>0.6</v>
      </c>
      <c r="H3014">
        <v>24</v>
      </c>
      <c r="I3014">
        <v>27</v>
      </c>
      <c r="J3014">
        <v>0.88888888888888884</v>
      </c>
      <c r="K3014">
        <v>44</v>
      </c>
      <c r="L3014">
        <v>0.61363636363636365</v>
      </c>
      <c r="M3014">
        <v>24</v>
      </c>
      <c r="O3014">
        <v>1</v>
      </c>
      <c r="P3014">
        <v>1</v>
      </c>
      <c r="Q3014">
        <v>1</v>
      </c>
      <c r="R3014">
        <v>0</v>
      </c>
      <c r="S3014">
        <v>0.80700000000000005</v>
      </c>
    </row>
    <row r="3015" spans="1:19" x14ac:dyDescent="0.25">
      <c r="A3015" t="s">
        <v>7687</v>
      </c>
      <c r="B3015" t="s">
        <v>1274</v>
      </c>
      <c r="C3015" t="s">
        <v>219</v>
      </c>
      <c r="D3015">
        <v>42614</v>
      </c>
      <c r="E3015">
        <v>16</v>
      </c>
      <c r="F3015">
        <v>17</v>
      </c>
      <c r="G3015">
        <v>0.94117647058823528</v>
      </c>
      <c r="H3015">
        <v>104</v>
      </c>
      <c r="I3015">
        <v>145</v>
      </c>
      <c r="J3015">
        <v>0.71724137931034482</v>
      </c>
      <c r="K3015">
        <v>145</v>
      </c>
      <c r="L3015">
        <v>1</v>
      </c>
      <c r="M3015">
        <v>90</v>
      </c>
      <c r="O3015">
        <v>10</v>
      </c>
      <c r="P3015">
        <v>11</v>
      </c>
      <c r="Q3015">
        <v>0.90909090909090906</v>
      </c>
      <c r="R3015">
        <v>14</v>
      </c>
      <c r="S3015">
        <v>0.8899999999999999</v>
      </c>
    </row>
    <row r="3016" spans="1:19" x14ac:dyDescent="0.25">
      <c r="A3016" t="s">
        <v>9255</v>
      </c>
      <c r="B3016" t="s">
        <v>9256</v>
      </c>
      <c r="C3016" t="s">
        <v>3018</v>
      </c>
      <c r="D3016">
        <v>42614</v>
      </c>
      <c r="E3016">
        <v>12</v>
      </c>
      <c r="F3016">
        <v>10</v>
      </c>
      <c r="G3016">
        <v>1.2</v>
      </c>
      <c r="H3016">
        <v>41</v>
      </c>
      <c r="I3016">
        <v>60</v>
      </c>
      <c r="J3016">
        <v>0.68333333333333335</v>
      </c>
      <c r="K3016">
        <v>50</v>
      </c>
      <c r="L3016">
        <v>1.2</v>
      </c>
      <c r="M3016">
        <v>38</v>
      </c>
      <c r="O3016">
        <v>0</v>
      </c>
      <c r="P3016">
        <v>0</v>
      </c>
      <c r="Q3016" t="e">
        <v>#DIV/0!</v>
      </c>
      <c r="R3016">
        <v>3</v>
      </c>
      <c r="S3016">
        <v>0.48749999999999993</v>
      </c>
    </row>
    <row r="3017" spans="1:19" x14ac:dyDescent="0.25">
      <c r="A3017" t="s">
        <v>7688</v>
      </c>
      <c r="B3017" t="s">
        <v>1275</v>
      </c>
      <c r="C3017" t="s">
        <v>235</v>
      </c>
      <c r="D3017">
        <v>42614</v>
      </c>
      <c r="E3017">
        <v>1</v>
      </c>
      <c r="F3017">
        <v>1</v>
      </c>
      <c r="G3017">
        <v>1</v>
      </c>
      <c r="H3017">
        <v>8</v>
      </c>
      <c r="I3017">
        <v>5</v>
      </c>
      <c r="J3017">
        <v>1.6</v>
      </c>
      <c r="K3017">
        <v>5</v>
      </c>
      <c r="L3017">
        <v>1</v>
      </c>
      <c r="M3017">
        <v>7</v>
      </c>
      <c r="O3017">
        <v>0</v>
      </c>
      <c r="P3017">
        <v>2</v>
      </c>
      <c r="Q3017">
        <v>0</v>
      </c>
      <c r="R3017">
        <v>1</v>
      </c>
      <c r="S3017">
        <v>0.67339349877680732</v>
      </c>
    </row>
    <row r="3018" spans="1:19" x14ac:dyDescent="0.25">
      <c r="A3018" t="s">
        <v>7689</v>
      </c>
      <c r="B3018" t="s">
        <v>1276</v>
      </c>
      <c r="C3018" t="s">
        <v>239</v>
      </c>
      <c r="D3018">
        <v>42614</v>
      </c>
      <c r="E3018">
        <v>4</v>
      </c>
      <c r="F3018">
        <v>4</v>
      </c>
      <c r="G3018">
        <v>1</v>
      </c>
      <c r="H3018">
        <v>17</v>
      </c>
      <c r="I3018">
        <v>40</v>
      </c>
      <c r="J3018">
        <v>0.42499999999999999</v>
      </c>
      <c r="K3018">
        <v>40</v>
      </c>
      <c r="L3018">
        <v>1</v>
      </c>
      <c r="M3018">
        <v>17</v>
      </c>
      <c r="O3018">
        <v>0</v>
      </c>
      <c r="P3018">
        <v>0</v>
      </c>
      <c r="Q3018" t="e">
        <v>#DIV/0!</v>
      </c>
      <c r="R3018">
        <v>0</v>
      </c>
      <c r="S3018">
        <v>0.44811463046757166</v>
      </c>
    </row>
    <row r="3019" spans="1:19" x14ac:dyDescent="0.25">
      <c r="A3019" t="s">
        <v>7690</v>
      </c>
      <c r="B3019" t="s">
        <v>1277</v>
      </c>
      <c r="C3019" t="s">
        <v>222</v>
      </c>
      <c r="D3019">
        <v>42614</v>
      </c>
      <c r="E3019">
        <v>0</v>
      </c>
      <c r="F3019">
        <v>0</v>
      </c>
      <c r="G3019" t="e">
        <v>#DIV/0!</v>
      </c>
      <c r="H3019">
        <v>0</v>
      </c>
      <c r="I3019">
        <v>0</v>
      </c>
      <c r="J3019" t="e">
        <v>#DIV/0!</v>
      </c>
      <c r="K3019">
        <v>0</v>
      </c>
      <c r="L3019" t="e">
        <v>#DIV/0!</v>
      </c>
      <c r="M3019">
        <v>0</v>
      </c>
      <c r="O3019">
        <v>0</v>
      </c>
      <c r="P3019">
        <v>0</v>
      </c>
      <c r="Q3019" t="e">
        <v>#DIV/0!</v>
      </c>
      <c r="R3019">
        <v>0</v>
      </c>
      <c r="S3019">
        <v>0.67869149234602355</v>
      </c>
    </row>
    <row r="3020" spans="1:19" x14ac:dyDescent="0.25">
      <c r="A3020" t="s">
        <v>7691</v>
      </c>
      <c r="B3020" t="s">
        <v>1278</v>
      </c>
      <c r="C3020" t="s">
        <v>603</v>
      </c>
      <c r="D3020">
        <v>42614</v>
      </c>
      <c r="E3020">
        <v>4</v>
      </c>
      <c r="F3020">
        <v>4</v>
      </c>
      <c r="G3020">
        <v>1</v>
      </c>
      <c r="H3020">
        <v>29</v>
      </c>
      <c r="I3020">
        <v>40</v>
      </c>
      <c r="J3020">
        <v>0.72499999999999998</v>
      </c>
      <c r="K3020">
        <v>40</v>
      </c>
      <c r="L3020">
        <v>1</v>
      </c>
      <c r="M3020">
        <v>29</v>
      </c>
      <c r="O3020">
        <v>0</v>
      </c>
      <c r="P3020">
        <v>0</v>
      </c>
      <c r="Q3020" t="e">
        <v>#DIV/0!</v>
      </c>
      <c r="R3020">
        <v>0</v>
      </c>
    </row>
    <row r="3021" spans="1:19" x14ac:dyDescent="0.25">
      <c r="A3021" t="s">
        <v>7692</v>
      </c>
      <c r="B3021" t="s">
        <v>1279</v>
      </c>
      <c r="C3021" t="s">
        <v>225</v>
      </c>
      <c r="D3021">
        <v>42614</v>
      </c>
      <c r="E3021">
        <v>9</v>
      </c>
      <c r="F3021">
        <v>16</v>
      </c>
      <c r="G3021">
        <v>0.5625</v>
      </c>
      <c r="H3021">
        <v>17</v>
      </c>
      <c r="I3021">
        <v>24</v>
      </c>
      <c r="J3021">
        <v>0.70833333333333337</v>
      </c>
      <c r="K3021">
        <v>48</v>
      </c>
      <c r="L3021">
        <v>0.5</v>
      </c>
      <c r="M3021">
        <v>16</v>
      </c>
      <c r="O3021">
        <v>12</v>
      </c>
      <c r="P3021">
        <v>17</v>
      </c>
      <c r="Q3021">
        <v>0.70588235294117652</v>
      </c>
      <c r="R3021">
        <v>1</v>
      </c>
    </row>
    <row r="3022" spans="1:19" x14ac:dyDescent="0.25">
      <c r="A3022" t="s">
        <v>7693</v>
      </c>
      <c r="B3022" t="s">
        <v>1280</v>
      </c>
      <c r="C3022" t="s">
        <v>247</v>
      </c>
      <c r="D3022">
        <v>42614</v>
      </c>
      <c r="E3022">
        <v>7</v>
      </c>
      <c r="F3022">
        <v>10</v>
      </c>
      <c r="G3022">
        <v>0.7</v>
      </c>
      <c r="H3022">
        <v>54</v>
      </c>
      <c r="I3022">
        <v>64</v>
      </c>
      <c r="J3022">
        <v>0.84375</v>
      </c>
      <c r="K3022">
        <v>81</v>
      </c>
      <c r="L3022">
        <v>0.79012345679012341</v>
      </c>
      <c r="M3022">
        <v>49</v>
      </c>
      <c r="O3022">
        <v>4</v>
      </c>
      <c r="P3022">
        <v>7</v>
      </c>
      <c r="Q3022">
        <v>0.5714285714285714</v>
      </c>
      <c r="R3022">
        <v>5</v>
      </c>
    </row>
    <row r="3023" spans="1:19" x14ac:dyDescent="0.25">
      <c r="A3023" t="s">
        <v>9382</v>
      </c>
      <c r="B3023" t="s">
        <v>2676</v>
      </c>
      <c r="C3023" t="s">
        <v>2637</v>
      </c>
      <c r="D3023">
        <v>42614</v>
      </c>
      <c r="E3023">
        <v>9</v>
      </c>
      <c r="F3023">
        <v>8</v>
      </c>
      <c r="G3023">
        <v>1.125</v>
      </c>
      <c r="H3023">
        <v>30</v>
      </c>
      <c r="I3023">
        <v>45</v>
      </c>
      <c r="J3023">
        <v>0.66666666666666663</v>
      </c>
      <c r="K3023">
        <v>40</v>
      </c>
      <c r="L3023">
        <v>1.125</v>
      </c>
      <c r="M3023">
        <v>28</v>
      </c>
      <c r="O3023">
        <v>0</v>
      </c>
      <c r="P3023">
        <v>0</v>
      </c>
      <c r="Q3023" t="e">
        <v>#DIV/0!</v>
      </c>
      <c r="R3023">
        <v>2</v>
      </c>
    </row>
    <row r="3024" spans="1:19" x14ac:dyDescent="0.25">
      <c r="A3024" t="s">
        <v>7694</v>
      </c>
      <c r="B3024" t="s">
        <v>1281</v>
      </c>
      <c r="C3024" t="s">
        <v>242</v>
      </c>
      <c r="D3024">
        <v>42614</v>
      </c>
      <c r="E3024">
        <v>8</v>
      </c>
      <c r="F3024">
        <v>14</v>
      </c>
      <c r="G3024">
        <v>0.5714285714285714</v>
      </c>
      <c r="H3024">
        <v>46</v>
      </c>
      <c r="I3024">
        <v>56</v>
      </c>
      <c r="J3024">
        <v>0.8214285714285714</v>
      </c>
      <c r="K3024">
        <v>95</v>
      </c>
      <c r="L3024">
        <v>0.58947368421052626</v>
      </c>
      <c r="M3024">
        <v>41</v>
      </c>
      <c r="N3024">
        <v>0.98750000000000004</v>
      </c>
      <c r="O3024">
        <v>12</v>
      </c>
      <c r="P3024">
        <v>12</v>
      </c>
      <c r="Q3024">
        <v>1</v>
      </c>
      <c r="R3024">
        <v>5</v>
      </c>
      <c r="S3024">
        <v>1</v>
      </c>
    </row>
    <row r="3025" spans="1:19" x14ac:dyDescent="0.25">
      <c r="A3025" t="s">
        <v>7695</v>
      </c>
      <c r="B3025" t="s">
        <v>1282</v>
      </c>
      <c r="C3025" t="s">
        <v>243</v>
      </c>
      <c r="D3025">
        <v>42614</v>
      </c>
      <c r="E3025">
        <v>6</v>
      </c>
      <c r="F3025">
        <v>12</v>
      </c>
      <c r="G3025">
        <v>0.5</v>
      </c>
      <c r="H3025">
        <v>15</v>
      </c>
      <c r="I3025">
        <v>18</v>
      </c>
      <c r="J3025">
        <v>0.83333333333333337</v>
      </c>
      <c r="K3025">
        <v>40</v>
      </c>
      <c r="L3025">
        <v>0.45</v>
      </c>
      <c r="M3025">
        <v>14</v>
      </c>
      <c r="N3025">
        <v>0.74316666666666664</v>
      </c>
      <c r="O3025">
        <v>12</v>
      </c>
      <c r="P3025">
        <v>17</v>
      </c>
      <c r="Q3025">
        <v>0.70588235294117652</v>
      </c>
      <c r="R3025">
        <v>1</v>
      </c>
      <c r="S3025">
        <v>0.31034482758620691</v>
      </c>
    </row>
    <row r="3026" spans="1:19" x14ac:dyDescent="0.25">
      <c r="A3026" t="s">
        <v>7696</v>
      </c>
      <c r="B3026" t="s">
        <v>1283</v>
      </c>
      <c r="C3026" t="s">
        <v>244</v>
      </c>
      <c r="D3026">
        <v>42614</v>
      </c>
      <c r="E3026">
        <v>3</v>
      </c>
      <c r="F3026">
        <v>4</v>
      </c>
      <c r="G3026">
        <v>0.75</v>
      </c>
      <c r="H3026">
        <v>2</v>
      </c>
      <c r="I3026">
        <v>6</v>
      </c>
      <c r="J3026">
        <v>0.33333333333333331</v>
      </c>
      <c r="K3026">
        <v>8</v>
      </c>
      <c r="L3026">
        <v>0.75</v>
      </c>
      <c r="M3026">
        <v>2</v>
      </c>
      <c r="N3026">
        <v>0.80700000000000005</v>
      </c>
      <c r="O3026">
        <v>0</v>
      </c>
      <c r="P3026">
        <v>0</v>
      </c>
      <c r="Q3026" t="e">
        <v>#DIV/0!</v>
      </c>
      <c r="R3026">
        <v>0</v>
      </c>
      <c r="S3026">
        <v>1.1875</v>
      </c>
    </row>
    <row r="3027" spans="1:19" x14ac:dyDescent="0.25">
      <c r="A3027" t="s">
        <v>9491</v>
      </c>
      <c r="B3027" t="s">
        <v>2849</v>
      </c>
      <c r="C3027" t="s">
        <v>2809</v>
      </c>
      <c r="D3027">
        <v>42614</v>
      </c>
      <c r="E3027">
        <v>9</v>
      </c>
      <c r="F3027">
        <v>10</v>
      </c>
      <c r="G3027">
        <v>0.9</v>
      </c>
      <c r="H3027">
        <v>32</v>
      </c>
      <c r="I3027">
        <v>35</v>
      </c>
      <c r="J3027">
        <v>0.91428571428571426</v>
      </c>
      <c r="K3027">
        <v>40</v>
      </c>
      <c r="L3027">
        <v>0.875</v>
      </c>
      <c r="M3027">
        <v>28</v>
      </c>
      <c r="O3027">
        <v>1</v>
      </c>
      <c r="P3027">
        <v>4</v>
      </c>
      <c r="Q3027">
        <v>0.25</v>
      </c>
      <c r="R3027">
        <v>4</v>
      </c>
      <c r="S3027">
        <v>1.0249999999999999</v>
      </c>
    </row>
    <row r="3028" spans="1:19" x14ac:dyDescent="0.25">
      <c r="A3028" t="s">
        <v>7697</v>
      </c>
      <c r="B3028" t="s">
        <v>1284</v>
      </c>
      <c r="C3028" t="s">
        <v>245</v>
      </c>
      <c r="D3028">
        <v>42614</v>
      </c>
      <c r="E3028">
        <v>20</v>
      </c>
      <c r="F3028">
        <v>25</v>
      </c>
      <c r="G3028">
        <v>0.8</v>
      </c>
      <c r="H3028">
        <v>39</v>
      </c>
      <c r="I3028">
        <v>88</v>
      </c>
      <c r="J3028">
        <v>0.44318181818181818</v>
      </c>
      <c r="K3028">
        <v>106</v>
      </c>
      <c r="L3028">
        <v>0.83018867924528306</v>
      </c>
      <c r="M3028">
        <v>38</v>
      </c>
      <c r="O3028">
        <v>2</v>
      </c>
      <c r="P3028">
        <v>2</v>
      </c>
      <c r="Q3028">
        <v>1</v>
      </c>
      <c r="R3028">
        <v>1</v>
      </c>
      <c r="S3028">
        <v>0.9</v>
      </c>
    </row>
    <row r="3029" spans="1:19" x14ac:dyDescent="0.25">
      <c r="A3029" t="s">
        <v>7698</v>
      </c>
      <c r="B3029" t="s">
        <v>1285</v>
      </c>
      <c r="C3029" t="s">
        <v>246</v>
      </c>
      <c r="D3029">
        <v>42614</v>
      </c>
      <c r="E3029">
        <v>58</v>
      </c>
      <c r="F3029">
        <v>60</v>
      </c>
      <c r="G3029">
        <v>0.96666666666666667</v>
      </c>
      <c r="H3029">
        <v>547</v>
      </c>
      <c r="I3029">
        <v>593</v>
      </c>
      <c r="J3029">
        <v>0.92242833052276563</v>
      </c>
      <c r="K3029">
        <v>618</v>
      </c>
      <c r="L3029">
        <v>0.95954692556634302</v>
      </c>
      <c r="M3029">
        <v>520</v>
      </c>
      <c r="O3029">
        <v>11</v>
      </c>
      <c r="P3029">
        <v>57</v>
      </c>
      <c r="Q3029">
        <v>0.19298245614035087</v>
      </c>
      <c r="R3029">
        <v>27</v>
      </c>
      <c r="S3029">
        <v>0.85214285714285709</v>
      </c>
    </row>
    <row r="3030" spans="1:19" x14ac:dyDescent="0.25">
      <c r="A3030" t="s">
        <v>7699</v>
      </c>
      <c r="B3030" t="s">
        <v>1286</v>
      </c>
      <c r="C3030" t="s">
        <v>365</v>
      </c>
      <c r="D3030">
        <v>42614</v>
      </c>
      <c r="E3030">
        <v>19</v>
      </c>
      <c r="F3030">
        <v>23</v>
      </c>
      <c r="G3030">
        <v>0.82608695652173914</v>
      </c>
      <c r="H3030">
        <v>47</v>
      </c>
      <c r="I3030">
        <v>57</v>
      </c>
      <c r="J3030">
        <v>0.82456140350877194</v>
      </c>
      <c r="K3030">
        <v>69</v>
      </c>
      <c r="L3030">
        <v>0.82608695652173914</v>
      </c>
      <c r="M3030">
        <v>41</v>
      </c>
      <c r="O3030">
        <v>0</v>
      </c>
      <c r="P3030">
        <v>0</v>
      </c>
      <c r="Q3030" t="e">
        <v>#DIV/0!</v>
      </c>
      <c r="R3030">
        <v>6</v>
      </c>
      <c r="S3030">
        <v>0.77500000000000002</v>
      </c>
    </row>
    <row r="3031" spans="1:19" x14ac:dyDescent="0.25">
      <c r="A3031" t="s">
        <v>7700</v>
      </c>
      <c r="B3031" t="s">
        <v>1287</v>
      </c>
      <c r="C3031" t="s">
        <v>240</v>
      </c>
      <c r="D3031">
        <v>42614</v>
      </c>
      <c r="E3031">
        <v>139</v>
      </c>
      <c r="F3031">
        <v>166</v>
      </c>
      <c r="G3031">
        <v>0.83734939759036142</v>
      </c>
      <c r="H3031">
        <v>812</v>
      </c>
      <c r="I3031">
        <v>962</v>
      </c>
      <c r="J3031">
        <v>0.84407484407484412</v>
      </c>
      <c r="K3031">
        <v>1097</v>
      </c>
      <c r="L3031">
        <v>0.87693710118505008</v>
      </c>
      <c r="M3031">
        <v>761</v>
      </c>
      <c r="O3031">
        <v>42</v>
      </c>
      <c r="P3031">
        <v>99</v>
      </c>
      <c r="Q3031">
        <v>0.42424242424242425</v>
      </c>
      <c r="R3031">
        <v>51</v>
      </c>
      <c r="S3031">
        <v>0.83</v>
      </c>
    </row>
    <row r="3032" spans="1:19" x14ac:dyDescent="0.25">
      <c r="A3032" t="s">
        <v>7701</v>
      </c>
      <c r="B3032" t="s">
        <v>1288</v>
      </c>
      <c r="C3032" t="s">
        <v>233</v>
      </c>
      <c r="D3032">
        <v>42644</v>
      </c>
      <c r="E3032">
        <v>1</v>
      </c>
      <c r="F3032">
        <v>3</v>
      </c>
      <c r="G3032">
        <v>0.33333333333333331</v>
      </c>
      <c r="H3032">
        <v>9</v>
      </c>
      <c r="I3032">
        <v>5</v>
      </c>
      <c r="J3032">
        <v>1.8</v>
      </c>
      <c r="K3032">
        <v>15</v>
      </c>
      <c r="L3032">
        <v>0.33333333333333331</v>
      </c>
      <c r="M3032">
        <v>3</v>
      </c>
      <c r="O3032">
        <v>1</v>
      </c>
      <c r="P3032">
        <v>3</v>
      </c>
      <c r="Q3032">
        <v>0.33333333333333331</v>
      </c>
      <c r="R3032">
        <v>6</v>
      </c>
      <c r="S3032">
        <v>0.95</v>
      </c>
    </row>
    <row r="3033" spans="1:19" x14ac:dyDescent="0.25">
      <c r="A3033" t="s">
        <v>7702</v>
      </c>
      <c r="B3033" t="s">
        <v>1289</v>
      </c>
      <c r="C3033" t="s">
        <v>215</v>
      </c>
      <c r="D3033">
        <v>42644</v>
      </c>
      <c r="E3033">
        <v>2</v>
      </c>
      <c r="F3033">
        <v>3</v>
      </c>
      <c r="G3033">
        <v>0.66666666666666663</v>
      </c>
      <c r="H3033">
        <v>22</v>
      </c>
      <c r="I3033">
        <v>24</v>
      </c>
      <c r="J3033">
        <v>0.91666666666666663</v>
      </c>
      <c r="K3033">
        <v>36</v>
      </c>
      <c r="L3033">
        <v>0.66666666666666663</v>
      </c>
      <c r="M3033">
        <v>17</v>
      </c>
      <c r="O3033">
        <v>2</v>
      </c>
      <c r="P3033">
        <v>6</v>
      </c>
      <c r="Q3033">
        <v>0.33333333333333331</v>
      </c>
      <c r="R3033">
        <v>5</v>
      </c>
      <c r="S3033">
        <v>0</v>
      </c>
    </row>
    <row r="3034" spans="1:19" x14ac:dyDescent="0.25">
      <c r="A3034" t="s">
        <v>7703</v>
      </c>
      <c r="B3034" t="s">
        <v>1290</v>
      </c>
      <c r="C3034" t="s">
        <v>218</v>
      </c>
      <c r="D3034">
        <v>42644</v>
      </c>
      <c r="E3034">
        <v>2</v>
      </c>
      <c r="F3034">
        <v>3</v>
      </c>
      <c r="G3034">
        <v>0.66666666666666663</v>
      </c>
      <c r="H3034">
        <v>13</v>
      </c>
      <c r="I3034">
        <v>18</v>
      </c>
      <c r="J3034">
        <v>0.72222222222222221</v>
      </c>
      <c r="K3034">
        <v>25</v>
      </c>
      <c r="L3034">
        <v>0.72</v>
      </c>
      <c r="M3034">
        <v>7</v>
      </c>
      <c r="O3034">
        <v>0</v>
      </c>
      <c r="P3034">
        <v>0</v>
      </c>
      <c r="Q3034" t="e">
        <v>#DIV/0!</v>
      </c>
      <c r="R3034">
        <v>6</v>
      </c>
      <c r="S3034">
        <v>1</v>
      </c>
    </row>
    <row r="3035" spans="1:19" x14ac:dyDescent="0.25">
      <c r="A3035" t="s">
        <v>7704</v>
      </c>
      <c r="B3035" t="s">
        <v>1291</v>
      </c>
      <c r="C3035" t="s">
        <v>234</v>
      </c>
      <c r="D3035">
        <v>42644</v>
      </c>
      <c r="E3035">
        <v>1</v>
      </c>
      <c r="F3035">
        <v>1</v>
      </c>
      <c r="G3035">
        <v>1</v>
      </c>
      <c r="H3035">
        <v>8</v>
      </c>
      <c r="I3035">
        <v>5</v>
      </c>
      <c r="J3035">
        <v>1.6</v>
      </c>
      <c r="K3035">
        <v>5</v>
      </c>
      <c r="L3035">
        <v>1</v>
      </c>
      <c r="M3035">
        <v>8</v>
      </c>
      <c r="O3035">
        <v>0</v>
      </c>
      <c r="P3035">
        <v>2</v>
      </c>
      <c r="Q3035">
        <v>0</v>
      </c>
      <c r="R3035">
        <v>0</v>
      </c>
      <c r="S3035">
        <v>0.13333333333333333</v>
      </c>
    </row>
    <row r="3036" spans="1:19" x14ac:dyDescent="0.25">
      <c r="A3036" t="s">
        <v>8766</v>
      </c>
      <c r="B3036" t="s">
        <v>2677</v>
      </c>
      <c r="C3036" t="s">
        <v>2636</v>
      </c>
      <c r="D3036">
        <v>42644</v>
      </c>
      <c r="E3036">
        <v>1</v>
      </c>
      <c r="F3036">
        <v>3</v>
      </c>
      <c r="G3036">
        <v>0.33333333333333331</v>
      </c>
      <c r="H3036">
        <v>2</v>
      </c>
      <c r="I3036">
        <v>5</v>
      </c>
      <c r="J3036">
        <v>0.4</v>
      </c>
      <c r="K3036">
        <v>15</v>
      </c>
      <c r="L3036">
        <v>0.33333333333333331</v>
      </c>
      <c r="M3036">
        <v>2</v>
      </c>
      <c r="O3036">
        <v>0</v>
      </c>
      <c r="P3036">
        <v>0</v>
      </c>
      <c r="Q3036" t="e">
        <v>#DIV/0!</v>
      </c>
      <c r="R3036">
        <v>0</v>
      </c>
      <c r="S3036">
        <v>0.63636363636363635</v>
      </c>
    </row>
    <row r="3037" spans="1:19" x14ac:dyDescent="0.25">
      <c r="A3037" t="s">
        <v>8875</v>
      </c>
      <c r="B3037" t="s">
        <v>3221</v>
      </c>
      <c r="C3037" t="s">
        <v>2638</v>
      </c>
      <c r="D3037">
        <v>42644</v>
      </c>
      <c r="E3037">
        <v>7</v>
      </c>
      <c r="F3037">
        <v>5</v>
      </c>
      <c r="G3037">
        <v>1.4</v>
      </c>
      <c r="H3037">
        <v>28</v>
      </c>
      <c r="I3037">
        <v>35</v>
      </c>
      <c r="J3037">
        <v>0.8</v>
      </c>
      <c r="K3037">
        <v>25</v>
      </c>
      <c r="L3037">
        <v>1.4</v>
      </c>
      <c r="M3037">
        <v>26</v>
      </c>
      <c r="O3037">
        <v>0</v>
      </c>
      <c r="P3037">
        <v>0</v>
      </c>
      <c r="Q3037" t="e">
        <v>#DIV/0!</v>
      </c>
      <c r="R3037">
        <v>2</v>
      </c>
    </row>
    <row r="3038" spans="1:19" x14ac:dyDescent="0.25">
      <c r="A3038" t="s">
        <v>7705</v>
      </c>
      <c r="B3038" t="s">
        <v>1292</v>
      </c>
      <c r="C3038" t="s">
        <v>209</v>
      </c>
      <c r="D3038">
        <v>42644</v>
      </c>
      <c r="E3038">
        <v>0</v>
      </c>
      <c r="F3038">
        <v>0</v>
      </c>
      <c r="G3038" t="e">
        <v>#DIV/0!</v>
      </c>
      <c r="H3038">
        <v>0</v>
      </c>
      <c r="I3038">
        <v>0</v>
      </c>
      <c r="J3038" t="e">
        <v>#DIV/0!</v>
      </c>
      <c r="K3038">
        <v>0</v>
      </c>
      <c r="L3038" t="e">
        <v>#DIV/0!</v>
      </c>
      <c r="M3038">
        <v>0</v>
      </c>
      <c r="N3038">
        <v>1.1875</v>
      </c>
      <c r="O3038">
        <v>0</v>
      </c>
      <c r="P3038">
        <v>0</v>
      </c>
      <c r="Q3038" t="e">
        <v>#DIV/0!</v>
      </c>
      <c r="R3038">
        <v>0</v>
      </c>
      <c r="S3038">
        <v>0.34868421052631576</v>
      </c>
    </row>
    <row r="3039" spans="1:19" x14ac:dyDescent="0.25">
      <c r="A3039" t="s">
        <v>7706</v>
      </c>
      <c r="B3039" t="s">
        <v>1293</v>
      </c>
      <c r="C3039" t="s">
        <v>214</v>
      </c>
      <c r="D3039">
        <v>42644</v>
      </c>
      <c r="E3039">
        <v>3</v>
      </c>
      <c r="F3039">
        <v>7</v>
      </c>
      <c r="G3039">
        <v>0.42857142857142855</v>
      </c>
      <c r="H3039">
        <v>10</v>
      </c>
      <c r="I3039">
        <v>21</v>
      </c>
      <c r="J3039">
        <v>0.47619047619047616</v>
      </c>
      <c r="K3039">
        <v>50</v>
      </c>
      <c r="L3039">
        <v>0.42</v>
      </c>
      <c r="M3039">
        <v>6</v>
      </c>
      <c r="N3039">
        <v>1.0249999999999999</v>
      </c>
      <c r="O3039">
        <v>3</v>
      </c>
      <c r="P3039">
        <v>4</v>
      </c>
      <c r="Q3039">
        <v>0.75</v>
      </c>
      <c r="R3039">
        <v>4</v>
      </c>
    </row>
    <row r="3040" spans="1:19" x14ac:dyDescent="0.25">
      <c r="A3040" t="s">
        <v>7707</v>
      </c>
      <c r="B3040" t="s">
        <v>1294</v>
      </c>
      <c r="C3040" t="s">
        <v>220</v>
      </c>
      <c r="D3040">
        <v>42644</v>
      </c>
      <c r="E3040">
        <v>5</v>
      </c>
      <c r="F3040">
        <v>7</v>
      </c>
      <c r="G3040">
        <v>0.7142857142857143</v>
      </c>
      <c r="H3040">
        <v>30</v>
      </c>
      <c r="I3040">
        <v>35</v>
      </c>
      <c r="J3040">
        <v>0.8571428571428571</v>
      </c>
      <c r="K3040">
        <v>45</v>
      </c>
      <c r="L3040">
        <v>0.77777777777777779</v>
      </c>
      <c r="M3040">
        <v>22</v>
      </c>
      <c r="N3040">
        <v>0.9</v>
      </c>
      <c r="O3040">
        <v>7</v>
      </c>
      <c r="P3040">
        <v>8</v>
      </c>
      <c r="Q3040">
        <v>0.875</v>
      </c>
      <c r="R3040">
        <v>8</v>
      </c>
    </row>
    <row r="3041" spans="1:19" x14ac:dyDescent="0.25">
      <c r="A3041" t="s">
        <v>7708</v>
      </c>
      <c r="B3041" t="s">
        <v>1295</v>
      </c>
      <c r="C3041" t="s">
        <v>226</v>
      </c>
      <c r="D3041">
        <v>42644</v>
      </c>
      <c r="E3041">
        <v>4</v>
      </c>
      <c r="F3041">
        <v>12</v>
      </c>
      <c r="G3041">
        <v>0.33333333333333331</v>
      </c>
      <c r="H3041">
        <v>11</v>
      </c>
      <c r="I3041">
        <v>10</v>
      </c>
      <c r="J3041">
        <v>1.1000000000000001</v>
      </c>
      <c r="K3041">
        <v>40</v>
      </c>
      <c r="L3041">
        <v>0.25</v>
      </c>
      <c r="M3041">
        <v>10</v>
      </c>
      <c r="N3041">
        <v>0.85214285714285709</v>
      </c>
      <c r="O3041">
        <v>4</v>
      </c>
      <c r="P3041">
        <v>5</v>
      </c>
      <c r="Q3041">
        <v>0.8</v>
      </c>
      <c r="R3041">
        <v>1</v>
      </c>
    </row>
    <row r="3042" spans="1:19" x14ac:dyDescent="0.25">
      <c r="A3042" t="s">
        <v>7709</v>
      </c>
      <c r="B3042" t="s">
        <v>1296</v>
      </c>
      <c r="C3042" t="s">
        <v>227</v>
      </c>
      <c r="D3042">
        <v>42644</v>
      </c>
      <c r="E3042">
        <v>3</v>
      </c>
      <c r="F3042">
        <v>4</v>
      </c>
      <c r="G3042">
        <v>0.75</v>
      </c>
      <c r="H3042">
        <v>3</v>
      </c>
      <c r="I3042">
        <v>6</v>
      </c>
      <c r="J3042">
        <v>0.5</v>
      </c>
      <c r="K3042">
        <v>8</v>
      </c>
      <c r="L3042">
        <v>0.75</v>
      </c>
      <c r="M3042">
        <v>3</v>
      </c>
      <c r="N3042">
        <v>0.77500000000000002</v>
      </c>
      <c r="O3042">
        <v>0</v>
      </c>
      <c r="P3042">
        <v>0</v>
      </c>
      <c r="Q3042" t="e">
        <v>#DIV/0!</v>
      </c>
      <c r="R3042">
        <v>0</v>
      </c>
    </row>
    <row r="3043" spans="1:19" x14ac:dyDescent="0.25">
      <c r="A3043" t="s">
        <v>8984</v>
      </c>
      <c r="B3043" t="s">
        <v>2850</v>
      </c>
      <c r="C3043" t="s">
        <v>2810</v>
      </c>
      <c r="D3043">
        <v>42644</v>
      </c>
      <c r="E3043">
        <v>5</v>
      </c>
      <c r="F3043">
        <v>5</v>
      </c>
      <c r="G3043">
        <v>1</v>
      </c>
      <c r="H3043">
        <v>17</v>
      </c>
      <c r="I3043">
        <v>24</v>
      </c>
      <c r="J3043">
        <v>0.70833333333333337</v>
      </c>
      <c r="K3043">
        <v>24</v>
      </c>
      <c r="L3043">
        <v>1</v>
      </c>
      <c r="M3043">
        <v>14</v>
      </c>
      <c r="O3043">
        <v>2</v>
      </c>
      <c r="P3043">
        <v>3</v>
      </c>
      <c r="Q3043">
        <v>0.66666666666666663</v>
      </c>
      <c r="R3043">
        <v>3</v>
      </c>
    </row>
    <row r="3044" spans="1:19" x14ac:dyDescent="0.25">
      <c r="A3044" t="s">
        <v>9112</v>
      </c>
      <c r="B3044" t="s">
        <v>9113</v>
      </c>
      <c r="C3044" t="s">
        <v>2811</v>
      </c>
      <c r="D3044">
        <v>42644</v>
      </c>
      <c r="E3044">
        <v>4</v>
      </c>
      <c r="F3044">
        <v>5</v>
      </c>
      <c r="G3044">
        <v>0.8</v>
      </c>
      <c r="H3044">
        <v>14</v>
      </c>
      <c r="I3044">
        <v>25</v>
      </c>
      <c r="J3044">
        <v>0.56000000000000005</v>
      </c>
      <c r="K3044">
        <v>25</v>
      </c>
      <c r="L3044">
        <v>1</v>
      </c>
      <c r="M3044">
        <v>12</v>
      </c>
      <c r="O3044">
        <v>0</v>
      </c>
      <c r="P3044">
        <v>1</v>
      </c>
      <c r="Q3044">
        <v>0</v>
      </c>
      <c r="R3044">
        <v>2</v>
      </c>
    </row>
    <row r="3045" spans="1:19" x14ac:dyDescent="0.25">
      <c r="A3045" t="s">
        <v>7710</v>
      </c>
      <c r="B3045" t="s">
        <v>1297</v>
      </c>
      <c r="C3045" t="s">
        <v>204</v>
      </c>
      <c r="D3045">
        <v>42644</v>
      </c>
      <c r="E3045">
        <v>4</v>
      </c>
      <c r="F3045">
        <v>8</v>
      </c>
      <c r="G3045">
        <v>0.5</v>
      </c>
      <c r="H3045">
        <v>9</v>
      </c>
      <c r="I3045">
        <v>20</v>
      </c>
      <c r="J3045">
        <v>0.45</v>
      </c>
      <c r="K3045">
        <v>40</v>
      </c>
      <c r="L3045">
        <v>0.5</v>
      </c>
      <c r="M3045">
        <v>6</v>
      </c>
      <c r="O3045">
        <v>1</v>
      </c>
      <c r="P3045">
        <v>1</v>
      </c>
      <c r="Q3045">
        <v>1</v>
      </c>
      <c r="R3045">
        <v>3</v>
      </c>
    </row>
    <row r="3046" spans="1:19" x14ac:dyDescent="0.25">
      <c r="A3046" t="s">
        <v>7711</v>
      </c>
      <c r="B3046" t="s">
        <v>1298</v>
      </c>
      <c r="C3046" t="s">
        <v>208</v>
      </c>
      <c r="D3046">
        <v>42644</v>
      </c>
      <c r="E3046">
        <v>1</v>
      </c>
      <c r="F3046">
        <v>5</v>
      </c>
      <c r="G3046">
        <v>0.2</v>
      </c>
      <c r="H3046">
        <v>3</v>
      </c>
      <c r="I3046">
        <v>5</v>
      </c>
      <c r="J3046">
        <v>0.6</v>
      </c>
      <c r="K3046">
        <v>25</v>
      </c>
      <c r="L3046">
        <v>0.2</v>
      </c>
      <c r="M3046">
        <v>3</v>
      </c>
      <c r="O3046">
        <v>0</v>
      </c>
      <c r="P3046">
        <v>0</v>
      </c>
      <c r="Q3046" t="e">
        <v>#DIV/0!</v>
      </c>
      <c r="R3046">
        <v>0</v>
      </c>
    </row>
    <row r="3047" spans="1:19" x14ac:dyDescent="0.25">
      <c r="A3047" t="s">
        <v>7712</v>
      </c>
      <c r="B3047" t="s">
        <v>1299</v>
      </c>
      <c r="C3047" t="s">
        <v>212</v>
      </c>
      <c r="D3047">
        <v>42644</v>
      </c>
      <c r="E3047">
        <v>3</v>
      </c>
      <c r="F3047">
        <v>3</v>
      </c>
      <c r="G3047">
        <v>1</v>
      </c>
      <c r="H3047">
        <v>15</v>
      </c>
      <c r="I3047">
        <v>15</v>
      </c>
      <c r="J3047">
        <v>1</v>
      </c>
      <c r="K3047">
        <v>15</v>
      </c>
      <c r="L3047">
        <v>1</v>
      </c>
      <c r="M3047">
        <v>15</v>
      </c>
      <c r="O3047">
        <v>0</v>
      </c>
      <c r="P3047">
        <v>0</v>
      </c>
      <c r="Q3047" t="e">
        <v>#DIV/0!</v>
      </c>
      <c r="R3047">
        <v>0</v>
      </c>
    </row>
    <row r="3048" spans="1:19" x14ac:dyDescent="0.25">
      <c r="A3048" t="s">
        <v>7713</v>
      </c>
      <c r="B3048" t="s">
        <v>1300</v>
      </c>
      <c r="C3048" t="s">
        <v>363</v>
      </c>
      <c r="D3048">
        <v>42644</v>
      </c>
      <c r="E3048">
        <v>3</v>
      </c>
      <c r="F3048">
        <v>9</v>
      </c>
      <c r="G3048">
        <v>0.33333333333333331</v>
      </c>
      <c r="H3048">
        <v>11</v>
      </c>
      <c r="I3048">
        <v>9</v>
      </c>
      <c r="J3048">
        <v>1.2222222222222223</v>
      </c>
      <c r="K3048">
        <v>26</v>
      </c>
      <c r="L3048">
        <v>0.34615384615384615</v>
      </c>
      <c r="M3048">
        <v>11</v>
      </c>
      <c r="O3048">
        <v>0</v>
      </c>
      <c r="P3048">
        <v>0</v>
      </c>
      <c r="Q3048" t="e">
        <v>#DIV/0!</v>
      </c>
      <c r="R3048">
        <v>0</v>
      </c>
      <c r="S3048">
        <v>0</v>
      </c>
    </row>
    <row r="3049" spans="1:19" x14ac:dyDescent="0.25">
      <c r="A3049" t="s">
        <v>7714</v>
      </c>
      <c r="B3049" t="s">
        <v>1301</v>
      </c>
      <c r="C3049" t="s">
        <v>223</v>
      </c>
      <c r="D3049">
        <v>42644</v>
      </c>
      <c r="E3049">
        <v>0</v>
      </c>
      <c r="F3049">
        <v>0</v>
      </c>
      <c r="G3049" t="e">
        <v>#DIV/0!</v>
      </c>
      <c r="H3049">
        <v>2</v>
      </c>
      <c r="I3049">
        <v>0</v>
      </c>
      <c r="J3049" t="e">
        <v>#DIV/0!</v>
      </c>
      <c r="K3049">
        <v>0</v>
      </c>
      <c r="L3049" t="e">
        <v>#DIV/0!</v>
      </c>
      <c r="M3049">
        <v>2</v>
      </c>
      <c r="O3049">
        <v>0</v>
      </c>
      <c r="P3049">
        <v>0</v>
      </c>
      <c r="Q3049" t="e">
        <v>#DIV/0!</v>
      </c>
      <c r="R3049">
        <v>0</v>
      </c>
      <c r="S3049">
        <v>0.17647058823529413</v>
      </c>
    </row>
    <row r="3050" spans="1:19" x14ac:dyDescent="0.25">
      <c r="A3050" t="s">
        <v>7715</v>
      </c>
      <c r="B3050" t="s">
        <v>1302</v>
      </c>
      <c r="C3050" t="s">
        <v>206</v>
      </c>
      <c r="D3050">
        <v>42644</v>
      </c>
      <c r="E3050">
        <v>12</v>
      </c>
      <c r="F3050">
        <v>9</v>
      </c>
      <c r="G3050">
        <v>1.3333333333333333</v>
      </c>
      <c r="H3050">
        <v>136</v>
      </c>
      <c r="I3050">
        <v>120</v>
      </c>
      <c r="J3050">
        <v>1.1333333333333333</v>
      </c>
      <c r="K3050">
        <v>90</v>
      </c>
      <c r="L3050">
        <v>1.3333333333333333</v>
      </c>
      <c r="M3050">
        <v>134</v>
      </c>
      <c r="O3050">
        <v>1</v>
      </c>
      <c r="P3050">
        <v>1</v>
      </c>
      <c r="Q3050">
        <v>1</v>
      </c>
      <c r="R3050">
        <v>2</v>
      </c>
      <c r="S3050">
        <v>0</v>
      </c>
    </row>
    <row r="3051" spans="1:19" x14ac:dyDescent="0.25">
      <c r="A3051" t="s">
        <v>7716</v>
      </c>
      <c r="B3051" t="s">
        <v>1303</v>
      </c>
      <c r="C3051" t="s">
        <v>977</v>
      </c>
      <c r="D3051">
        <v>42644</v>
      </c>
      <c r="E3051">
        <v>2</v>
      </c>
      <c r="F3051">
        <v>3</v>
      </c>
      <c r="G3051">
        <v>0.66666666666666663</v>
      </c>
      <c r="H3051">
        <v>13</v>
      </c>
      <c r="I3051">
        <v>6</v>
      </c>
      <c r="J3051">
        <v>2.1666666666666665</v>
      </c>
      <c r="K3051">
        <v>10</v>
      </c>
      <c r="L3051">
        <v>0.6</v>
      </c>
      <c r="M3051">
        <v>13</v>
      </c>
      <c r="O3051">
        <v>1</v>
      </c>
      <c r="P3051">
        <v>2</v>
      </c>
      <c r="Q3051">
        <v>0.5</v>
      </c>
      <c r="R3051">
        <v>0</v>
      </c>
      <c r="S3051">
        <v>0.1111111111111111</v>
      </c>
    </row>
    <row r="3052" spans="1:19" x14ac:dyDescent="0.25">
      <c r="A3052" t="s">
        <v>7717</v>
      </c>
      <c r="B3052" t="s">
        <v>1304</v>
      </c>
      <c r="C3052" t="s">
        <v>229</v>
      </c>
      <c r="D3052">
        <v>42644</v>
      </c>
      <c r="E3052">
        <v>6</v>
      </c>
      <c r="F3052">
        <v>6</v>
      </c>
      <c r="G3052">
        <v>1</v>
      </c>
      <c r="H3052">
        <v>74</v>
      </c>
      <c r="I3052">
        <v>90</v>
      </c>
      <c r="J3052">
        <v>0.82222222222222219</v>
      </c>
      <c r="K3052">
        <v>90</v>
      </c>
      <c r="L3052">
        <v>1</v>
      </c>
      <c r="M3052">
        <v>74</v>
      </c>
      <c r="O3052">
        <v>0</v>
      </c>
      <c r="P3052">
        <v>0</v>
      </c>
      <c r="Q3052" t="e">
        <v>#DIV/0!</v>
      </c>
      <c r="R3052">
        <v>0</v>
      </c>
      <c r="S3052">
        <v>0.75</v>
      </c>
    </row>
    <row r="3053" spans="1:19" x14ac:dyDescent="0.25">
      <c r="A3053" t="s">
        <v>7718</v>
      </c>
      <c r="B3053" t="s">
        <v>1305</v>
      </c>
      <c r="C3053" t="s">
        <v>678</v>
      </c>
      <c r="D3053">
        <v>42644</v>
      </c>
      <c r="E3053">
        <v>5</v>
      </c>
      <c r="F3053">
        <v>4</v>
      </c>
      <c r="G3053">
        <v>1.25</v>
      </c>
      <c r="H3053">
        <v>10</v>
      </c>
      <c r="I3053">
        <v>30</v>
      </c>
      <c r="J3053">
        <v>0.33333333333333331</v>
      </c>
      <c r="K3053">
        <v>24</v>
      </c>
      <c r="L3053">
        <v>1.25</v>
      </c>
      <c r="M3053">
        <v>9</v>
      </c>
      <c r="O3053">
        <v>0</v>
      </c>
      <c r="P3053">
        <v>0</v>
      </c>
      <c r="Q3053" t="e">
        <v>#DIV/0!</v>
      </c>
      <c r="R3053">
        <v>1</v>
      </c>
      <c r="S3053">
        <v>0.18181818181818182</v>
      </c>
    </row>
    <row r="3054" spans="1:19" x14ac:dyDescent="0.25">
      <c r="A3054" t="s">
        <v>7719</v>
      </c>
      <c r="B3054" t="s">
        <v>1306</v>
      </c>
      <c r="C3054" t="s">
        <v>231</v>
      </c>
      <c r="D3054">
        <v>42644</v>
      </c>
      <c r="E3054">
        <v>4</v>
      </c>
      <c r="F3054">
        <v>5</v>
      </c>
      <c r="G3054">
        <v>0.8</v>
      </c>
      <c r="H3054">
        <v>56</v>
      </c>
      <c r="I3054">
        <v>40</v>
      </c>
      <c r="J3054">
        <v>1.4</v>
      </c>
      <c r="K3054">
        <v>50</v>
      </c>
      <c r="L3054">
        <v>0.8</v>
      </c>
      <c r="M3054">
        <v>47</v>
      </c>
      <c r="O3054">
        <v>0</v>
      </c>
      <c r="P3054">
        <v>5</v>
      </c>
      <c r="Q3054">
        <v>0</v>
      </c>
      <c r="R3054">
        <v>9</v>
      </c>
      <c r="S3054">
        <v>1</v>
      </c>
    </row>
    <row r="3055" spans="1:19" x14ac:dyDescent="0.25">
      <c r="A3055" t="s">
        <v>7720</v>
      </c>
      <c r="B3055" t="s">
        <v>1307</v>
      </c>
      <c r="C3055" t="s">
        <v>236</v>
      </c>
      <c r="D3055">
        <v>42644</v>
      </c>
      <c r="E3055">
        <v>13</v>
      </c>
      <c r="F3055">
        <v>15</v>
      </c>
      <c r="G3055">
        <v>0.8666666666666667</v>
      </c>
      <c r="H3055">
        <v>112</v>
      </c>
      <c r="I3055">
        <v>154</v>
      </c>
      <c r="J3055">
        <v>0.72727272727272729</v>
      </c>
      <c r="K3055">
        <v>174</v>
      </c>
      <c r="L3055">
        <v>0.88505747126436785</v>
      </c>
      <c r="M3055">
        <v>105</v>
      </c>
      <c r="O3055">
        <v>0</v>
      </c>
      <c r="P3055">
        <v>0</v>
      </c>
      <c r="Q3055" t="e">
        <v>#DIV/0!</v>
      </c>
      <c r="R3055">
        <v>7</v>
      </c>
      <c r="S3055">
        <v>0.17434210526315788</v>
      </c>
    </row>
    <row r="3056" spans="1:19" x14ac:dyDescent="0.25">
      <c r="A3056" t="s">
        <v>7721</v>
      </c>
      <c r="B3056" t="s">
        <v>1308</v>
      </c>
      <c r="C3056" t="s">
        <v>221</v>
      </c>
      <c r="D3056">
        <v>42644</v>
      </c>
      <c r="E3056">
        <v>11</v>
      </c>
      <c r="F3056">
        <v>10</v>
      </c>
      <c r="G3056">
        <v>1.1000000000000001</v>
      </c>
      <c r="H3056">
        <v>71</v>
      </c>
      <c r="I3056">
        <v>110</v>
      </c>
      <c r="J3056">
        <v>0.6454545454545455</v>
      </c>
      <c r="K3056">
        <v>100</v>
      </c>
      <c r="L3056">
        <v>1.1000000000000001</v>
      </c>
      <c r="M3056">
        <v>71</v>
      </c>
      <c r="O3056">
        <v>1</v>
      </c>
      <c r="P3056">
        <v>7</v>
      </c>
      <c r="Q3056">
        <v>0.14285714285714285</v>
      </c>
      <c r="R3056">
        <v>0</v>
      </c>
      <c r="S3056" t="e">
        <v>#DIV/0!</v>
      </c>
    </row>
    <row r="3057" spans="1:19" x14ac:dyDescent="0.25">
      <c r="A3057" t="s">
        <v>7722</v>
      </c>
      <c r="B3057" t="s">
        <v>1309</v>
      </c>
      <c r="C3057" t="s">
        <v>238</v>
      </c>
      <c r="D3057">
        <v>42644</v>
      </c>
      <c r="E3057">
        <v>4</v>
      </c>
      <c r="F3057">
        <v>4</v>
      </c>
      <c r="G3057">
        <v>1</v>
      </c>
      <c r="H3057">
        <v>17</v>
      </c>
      <c r="I3057">
        <v>40</v>
      </c>
      <c r="J3057">
        <v>0.42499999999999999</v>
      </c>
      <c r="K3057">
        <v>40</v>
      </c>
      <c r="L3057">
        <v>1</v>
      </c>
      <c r="M3057">
        <v>17</v>
      </c>
      <c r="O3057">
        <v>0</v>
      </c>
      <c r="P3057">
        <v>0</v>
      </c>
      <c r="Q3057" t="e">
        <v>#DIV/0!</v>
      </c>
      <c r="R3057">
        <v>0</v>
      </c>
      <c r="S3057" t="e">
        <v>#DIV/0!</v>
      </c>
    </row>
    <row r="3058" spans="1:19" x14ac:dyDescent="0.25">
      <c r="A3058" t="s">
        <v>7723</v>
      </c>
      <c r="B3058" t="s">
        <v>1310</v>
      </c>
      <c r="C3058" t="s">
        <v>224</v>
      </c>
      <c r="D3058">
        <v>42644</v>
      </c>
      <c r="E3058">
        <v>0</v>
      </c>
      <c r="F3058">
        <v>0</v>
      </c>
      <c r="G3058" t="e">
        <v>#DIV/0!</v>
      </c>
      <c r="H3058">
        <v>0</v>
      </c>
      <c r="I3058">
        <v>0</v>
      </c>
      <c r="J3058" t="e">
        <v>#DIV/0!</v>
      </c>
      <c r="K3058">
        <v>0</v>
      </c>
      <c r="L3058" t="e">
        <v>#DIV/0!</v>
      </c>
      <c r="M3058">
        <v>0</v>
      </c>
      <c r="O3058">
        <v>0</v>
      </c>
      <c r="P3058">
        <v>0</v>
      </c>
      <c r="Q3058" t="e">
        <v>#DIV/0!</v>
      </c>
      <c r="R3058">
        <v>0</v>
      </c>
      <c r="S3058" t="e">
        <v>#DIV/0!</v>
      </c>
    </row>
    <row r="3059" spans="1:19" x14ac:dyDescent="0.25">
      <c r="A3059" t="s">
        <v>7724</v>
      </c>
      <c r="B3059" t="s">
        <v>1311</v>
      </c>
      <c r="C3059" t="s">
        <v>584</v>
      </c>
      <c r="D3059">
        <v>42644</v>
      </c>
      <c r="E3059">
        <v>5</v>
      </c>
      <c r="F3059">
        <v>4</v>
      </c>
      <c r="G3059">
        <v>1.25</v>
      </c>
      <c r="H3059">
        <v>36</v>
      </c>
      <c r="I3059">
        <v>50</v>
      </c>
      <c r="J3059">
        <v>0.72</v>
      </c>
      <c r="K3059">
        <v>40</v>
      </c>
      <c r="L3059">
        <v>1.25</v>
      </c>
      <c r="M3059">
        <v>34</v>
      </c>
      <c r="O3059">
        <v>5</v>
      </c>
      <c r="P3059">
        <v>5</v>
      </c>
      <c r="Q3059">
        <v>1</v>
      </c>
      <c r="R3059">
        <v>2</v>
      </c>
      <c r="S3059">
        <v>1.09375</v>
      </c>
    </row>
    <row r="3060" spans="1:19" x14ac:dyDescent="0.25">
      <c r="A3060" t="s">
        <v>7725</v>
      </c>
      <c r="B3060" t="s">
        <v>1312</v>
      </c>
      <c r="C3060" t="s">
        <v>1164</v>
      </c>
      <c r="D3060">
        <v>42644</v>
      </c>
      <c r="E3060">
        <v>1</v>
      </c>
      <c r="F3060">
        <v>1</v>
      </c>
      <c r="G3060">
        <v>1</v>
      </c>
      <c r="H3060">
        <v>1</v>
      </c>
      <c r="I3060">
        <v>3</v>
      </c>
      <c r="J3060">
        <v>0.33333333333333331</v>
      </c>
      <c r="K3060">
        <v>3</v>
      </c>
      <c r="L3060">
        <v>1</v>
      </c>
      <c r="M3060">
        <v>1</v>
      </c>
      <c r="O3060">
        <v>0</v>
      </c>
      <c r="P3060">
        <v>0</v>
      </c>
      <c r="Q3060" t="e">
        <v>#DIV/0!</v>
      </c>
      <c r="R3060">
        <v>0</v>
      </c>
      <c r="S3060" t="e">
        <v>#DIV/0!</v>
      </c>
    </row>
    <row r="3061" spans="1:19" x14ac:dyDescent="0.25">
      <c r="A3061" t="s">
        <v>7726</v>
      </c>
      <c r="B3061" t="s">
        <v>1313</v>
      </c>
      <c r="C3061" t="s">
        <v>1166</v>
      </c>
      <c r="D3061">
        <v>42644</v>
      </c>
      <c r="E3061">
        <v>7</v>
      </c>
      <c r="F3061">
        <v>5</v>
      </c>
      <c r="G3061">
        <v>1.4</v>
      </c>
      <c r="H3061">
        <v>11</v>
      </c>
      <c r="I3061">
        <v>21</v>
      </c>
      <c r="J3061">
        <v>0.52380952380952384</v>
      </c>
      <c r="K3061">
        <v>15</v>
      </c>
      <c r="L3061">
        <v>1.4</v>
      </c>
      <c r="M3061">
        <v>8</v>
      </c>
      <c r="O3061">
        <v>3</v>
      </c>
      <c r="P3061">
        <v>4</v>
      </c>
      <c r="Q3061">
        <v>0.75</v>
      </c>
      <c r="R3061">
        <v>3</v>
      </c>
      <c r="S3061" t="e">
        <v>#DIV/0!</v>
      </c>
    </row>
    <row r="3062" spans="1:19" x14ac:dyDescent="0.25">
      <c r="A3062" t="s">
        <v>7727</v>
      </c>
      <c r="B3062" t="s">
        <v>1314</v>
      </c>
      <c r="C3062" t="s">
        <v>1168</v>
      </c>
      <c r="D3062">
        <v>42644</v>
      </c>
      <c r="E3062">
        <v>1</v>
      </c>
      <c r="F3062">
        <v>1</v>
      </c>
      <c r="G3062">
        <v>1</v>
      </c>
      <c r="H3062">
        <v>2</v>
      </c>
      <c r="I3062">
        <v>3</v>
      </c>
      <c r="J3062">
        <v>0.66666666666666663</v>
      </c>
      <c r="K3062">
        <v>3</v>
      </c>
      <c r="L3062">
        <v>1</v>
      </c>
      <c r="M3062">
        <v>2</v>
      </c>
      <c r="O3062">
        <v>0</v>
      </c>
      <c r="P3062">
        <v>0</v>
      </c>
      <c r="Q3062" t="e">
        <v>#DIV/0!</v>
      </c>
      <c r="R3062">
        <v>0</v>
      </c>
      <c r="S3062">
        <v>0.57916666666666661</v>
      </c>
    </row>
    <row r="3063" spans="1:19" x14ac:dyDescent="0.25">
      <c r="A3063" t="s">
        <v>7728</v>
      </c>
      <c r="B3063" t="s">
        <v>1315</v>
      </c>
      <c r="C3063" t="s">
        <v>1170</v>
      </c>
      <c r="D3063">
        <v>42644</v>
      </c>
      <c r="E3063">
        <v>3</v>
      </c>
      <c r="F3063">
        <v>8</v>
      </c>
      <c r="G3063">
        <v>0.375</v>
      </c>
      <c r="H3063">
        <v>8</v>
      </c>
      <c r="I3063">
        <v>9</v>
      </c>
      <c r="J3063">
        <v>0.88888888888888884</v>
      </c>
      <c r="K3063">
        <v>24</v>
      </c>
      <c r="L3063">
        <v>0.375</v>
      </c>
      <c r="M3063">
        <v>7</v>
      </c>
      <c r="O3063">
        <v>0</v>
      </c>
      <c r="P3063">
        <v>1</v>
      </c>
      <c r="Q3063">
        <v>0</v>
      </c>
      <c r="R3063">
        <v>1</v>
      </c>
      <c r="S3063" t="e">
        <v>#DIV/0!</v>
      </c>
    </row>
    <row r="3064" spans="1:19" x14ac:dyDescent="0.25">
      <c r="A3064" t="s">
        <v>7729</v>
      </c>
      <c r="B3064" t="s">
        <v>1316</v>
      </c>
      <c r="C3064" t="s">
        <v>1172</v>
      </c>
      <c r="D3064">
        <v>42644</v>
      </c>
      <c r="E3064">
        <v>2</v>
      </c>
      <c r="F3064">
        <v>2</v>
      </c>
      <c r="G3064">
        <v>1</v>
      </c>
      <c r="H3064">
        <v>8</v>
      </c>
      <c r="I3064">
        <v>6</v>
      </c>
      <c r="J3064">
        <v>1.3333333333333333</v>
      </c>
      <c r="K3064">
        <v>6</v>
      </c>
      <c r="L3064">
        <v>1</v>
      </c>
      <c r="M3064">
        <v>6</v>
      </c>
      <c r="O3064">
        <v>0</v>
      </c>
      <c r="P3064">
        <v>0</v>
      </c>
      <c r="Q3064" t="e">
        <v>#DIV/0!</v>
      </c>
      <c r="R3064">
        <v>2</v>
      </c>
      <c r="S3064" t="e">
        <v>#DIV/0!</v>
      </c>
    </row>
    <row r="3065" spans="1:19" x14ac:dyDescent="0.25">
      <c r="A3065" t="s">
        <v>7730</v>
      </c>
      <c r="B3065" t="s">
        <v>1317</v>
      </c>
      <c r="C3065" t="s">
        <v>1174</v>
      </c>
      <c r="D3065">
        <v>42644</v>
      </c>
      <c r="E3065">
        <v>3</v>
      </c>
      <c r="F3065">
        <v>6</v>
      </c>
      <c r="G3065">
        <v>0.5</v>
      </c>
      <c r="H3065">
        <v>11</v>
      </c>
      <c r="I3065">
        <v>9</v>
      </c>
      <c r="J3065">
        <v>1.2222222222222223</v>
      </c>
      <c r="K3065">
        <v>18</v>
      </c>
      <c r="L3065">
        <v>0.5</v>
      </c>
      <c r="M3065">
        <v>11</v>
      </c>
      <c r="O3065">
        <v>0</v>
      </c>
      <c r="P3065">
        <v>0</v>
      </c>
      <c r="Q3065" t="e">
        <v>#DIV/0!</v>
      </c>
      <c r="R3065">
        <v>0</v>
      </c>
      <c r="S3065">
        <v>0.83</v>
      </c>
    </row>
    <row r="3066" spans="1:19" x14ac:dyDescent="0.25">
      <c r="A3066" t="s">
        <v>7731</v>
      </c>
      <c r="B3066" t="s">
        <v>1318</v>
      </c>
      <c r="C3066" t="s">
        <v>202</v>
      </c>
      <c r="D3066">
        <v>42644</v>
      </c>
      <c r="E3066">
        <v>2</v>
      </c>
      <c r="F3066">
        <v>4</v>
      </c>
      <c r="G3066">
        <v>0.5</v>
      </c>
      <c r="H3066">
        <v>3</v>
      </c>
      <c r="I3066">
        <v>8</v>
      </c>
      <c r="J3066">
        <v>0.375</v>
      </c>
      <c r="K3066">
        <v>18</v>
      </c>
      <c r="L3066">
        <v>0.44444444444444442</v>
      </c>
      <c r="M3066">
        <v>3</v>
      </c>
      <c r="O3066">
        <v>0</v>
      </c>
      <c r="P3066">
        <v>0</v>
      </c>
      <c r="Q3066" t="e">
        <v>#DIV/0!</v>
      </c>
      <c r="R3066">
        <v>0</v>
      </c>
      <c r="S3066" t="e">
        <v>#DIV/0!</v>
      </c>
    </row>
    <row r="3067" spans="1:19" x14ac:dyDescent="0.25">
      <c r="A3067" t="s">
        <v>7732</v>
      </c>
      <c r="B3067" t="s">
        <v>1319</v>
      </c>
      <c r="C3067" t="s">
        <v>203</v>
      </c>
      <c r="D3067">
        <v>42644</v>
      </c>
      <c r="E3067">
        <v>16</v>
      </c>
      <c r="F3067">
        <v>17</v>
      </c>
      <c r="G3067">
        <v>0.94117647058823528</v>
      </c>
      <c r="H3067">
        <v>145</v>
      </c>
      <c r="I3067">
        <v>140</v>
      </c>
      <c r="J3067">
        <v>1.0357142857142858</v>
      </c>
      <c r="K3067">
        <v>130</v>
      </c>
      <c r="L3067">
        <v>1.0769230769230769</v>
      </c>
      <c r="M3067">
        <v>140</v>
      </c>
      <c r="O3067">
        <v>2</v>
      </c>
      <c r="P3067">
        <v>2</v>
      </c>
      <c r="Q3067">
        <v>1</v>
      </c>
      <c r="R3067">
        <v>5</v>
      </c>
      <c r="S3067">
        <v>0.63636363636363635</v>
      </c>
    </row>
    <row r="3068" spans="1:19" x14ac:dyDescent="0.25">
      <c r="A3068" t="s">
        <v>7733</v>
      </c>
      <c r="B3068" t="s">
        <v>1320</v>
      </c>
      <c r="C3068" t="s">
        <v>988</v>
      </c>
      <c r="D3068">
        <v>42644</v>
      </c>
      <c r="E3068">
        <v>9</v>
      </c>
      <c r="F3068">
        <v>8</v>
      </c>
      <c r="G3068">
        <v>1.125</v>
      </c>
      <c r="H3068">
        <v>24</v>
      </c>
      <c r="I3068">
        <v>27</v>
      </c>
      <c r="J3068">
        <v>0.88888888888888884</v>
      </c>
      <c r="K3068">
        <v>25</v>
      </c>
      <c r="L3068">
        <v>1.08</v>
      </c>
      <c r="M3068">
        <v>21</v>
      </c>
      <c r="O3068">
        <v>4</v>
      </c>
      <c r="P3068">
        <v>6</v>
      </c>
      <c r="Q3068">
        <v>0.66666666666666663</v>
      </c>
      <c r="R3068">
        <v>3</v>
      </c>
      <c r="S3068">
        <v>0.9</v>
      </c>
    </row>
    <row r="3069" spans="1:19" x14ac:dyDescent="0.25">
      <c r="A3069" t="s">
        <v>7734</v>
      </c>
      <c r="B3069" t="s">
        <v>1321</v>
      </c>
      <c r="C3069" t="s">
        <v>1322</v>
      </c>
      <c r="D3069">
        <v>42644</v>
      </c>
      <c r="E3069">
        <v>1</v>
      </c>
      <c r="F3069">
        <v>1</v>
      </c>
      <c r="G3069">
        <v>1</v>
      </c>
      <c r="H3069">
        <v>2</v>
      </c>
      <c r="I3069">
        <v>3</v>
      </c>
      <c r="J3069">
        <v>0.66666666666666663</v>
      </c>
      <c r="K3069">
        <v>3</v>
      </c>
      <c r="L3069">
        <v>1</v>
      </c>
      <c r="M3069">
        <v>2</v>
      </c>
      <c r="O3069">
        <v>0</v>
      </c>
      <c r="P3069">
        <v>0</v>
      </c>
      <c r="Q3069" t="e">
        <v>#DIV/0!</v>
      </c>
      <c r="R3069">
        <v>0</v>
      </c>
      <c r="S3069">
        <v>0.6301724137931034</v>
      </c>
    </row>
    <row r="3070" spans="1:19" x14ac:dyDescent="0.25">
      <c r="A3070" t="s">
        <v>7735</v>
      </c>
      <c r="B3070" t="s">
        <v>1323</v>
      </c>
      <c r="C3070" t="s">
        <v>232</v>
      </c>
      <c r="D3070">
        <v>42644</v>
      </c>
      <c r="E3070">
        <v>1</v>
      </c>
      <c r="F3070">
        <v>3</v>
      </c>
      <c r="G3070">
        <v>0.33333333333333331</v>
      </c>
      <c r="H3070">
        <v>9</v>
      </c>
      <c r="I3070">
        <v>5</v>
      </c>
      <c r="J3070">
        <v>1.8</v>
      </c>
      <c r="K3070">
        <v>15</v>
      </c>
      <c r="L3070">
        <v>0.33333333333333331</v>
      </c>
      <c r="M3070">
        <v>3</v>
      </c>
      <c r="O3070">
        <v>1</v>
      </c>
      <c r="P3070">
        <v>3</v>
      </c>
      <c r="Q3070">
        <v>0.33333333333333331</v>
      </c>
      <c r="R3070">
        <v>6</v>
      </c>
      <c r="S3070" t="e">
        <v>#DIV/0!</v>
      </c>
    </row>
    <row r="3071" spans="1:19" x14ac:dyDescent="0.25">
      <c r="A3071" t="s">
        <v>7736</v>
      </c>
      <c r="B3071" t="s">
        <v>1324</v>
      </c>
      <c r="C3071" t="s">
        <v>207</v>
      </c>
      <c r="D3071">
        <v>42644</v>
      </c>
      <c r="E3071">
        <v>4</v>
      </c>
      <c r="F3071">
        <v>13</v>
      </c>
      <c r="G3071">
        <v>0.30769230769230771</v>
      </c>
      <c r="H3071">
        <v>11</v>
      </c>
      <c r="I3071">
        <v>14</v>
      </c>
      <c r="J3071">
        <v>0.7857142857142857</v>
      </c>
      <c r="K3071">
        <v>49</v>
      </c>
      <c r="L3071">
        <v>0.2857142857142857</v>
      </c>
      <c r="M3071">
        <v>10</v>
      </c>
      <c r="O3071">
        <v>0</v>
      </c>
      <c r="P3071">
        <v>1</v>
      </c>
      <c r="Q3071">
        <v>0</v>
      </c>
      <c r="R3071">
        <v>1</v>
      </c>
      <c r="S3071" t="e">
        <v>#DIV/0!</v>
      </c>
    </row>
    <row r="3072" spans="1:19" x14ac:dyDescent="0.25">
      <c r="A3072" t="s">
        <v>7737</v>
      </c>
      <c r="B3072" t="s">
        <v>1325</v>
      </c>
      <c r="C3072" t="s">
        <v>228</v>
      </c>
      <c r="D3072">
        <v>42644</v>
      </c>
      <c r="E3072">
        <v>6</v>
      </c>
      <c r="F3072">
        <v>6</v>
      </c>
      <c r="G3072">
        <v>1</v>
      </c>
      <c r="H3072">
        <v>74</v>
      </c>
      <c r="I3072">
        <v>90</v>
      </c>
      <c r="J3072">
        <v>0.82222222222222219</v>
      </c>
      <c r="K3072">
        <v>90</v>
      </c>
      <c r="L3072">
        <v>1</v>
      </c>
      <c r="M3072">
        <v>74</v>
      </c>
      <c r="O3072">
        <v>0</v>
      </c>
      <c r="P3072">
        <v>0</v>
      </c>
      <c r="Q3072" t="e">
        <v>#DIV/0!</v>
      </c>
      <c r="R3072">
        <v>0</v>
      </c>
      <c r="S3072" t="e">
        <v>#DIV/0!</v>
      </c>
    </row>
    <row r="3073" spans="1:19" x14ac:dyDescent="0.25">
      <c r="A3073" t="s">
        <v>7738</v>
      </c>
      <c r="B3073" t="s">
        <v>1326</v>
      </c>
      <c r="C3073" t="s">
        <v>689</v>
      </c>
      <c r="D3073">
        <v>42644</v>
      </c>
      <c r="E3073">
        <v>5</v>
      </c>
      <c r="F3073">
        <v>4</v>
      </c>
      <c r="G3073">
        <v>1.25</v>
      </c>
      <c r="H3073">
        <v>10</v>
      </c>
      <c r="I3073">
        <v>30</v>
      </c>
      <c r="J3073">
        <v>0.33333333333333331</v>
      </c>
      <c r="K3073">
        <v>24</v>
      </c>
      <c r="L3073">
        <v>1.25</v>
      </c>
      <c r="M3073">
        <v>9</v>
      </c>
      <c r="O3073">
        <v>0</v>
      </c>
      <c r="P3073">
        <v>0</v>
      </c>
      <c r="Q3073" t="e">
        <v>#DIV/0!</v>
      </c>
      <c r="R3073">
        <v>1</v>
      </c>
      <c r="S3073" t="e">
        <v>#DIV/0!</v>
      </c>
    </row>
    <row r="3074" spans="1:19" x14ac:dyDescent="0.25">
      <c r="A3074" t="s">
        <v>7739</v>
      </c>
      <c r="B3074" t="s">
        <v>1327</v>
      </c>
      <c r="C3074" t="s">
        <v>211</v>
      </c>
      <c r="D3074">
        <v>42644</v>
      </c>
      <c r="E3074">
        <v>10</v>
      </c>
      <c r="F3074">
        <v>15</v>
      </c>
      <c r="G3074">
        <v>0.66666666666666663</v>
      </c>
      <c r="H3074">
        <v>55</v>
      </c>
      <c r="I3074">
        <v>66</v>
      </c>
      <c r="J3074">
        <v>0.83333333333333337</v>
      </c>
      <c r="K3074">
        <v>107</v>
      </c>
      <c r="L3074">
        <v>0.61682242990654201</v>
      </c>
      <c r="M3074">
        <v>44</v>
      </c>
      <c r="O3074">
        <v>5</v>
      </c>
      <c r="P3074">
        <v>10</v>
      </c>
      <c r="Q3074">
        <v>0.5</v>
      </c>
      <c r="R3074">
        <v>11</v>
      </c>
      <c r="S3074">
        <v>0.81357142857142861</v>
      </c>
    </row>
    <row r="3075" spans="1:19" x14ac:dyDescent="0.25">
      <c r="A3075" t="s">
        <v>7740</v>
      </c>
      <c r="B3075" t="s">
        <v>1328</v>
      </c>
      <c r="C3075" t="s">
        <v>216</v>
      </c>
      <c r="D3075">
        <v>42644</v>
      </c>
      <c r="E3075">
        <v>2</v>
      </c>
      <c r="F3075">
        <v>3</v>
      </c>
      <c r="G3075">
        <v>0.66666666666666663</v>
      </c>
      <c r="H3075">
        <v>13</v>
      </c>
      <c r="I3075">
        <v>18</v>
      </c>
      <c r="J3075">
        <v>0.72222222222222221</v>
      </c>
      <c r="K3075">
        <v>25</v>
      </c>
      <c r="L3075">
        <v>0.72</v>
      </c>
      <c r="M3075">
        <v>7</v>
      </c>
      <c r="O3075">
        <v>0</v>
      </c>
      <c r="P3075">
        <v>0</v>
      </c>
      <c r="Q3075" t="e">
        <v>#DIV/0!</v>
      </c>
      <c r="R3075">
        <v>6</v>
      </c>
    </row>
    <row r="3076" spans="1:19" x14ac:dyDescent="0.25">
      <c r="A3076" t="s">
        <v>7741</v>
      </c>
      <c r="B3076" t="s">
        <v>1329</v>
      </c>
      <c r="C3076" t="s">
        <v>230</v>
      </c>
      <c r="D3076">
        <v>42644</v>
      </c>
      <c r="E3076">
        <v>4</v>
      </c>
      <c r="F3076">
        <v>5</v>
      </c>
      <c r="G3076">
        <v>0.8</v>
      </c>
      <c r="H3076">
        <v>56</v>
      </c>
      <c r="I3076">
        <v>40</v>
      </c>
      <c r="J3076">
        <v>1.4</v>
      </c>
      <c r="K3076">
        <v>50</v>
      </c>
      <c r="L3076">
        <v>0.8</v>
      </c>
      <c r="M3076">
        <v>47</v>
      </c>
      <c r="O3076">
        <v>0</v>
      </c>
      <c r="P3076">
        <v>5</v>
      </c>
      <c r="Q3076">
        <v>0</v>
      </c>
      <c r="R3076">
        <v>9</v>
      </c>
      <c r="S3076">
        <v>0.65517241379310343</v>
      </c>
    </row>
    <row r="3077" spans="1:19" x14ac:dyDescent="0.25">
      <c r="A3077" t="s">
        <v>9632</v>
      </c>
      <c r="B3077" t="s">
        <v>9633</v>
      </c>
      <c r="C3077" t="s">
        <v>9523</v>
      </c>
      <c r="D3077">
        <v>42644</v>
      </c>
      <c r="E3077">
        <v>5</v>
      </c>
      <c r="F3077">
        <v>5</v>
      </c>
      <c r="G3077">
        <v>1</v>
      </c>
      <c r="H3077">
        <v>17</v>
      </c>
      <c r="I3077">
        <v>24</v>
      </c>
      <c r="J3077">
        <v>0.70833333333333337</v>
      </c>
      <c r="K3077">
        <v>24</v>
      </c>
      <c r="L3077">
        <v>1</v>
      </c>
      <c r="M3077">
        <v>14</v>
      </c>
      <c r="O3077">
        <v>2</v>
      </c>
      <c r="P3077">
        <v>3</v>
      </c>
      <c r="Q3077">
        <v>0.66666666666666663</v>
      </c>
      <c r="R3077">
        <v>3</v>
      </c>
      <c r="S3077">
        <v>1.0374999999999999</v>
      </c>
    </row>
    <row r="3078" spans="1:19" x14ac:dyDescent="0.25">
      <c r="A3078" t="s">
        <v>7742</v>
      </c>
      <c r="B3078" t="s">
        <v>1330</v>
      </c>
      <c r="C3078" t="s">
        <v>237</v>
      </c>
      <c r="D3078">
        <v>42644</v>
      </c>
      <c r="E3078">
        <v>13</v>
      </c>
      <c r="F3078">
        <v>15</v>
      </c>
      <c r="G3078">
        <v>0.8666666666666667</v>
      </c>
      <c r="H3078">
        <v>112</v>
      </c>
      <c r="I3078">
        <v>154</v>
      </c>
      <c r="J3078">
        <v>0.72727272727272729</v>
      </c>
      <c r="K3078">
        <v>174</v>
      </c>
      <c r="L3078">
        <v>0.88505747126436785</v>
      </c>
      <c r="M3078">
        <v>105</v>
      </c>
      <c r="O3078">
        <v>0</v>
      </c>
      <c r="P3078">
        <v>0</v>
      </c>
      <c r="Q3078" t="e">
        <v>#DIV/0!</v>
      </c>
      <c r="R3078">
        <v>7</v>
      </c>
      <c r="S3078">
        <v>0.85214285714285709</v>
      </c>
    </row>
    <row r="3079" spans="1:19" x14ac:dyDescent="0.25">
      <c r="A3079" t="s">
        <v>7743</v>
      </c>
      <c r="B3079" t="s">
        <v>1331</v>
      </c>
      <c r="C3079" t="s">
        <v>364</v>
      </c>
      <c r="D3079">
        <v>42644</v>
      </c>
      <c r="E3079">
        <v>6</v>
      </c>
      <c r="F3079">
        <v>15</v>
      </c>
      <c r="G3079">
        <v>0.4</v>
      </c>
      <c r="H3079">
        <v>22</v>
      </c>
      <c r="I3079">
        <v>18</v>
      </c>
      <c r="J3079">
        <v>1.2222222222222223</v>
      </c>
      <c r="K3079">
        <v>44</v>
      </c>
      <c r="L3079">
        <v>0.40909090909090912</v>
      </c>
      <c r="M3079">
        <v>22</v>
      </c>
      <c r="O3079">
        <v>0</v>
      </c>
      <c r="P3079">
        <v>0</v>
      </c>
      <c r="Q3079" t="e">
        <v>#DIV/0!</v>
      </c>
      <c r="R3079">
        <v>0</v>
      </c>
      <c r="S3079">
        <v>0.77500000000000002</v>
      </c>
    </row>
    <row r="3080" spans="1:19" x14ac:dyDescent="0.25">
      <c r="A3080" t="s">
        <v>7744</v>
      </c>
      <c r="B3080" t="s">
        <v>1332</v>
      </c>
      <c r="C3080" t="s">
        <v>219</v>
      </c>
      <c r="D3080">
        <v>42644</v>
      </c>
      <c r="E3080">
        <v>16</v>
      </c>
      <c r="F3080">
        <v>17</v>
      </c>
      <c r="G3080">
        <v>0.94117647058823528</v>
      </c>
      <c r="H3080">
        <v>101</v>
      </c>
      <c r="I3080">
        <v>145</v>
      </c>
      <c r="J3080">
        <v>0.69655172413793098</v>
      </c>
      <c r="K3080">
        <v>145</v>
      </c>
      <c r="L3080">
        <v>1</v>
      </c>
      <c r="M3080">
        <v>93</v>
      </c>
      <c r="O3080">
        <v>8</v>
      </c>
      <c r="P3080">
        <v>15</v>
      </c>
      <c r="Q3080">
        <v>0.53333333333333333</v>
      </c>
      <c r="R3080">
        <v>8</v>
      </c>
      <c r="S3080">
        <v>0.8899999999999999</v>
      </c>
    </row>
    <row r="3081" spans="1:19" x14ac:dyDescent="0.25">
      <c r="A3081" t="s">
        <v>9257</v>
      </c>
      <c r="B3081" t="s">
        <v>9258</v>
      </c>
      <c r="C3081" t="s">
        <v>3018</v>
      </c>
      <c r="D3081">
        <v>42644</v>
      </c>
      <c r="E3081">
        <v>11</v>
      </c>
      <c r="F3081">
        <v>10</v>
      </c>
      <c r="G3081">
        <v>1.1000000000000001</v>
      </c>
      <c r="H3081">
        <v>42</v>
      </c>
      <c r="I3081">
        <v>60</v>
      </c>
      <c r="J3081">
        <v>0.7</v>
      </c>
      <c r="K3081">
        <v>50</v>
      </c>
      <c r="L3081">
        <v>1.2</v>
      </c>
      <c r="M3081">
        <v>38</v>
      </c>
      <c r="O3081">
        <v>0</v>
      </c>
      <c r="P3081">
        <v>1</v>
      </c>
      <c r="Q3081">
        <v>0</v>
      </c>
      <c r="R3081">
        <v>4</v>
      </c>
      <c r="S3081">
        <v>0.44242424242424239</v>
      </c>
    </row>
    <row r="3082" spans="1:19" x14ac:dyDescent="0.25">
      <c r="A3082" t="s">
        <v>7745</v>
      </c>
      <c r="B3082" t="s">
        <v>1333</v>
      </c>
      <c r="C3082" t="s">
        <v>235</v>
      </c>
      <c r="D3082">
        <v>42644</v>
      </c>
      <c r="E3082">
        <v>1</v>
      </c>
      <c r="F3082">
        <v>1</v>
      </c>
      <c r="G3082">
        <v>1</v>
      </c>
      <c r="H3082">
        <v>8</v>
      </c>
      <c r="I3082">
        <v>5</v>
      </c>
      <c r="J3082">
        <v>1.6</v>
      </c>
      <c r="K3082">
        <v>5</v>
      </c>
      <c r="L3082">
        <v>1</v>
      </c>
      <c r="M3082">
        <v>8</v>
      </c>
      <c r="O3082">
        <v>0</v>
      </c>
      <c r="P3082">
        <v>2</v>
      </c>
      <c r="Q3082">
        <v>0</v>
      </c>
      <c r="R3082">
        <v>0</v>
      </c>
      <c r="S3082">
        <v>0.34868421052631576</v>
      </c>
    </row>
    <row r="3083" spans="1:19" x14ac:dyDescent="0.25">
      <c r="A3083" t="s">
        <v>7746</v>
      </c>
      <c r="B3083" t="s">
        <v>1334</v>
      </c>
      <c r="C3083" t="s">
        <v>239</v>
      </c>
      <c r="D3083">
        <v>42644</v>
      </c>
      <c r="E3083">
        <v>4</v>
      </c>
      <c r="F3083">
        <v>4</v>
      </c>
      <c r="G3083">
        <v>1</v>
      </c>
      <c r="H3083">
        <v>17</v>
      </c>
      <c r="I3083">
        <v>40</v>
      </c>
      <c r="J3083">
        <v>0.42499999999999999</v>
      </c>
      <c r="K3083">
        <v>40</v>
      </c>
      <c r="L3083">
        <v>1</v>
      </c>
      <c r="M3083">
        <v>17</v>
      </c>
      <c r="O3083">
        <v>0</v>
      </c>
      <c r="P3083">
        <v>0</v>
      </c>
      <c r="Q3083" t="e">
        <v>#DIV/0!</v>
      </c>
      <c r="R3083">
        <v>0</v>
      </c>
      <c r="S3083">
        <v>0.20323331352743115</v>
      </c>
    </row>
    <row r="3084" spans="1:19" x14ac:dyDescent="0.25">
      <c r="A3084" t="s">
        <v>7747</v>
      </c>
      <c r="B3084" t="s">
        <v>1335</v>
      </c>
      <c r="C3084" t="s">
        <v>222</v>
      </c>
      <c r="D3084">
        <v>42644</v>
      </c>
      <c r="E3084">
        <v>0</v>
      </c>
      <c r="F3084">
        <v>0</v>
      </c>
      <c r="G3084" t="e">
        <v>#DIV/0!</v>
      </c>
      <c r="H3084">
        <v>2</v>
      </c>
      <c r="I3084">
        <v>0</v>
      </c>
      <c r="J3084" t="e">
        <v>#DIV/0!</v>
      </c>
      <c r="K3084">
        <v>0</v>
      </c>
      <c r="L3084" t="e">
        <v>#DIV/0!</v>
      </c>
      <c r="M3084">
        <v>2</v>
      </c>
      <c r="O3084">
        <v>0</v>
      </c>
      <c r="P3084">
        <v>0</v>
      </c>
      <c r="Q3084" t="e">
        <v>#DIV/0!</v>
      </c>
      <c r="R3084">
        <v>0</v>
      </c>
      <c r="S3084">
        <v>0.65051962967674382</v>
      </c>
    </row>
    <row r="3085" spans="1:19" x14ac:dyDescent="0.25">
      <c r="A3085" t="s">
        <v>7748</v>
      </c>
      <c r="B3085" t="s">
        <v>1336</v>
      </c>
      <c r="C3085" t="s">
        <v>603</v>
      </c>
      <c r="D3085">
        <v>42644</v>
      </c>
      <c r="E3085">
        <v>5</v>
      </c>
      <c r="F3085">
        <v>4</v>
      </c>
      <c r="G3085">
        <v>1.25</v>
      </c>
      <c r="H3085">
        <v>36</v>
      </c>
      <c r="I3085">
        <v>50</v>
      </c>
      <c r="J3085">
        <v>0.72</v>
      </c>
      <c r="K3085">
        <v>40</v>
      </c>
      <c r="L3085">
        <v>1.25</v>
      </c>
      <c r="M3085">
        <v>34</v>
      </c>
      <c r="O3085">
        <v>5</v>
      </c>
      <c r="P3085">
        <v>5</v>
      </c>
      <c r="Q3085">
        <v>1</v>
      </c>
      <c r="R3085">
        <v>2</v>
      </c>
    </row>
    <row r="3086" spans="1:19" x14ac:dyDescent="0.25">
      <c r="A3086" t="s">
        <v>7749</v>
      </c>
      <c r="B3086" t="s">
        <v>1337</v>
      </c>
      <c r="C3086" t="s">
        <v>225</v>
      </c>
      <c r="D3086">
        <v>42644</v>
      </c>
      <c r="E3086">
        <v>7</v>
      </c>
      <c r="F3086">
        <v>16</v>
      </c>
      <c r="G3086">
        <v>0.4375</v>
      </c>
      <c r="H3086">
        <v>14</v>
      </c>
      <c r="I3086">
        <v>16</v>
      </c>
      <c r="J3086">
        <v>0.875</v>
      </c>
      <c r="K3086">
        <v>48</v>
      </c>
      <c r="L3086">
        <v>0.33333333333333331</v>
      </c>
      <c r="M3086">
        <v>13</v>
      </c>
      <c r="O3086">
        <v>4</v>
      </c>
      <c r="P3086">
        <v>5</v>
      </c>
      <c r="Q3086">
        <v>0.8</v>
      </c>
      <c r="R3086">
        <v>1</v>
      </c>
    </row>
    <row r="3087" spans="1:19" x14ac:dyDescent="0.25">
      <c r="A3087" t="s">
        <v>7750</v>
      </c>
      <c r="B3087" t="s">
        <v>1338</v>
      </c>
      <c r="C3087" t="s">
        <v>247</v>
      </c>
      <c r="D3087">
        <v>42644</v>
      </c>
      <c r="E3087">
        <v>6</v>
      </c>
      <c r="F3087">
        <v>10</v>
      </c>
      <c r="G3087">
        <v>0.6</v>
      </c>
      <c r="H3087">
        <v>52</v>
      </c>
      <c r="I3087">
        <v>52</v>
      </c>
      <c r="J3087">
        <v>1</v>
      </c>
      <c r="K3087">
        <v>81</v>
      </c>
      <c r="L3087">
        <v>0.64197530864197527</v>
      </c>
      <c r="M3087">
        <v>35</v>
      </c>
      <c r="O3087">
        <v>3</v>
      </c>
      <c r="P3087">
        <v>11</v>
      </c>
      <c r="Q3087">
        <v>0.27272727272727271</v>
      </c>
      <c r="R3087">
        <v>17</v>
      </c>
    </row>
    <row r="3088" spans="1:19" x14ac:dyDescent="0.25">
      <c r="A3088" t="s">
        <v>9383</v>
      </c>
      <c r="B3088" t="s">
        <v>2678</v>
      </c>
      <c r="C3088" t="s">
        <v>2637</v>
      </c>
      <c r="D3088">
        <v>42644</v>
      </c>
      <c r="E3088">
        <v>8</v>
      </c>
      <c r="F3088">
        <v>8</v>
      </c>
      <c r="G3088">
        <v>1</v>
      </c>
      <c r="H3088">
        <v>30</v>
      </c>
      <c r="I3088">
        <v>40</v>
      </c>
      <c r="J3088">
        <v>0.75</v>
      </c>
      <c r="K3088">
        <v>40</v>
      </c>
      <c r="L3088">
        <v>1</v>
      </c>
      <c r="M3088">
        <v>28</v>
      </c>
      <c r="O3088">
        <v>0</v>
      </c>
      <c r="P3088">
        <v>0</v>
      </c>
      <c r="Q3088" t="e">
        <v>#DIV/0!</v>
      </c>
      <c r="R3088">
        <v>2</v>
      </c>
    </row>
    <row r="3089" spans="1:19" x14ac:dyDescent="0.25">
      <c r="A3089" t="s">
        <v>7751</v>
      </c>
      <c r="B3089" t="s">
        <v>1339</v>
      </c>
      <c r="C3089" t="s">
        <v>242</v>
      </c>
      <c r="D3089">
        <v>42644</v>
      </c>
      <c r="E3089">
        <v>8</v>
      </c>
      <c r="F3089">
        <v>14</v>
      </c>
      <c r="G3089">
        <v>0.5714285714285714</v>
      </c>
      <c r="H3089">
        <v>40</v>
      </c>
      <c r="I3089">
        <v>56</v>
      </c>
      <c r="J3089">
        <v>0.7142857142857143</v>
      </c>
      <c r="K3089">
        <v>95</v>
      </c>
      <c r="L3089">
        <v>0.58947368421052626</v>
      </c>
      <c r="M3089">
        <v>28</v>
      </c>
      <c r="N3089">
        <v>1.0374999999999999</v>
      </c>
      <c r="O3089">
        <v>10</v>
      </c>
      <c r="P3089">
        <v>12</v>
      </c>
      <c r="Q3089">
        <v>0.83333333333333337</v>
      </c>
      <c r="R3089">
        <v>12</v>
      </c>
      <c r="S3089">
        <v>1</v>
      </c>
    </row>
    <row r="3090" spans="1:19" x14ac:dyDescent="0.25">
      <c r="A3090" t="s">
        <v>7752</v>
      </c>
      <c r="B3090" t="s">
        <v>1340</v>
      </c>
      <c r="C3090" t="s">
        <v>243</v>
      </c>
      <c r="D3090">
        <v>42644</v>
      </c>
      <c r="E3090">
        <v>4</v>
      </c>
      <c r="F3090">
        <v>12</v>
      </c>
      <c r="G3090">
        <v>0.33333333333333331</v>
      </c>
      <c r="H3090">
        <v>11</v>
      </c>
      <c r="I3090">
        <v>10</v>
      </c>
      <c r="J3090">
        <v>1.1000000000000001</v>
      </c>
      <c r="K3090">
        <v>40</v>
      </c>
      <c r="L3090">
        <v>0.25</v>
      </c>
      <c r="M3090">
        <v>10</v>
      </c>
      <c r="N3090">
        <v>0.85214285714285709</v>
      </c>
      <c r="O3090">
        <v>4</v>
      </c>
      <c r="P3090">
        <v>5</v>
      </c>
      <c r="Q3090">
        <v>0.8</v>
      </c>
      <c r="R3090">
        <v>1</v>
      </c>
      <c r="S3090">
        <v>0.32258064516129031</v>
      </c>
    </row>
    <row r="3091" spans="1:19" x14ac:dyDescent="0.25">
      <c r="A3091" t="s">
        <v>7753</v>
      </c>
      <c r="B3091" t="s">
        <v>1341</v>
      </c>
      <c r="C3091" t="s">
        <v>244</v>
      </c>
      <c r="D3091">
        <v>42644</v>
      </c>
      <c r="E3091">
        <v>3</v>
      </c>
      <c r="F3091">
        <v>4</v>
      </c>
      <c r="G3091">
        <v>0.75</v>
      </c>
      <c r="H3091">
        <v>3</v>
      </c>
      <c r="I3091">
        <v>6</v>
      </c>
      <c r="J3091">
        <v>0.5</v>
      </c>
      <c r="K3091">
        <v>8</v>
      </c>
      <c r="L3091">
        <v>0.75</v>
      </c>
      <c r="M3091">
        <v>3</v>
      </c>
      <c r="N3091">
        <v>0.77500000000000002</v>
      </c>
      <c r="O3091">
        <v>0</v>
      </c>
      <c r="P3091">
        <v>0</v>
      </c>
      <c r="Q3091" t="e">
        <v>#DIV/0!</v>
      </c>
      <c r="R3091">
        <v>0</v>
      </c>
    </row>
    <row r="3092" spans="1:19" x14ac:dyDescent="0.25">
      <c r="A3092" t="s">
        <v>9492</v>
      </c>
      <c r="B3092" t="s">
        <v>2851</v>
      </c>
      <c r="C3092" t="s">
        <v>2809</v>
      </c>
      <c r="D3092">
        <v>42644</v>
      </c>
      <c r="E3092">
        <v>9</v>
      </c>
      <c r="F3092">
        <v>10</v>
      </c>
      <c r="G3092">
        <v>0.9</v>
      </c>
      <c r="H3092">
        <v>31</v>
      </c>
      <c r="I3092">
        <v>49</v>
      </c>
      <c r="J3092">
        <v>0.63265306122448983</v>
      </c>
      <c r="K3092">
        <v>49</v>
      </c>
      <c r="L3092">
        <v>1</v>
      </c>
      <c r="M3092">
        <v>26</v>
      </c>
      <c r="O3092">
        <v>2</v>
      </c>
      <c r="P3092">
        <v>4</v>
      </c>
      <c r="Q3092">
        <v>0.5</v>
      </c>
      <c r="R3092">
        <v>5</v>
      </c>
      <c r="S3092">
        <v>1.175</v>
      </c>
    </row>
    <row r="3093" spans="1:19" x14ac:dyDescent="0.25">
      <c r="A3093" t="s">
        <v>7754</v>
      </c>
      <c r="B3093" t="s">
        <v>1342</v>
      </c>
      <c r="C3093" t="s">
        <v>245</v>
      </c>
      <c r="D3093">
        <v>42644</v>
      </c>
      <c r="E3093">
        <v>11</v>
      </c>
      <c r="F3093">
        <v>25</v>
      </c>
      <c r="G3093">
        <v>0.44</v>
      </c>
      <c r="H3093">
        <v>40</v>
      </c>
      <c r="I3093">
        <v>49</v>
      </c>
      <c r="J3093">
        <v>0.81632653061224492</v>
      </c>
      <c r="K3093">
        <v>106</v>
      </c>
      <c r="L3093">
        <v>0.46226415094339623</v>
      </c>
      <c r="M3093">
        <v>37</v>
      </c>
      <c r="O3093">
        <v>1</v>
      </c>
      <c r="P3093">
        <v>1</v>
      </c>
      <c r="Q3093">
        <v>1</v>
      </c>
      <c r="R3093">
        <v>3</v>
      </c>
      <c r="S3093">
        <v>0.97499999999999998</v>
      </c>
    </row>
    <row r="3094" spans="1:19" x14ac:dyDescent="0.25">
      <c r="A3094" t="s">
        <v>7755</v>
      </c>
      <c r="B3094" t="s">
        <v>1343</v>
      </c>
      <c r="C3094" t="s">
        <v>246</v>
      </c>
      <c r="D3094">
        <v>42644</v>
      </c>
      <c r="E3094">
        <v>62</v>
      </c>
      <c r="F3094">
        <v>60</v>
      </c>
      <c r="G3094">
        <v>1.0333333333333334</v>
      </c>
      <c r="H3094">
        <v>525</v>
      </c>
      <c r="I3094">
        <v>640</v>
      </c>
      <c r="J3094">
        <v>0.8203125</v>
      </c>
      <c r="K3094">
        <v>618</v>
      </c>
      <c r="L3094">
        <v>1.035598705501618</v>
      </c>
      <c r="M3094">
        <v>504</v>
      </c>
      <c r="O3094">
        <v>8</v>
      </c>
      <c r="P3094">
        <v>20</v>
      </c>
      <c r="Q3094">
        <v>0.4</v>
      </c>
      <c r="R3094">
        <v>21</v>
      </c>
    </row>
    <row r="3095" spans="1:19" x14ac:dyDescent="0.25">
      <c r="A3095" t="s">
        <v>7756</v>
      </c>
      <c r="B3095" t="s">
        <v>1344</v>
      </c>
      <c r="C3095" t="s">
        <v>365</v>
      </c>
      <c r="D3095">
        <v>42644</v>
      </c>
      <c r="E3095">
        <v>17</v>
      </c>
      <c r="F3095">
        <v>23</v>
      </c>
      <c r="G3095">
        <v>0.73913043478260865</v>
      </c>
      <c r="H3095">
        <v>41</v>
      </c>
      <c r="I3095">
        <v>51</v>
      </c>
      <c r="J3095">
        <v>0.80392156862745101</v>
      </c>
      <c r="K3095">
        <v>69</v>
      </c>
      <c r="L3095">
        <v>0.73913043478260865</v>
      </c>
      <c r="M3095">
        <v>35</v>
      </c>
      <c r="O3095">
        <v>3</v>
      </c>
      <c r="P3095">
        <v>5</v>
      </c>
      <c r="Q3095">
        <v>0.6</v>
      </c>
      <c r="R3095">
        <v>6</v>
      </c>
      <c r="S3095">
        <v>0.76300000000000001</v>
      </c>
    </row>
    <row r="3096" spans="1:19" x14ac:dyDescent="0.25">
      <c r="A3096" t="s">
        <v>7757</v>
      </c>
      <c r="B3096" t="s">
        <v>1345</v>
      </c>
      <c r="C3096" t="s">
        <v>240</v>
      </c>
      <c r="D3096">
        <v>42644</v>
      </c>
      <c r="E3096">
        <v>128</v>
      </c>
      <c r="F3096">
        <v>166</v>
      </c>
      <c r="G3096">
        <v>0.77108433734939763</v>
      </c>
      <c r="H3096">
        <v>773</v>
      </c>
      <c r="I3096">
        <v>953</v>
      </c>
      <c r="J3096">
        <v>0.8111227701993704</v>
      </c>
      <c r="K3096">
        <v>1106</v>
      </c>
      <c r="L3096">
        <v>0.86166365280289325</v>
      </c>
      <c r="M3096">
        <v>706</v>
      </c>
      <c r="O3096">
        <v>31</v>
      </c>
      <c r="P3096">
        <v>58</v>
      </c>
      <c r="Q3096">
        <v>0.53448275862068961</v>
      </c>
      <c r="R3096">
        <v>67</v>
      </c>
      <c r="S3096">
        <v>0.83</v>
      </c>
    </row>
    <row r="3097" spans="1:19" x14ac:dyDescent="0.25">
      <c r="A3097" t="s">
        <v>7758</v>
      </c>
      <c r="B3097" t="s">
        <v>1346</v>
      </c>
      <c r="C3097" t="s">
        <v>233</v>
      </c>
      <c r="D3097">
        <v>42675</v>
      </c>
      <c r="E3097">
        <v>0.5</v>
      </c>
      <c r="F3097">
        <v>0.5</v>
      </c>
      <c r="G3097">
        <v>1</v>
      </c>
      <c r="H3097">
        <v>8</v>
      </c>
      <c r="I3097">
        <v>2.5</v>
      </c>
      <c r="J3097">
        <v>3.2</v>
      </c>
      <c r="K3097">
        <v>2.5</v>
      </c>
      <c r="L3097">
        <v>1</v>
      </c>
      <c r="M3097">
        <v>8</v>
      </c>
      <c r="O3097">
        <v>0</v>
      </c>
      <c r="P3097">
        <v>1</v>
      </c>
      <c r="Q3097">
        <v>0</v>
      </c>
      <c r="R3097">
        <v>0</v>
      </c>
      <c r="S3097">
        <v>0.95</v>
      </c>
    </row>
    <row r="3098" spans="1:19" x14ac:dyDescent="0.25">
      <c r="A3098" t="s">
        <v>7759</v>
      </c>
      <c r="B3098" t="s">
        <v>1347</v>
      </c>
      <c r="C3098" t="s">
        <v>215</v>
      </c>
      <c r="D3098">
        <v>42675</v>
      </c>
      <c r="E3098">
        <v>2</v>
      </c>
      <c r="F3098">
        <v>4</v>
      </c>
      <c r="G3098">
        <v>0.5</v>
      </c>
      <c r="H3098">
        <v>20</v>
      </c>
      <c r="I3098">
        <v>18</v>
      </c>
      <c r="J3098">
        <v>1.1111111111111112</v>
      </c>
      <c r="K3098">
        <v>42</v>
      </c>
      <c r="L3098">
        <v>0.42857142857142855</v>
      </c>
      <c r="M3098">
        <v>16</v>
      </c>
      <c r="O3098">
        <v>1</v>
      </c>
      <c r="P3098">
        <v>5</v>
      </c>
      <c r="Q3098">
        <v>0.2</v>
      </c>
      <c r="R3098">
        <v>4</v>
      </c>
      <c r="S3098">
        <v>1</v>
      </c>
    </row>
    <row r="3099" spans="1:19" x14ac:dyDescent="0.25">
      <c r="A3099" t="s">
        <v>7760</v>
      </c>
      <c r="B3099" t="s">
        <v>1348</v>
      </c>
      <c r="C3099" t="s">
        <v>218</v>
      </c>
      <c r="D3099">
        <v>42675</v>
      </c>
      <c r="E3099">
        <v>2</v>
      </c>
      <c r="F3099">
        <v>3</v>
      </c>
      <c r="G3099">
        <v>0.66666666666666663</v>
      </c>
      <c r="H3099">
        <v>14</v>
      </c>
      <c r="I3099">
        <v>18</v>
      </c>
      <c r="J3099">
        <v>0.77777777777777779</v>
      </c>
      <c r="K3099">
        <v>25</v>
      </c>
      <c r="L3099">
        <v>0.72</v>
      </c>
      <c r="M3099">
        <v>13</v>
      </c>
      <c r="O3099">
        <v>0</v>
      </c>
      <c r="P3099">
        <v>0</v>
      </c>
      <c r="Q3099" t="e">
        <v>#DIV/0!</v>
      </c>
      <c r="R3099">
        <v>1</v>
      </c>
      <c r="S3099">
        <v>1</v>
      </c>
    </row>
    <row r="3100" spans="1:19" x14ac:dyDescent="0.25">
      <c r="A3100" t="s">
        <v>7761</v>
      </c>
      <c r="B3100" t="s">
        <v>1349</v>
      </c>
      <c r="C3100" t="s">
        <v>234</v>
      </c>
      <c r="D3100">
        <v>42675</v>
      </c>
      <c r="E3100">
        <v>1</v>
      </c>
      <c r="F3100">
        <v>1</v>
      </c>
      <c r="G3100">
        <v>1</v>
      </c>
      <c r="H3100">
        <v>8</v>
      </c>
      <c r="I3100">
        <v>5</v>
      </c>
      <c r="J3100">
        <v>1.6</v>
      </c>
      <c r="K3100">
        <v>5</v>
      </c>
      <c r="L3100">
        <v>1</v>
      </c>
      <c r="M3100">
        <v>5</v>
      </c>
      <c r="O3100">
        <v>0</v>
      </c>
      <c r="P3100">
        <v>2</v>
      </c>
      <c r="Q3100">
        <v>0</v>
      </c>
      <c r="R3100">
        <v>3</v>
      </c>
      <c r="S3100">
        <v>0.21428571428571427</v>
      </c>
    </row>
    <row r="3101" spans="1:19" x14ac:dyDescent="0.25">
      <c r="A3101" t="s">
        <v>8767</v>
      </c>
      <c r="B3101" t="s">
        <v>2679</v>
      </c>
      <c r="C3101" t="s">
        <v>2636</v>
      </c>
      <c r="D3101">
        <v>42675</v>
      </c>
      <c r="E3101">
        <v>1</v>
      </c>
      <c r="F3101">
        <v>3</v>
      </c>
      <c r="G3101">
        <v>0.33333333333333331</v>
      </c>
      <c r="H3101">
        <v>2</v>
      </c>
      <c r="I3101">
        <v>5</v>
      </c>
      <c r="J3101">
        <v>0.4</v>
      </c>
      <c r="K3101">
        <v>15</v>
      </c>
      <c r="L3101">
        <v>0.33333333333333331</v>
      </c>
      <c r="M3101">
        <v>2</v>
      </c>
      <c r="O3101">
        <v>0</v>
      </c>
      <c r="P3101">
        <v>0</v>
      </c>
      <c r="Q3101" t="e">
        <v>#DIV/0!</v>
      </c>
      <c r="R3101">
        <v>0</v>
      </c>
      <c r="S3101">
        <v>1</v>
      </c>
    </row>
    <row r="3102" spans="1:19" x14ac:dyDescent="0.25">
      <c r="A3102" t="s">
        <v>8876</v>
      </c>
      <c r="B3102" t="s">
        <v>3222</v>
      </c>
      <c r="C3102" t="s">
        <v>2638</v>
      </c>
      <c r="D3102">
        <v>42675</v>
      </c>
      <c r="E3102">
        <v>7</v>
      </c>
      <c r="F3102">
        <v>8</v>
      </c>
      <c r="G3102">
        <v>0.875</v>
      </c>
      <c r="H3102">
        <v>27</v>
      </c>
      <c r="I3102">
        <v>35</v>
      </c>
      <c r="J3102">
        <v>0.77142857142857146</v>
      </c>
      <c r="K3102">
        <v>40</v>
      </c>
      <c r="L3102">
        <v>0.875</v>
      </c>
      <c r="M3102">
        <v>27</v>
      </c>
      <c r="O3102">
        <v>1</v>
      </c>
      <c r="P3102">
        <v>1</v>
      </c>
      <c r="Q3102">
        <v>1</v>
      </c>
      <c r="R3102">
        <v>0</v>
      </c>
    </row>
    <row r="3103" spans="1:19" x14ac:dyDescent="0.25">
      <c r="A3103" t="s">
        <v>7762</v>
      </c>
      <c r="B3103" t="s">
        <v>1350</v>
      </c>
      <c r="C3103" t="s">
        <v>209</v>
      </c>
      <c r="D3103">
        <v>42675</v>
      </c>
      <c r="E3103">
        <v>0</v>
      </c>
      <c r="F3103">
        <v>0</v>
      </c>
      <c r="G3103" t="e">
        <v>#DIV/0!</v>
      </c>
      <c r="H3103">
        <v>0</v>
      </c>
      <c r="I3103">
        <v>0</v>
      </c>
      <c r="J3103" t="e">
        <v>#DIV/0!</v>
      </c>
      <c r="K3103">
        <v>0</v>
      </c>
      <c r="L3103" t="e">
        <v>#DIV/0!</v>
      </c>
      <c r="M3103">
        <v>0</v>
      </c>
      <c r="O3103">
        <v>0</v>
      </c>
      <c r="P3103">
        <v>0</v>
      </c>
      <c r="Q3103" t="e">
        <v>#DIV/0!</v>
      </c>
      <c r="R3103">
        <v>0</v>
      </c>
      <c r="S3103">
        <v>0.59333333333333338</v>
      </c>
    </row>
    <row r="3104" spans="1:19" x14ac:dyDescent="0.25">
      <c r="A3104" t="s">
        <v>7763</v>
      </c>
      <c r="B3104" t="s">
        <v>1351</v>
      </c>
      <c r="C3104" t="s">
        <v>214</v>
      </c>
      <c r="D3104">
        <v>42675</v>
      </c>
      <c r="E3104">
        <v>3</v>
      </c>
      <c r="F3104">
        <v>3</v>
      </c>
      <c r="G3104">
        <v>1</v>
      </c>
      <c r="H3104">
        <v>12</v>
      </c>
      <c r="I3104">
        <v>21</v>
      </c>
      <c r="J3104">
        <v>0.5714285714285714</v>
      </c>
      <c r="K3104">
        <v>21</v>
      </c>
      <c r="L3104">
        <v>1</v>
      </c>
      <c r="M3104">
        <v>9</v>
      </c>
      <c r="N3104">
        <v>1.175</v>
      </c>
      <c r="O3104">
        <v>1</v>
      </c>
      <c r="P3104">
        <v>2</v>
      </c>
      <c r="Q3104">
        <v>0.5</v>
      </c>
      <c r="R3104">
        <v>3</v>
      </c>
    </row>
    <row r="3105" spans="1:19" x14ac:dyDescent="0.25">
      <c r="A3105" t="s">
        <v>7764</v>
      </c>
      <c r="B3105" t="s">
        <v>1352</v>
      </c>
      <c r="C3105" t="s">
        <v>220</v>
      </c>
      <c r="D3105">
        <v>42675</v>
      </c>
      <c r="E3105">
        <v>7</v>
      </c>
      <c r="F3105">
        <v>7</v>
      </c>
      <c r="G3105">
        <v>1</v>
      </c>
      <c r="H3105">
        <v>28</v>
      </c>
      <c r="I3105">
        <v>45</v>
      </c>
      <c r="J3105">
        <v>0.62222222222222223</v>
      </c>
      <c r="K3105">
        <v>45</v>
      </c>
      <c r="L3105">
        <v>1</v>
      </c>
      <c r="M3105">
        <v>24</v>
      </c>
      <c r="N3105">
        <v>0.97499999999999998</v>
      </c>
      <c r="O3105">
        <v>8</v>
      </c>
      <c r="P3105">
        <v>10</v>
      </c>
      <c r="Q3105">
        <v>0.8</v>
      </c>
      <c r="R3105">
        <v>4</v>
      </c>
    </row>
    <row r="3106" spans="1:19" x14ac:dyDescent="0.25">
      <c r="A3106" t="s">
        <v>7765</v>
      </c>
      <c r="B3106" t="s">
        <v>1353</v>
      </c>
      <c r="C3106" t="s">
        <v>226</v>
      </c>
      <c r="D3106">
        <v>42675</v>
      </c>
      <c r="E3106">
        <v>4</v>
      </c>
      <c r="F3106">
        <v>8</v>
      </c>
      <c r="G3106">
        <v>0.5</v>
      </c>
      <c r="H3106">
        <v>12</v>
      </c>
      <c r="I3106">
        <v>10</v>
      </c>
      <c r="J3106">
        <v>1.2</v>
      </c>
      <c r="K3106">
        <v>24</v>
      </c>
      <c r="L3106">
        <v>0.41666666666666669</v>
      </c>
      <c r="M3106">
        <v>9</v>
      </c>
      <c r="O3106">
        <v>4</v>
      </c>
      <c r="P3106">
        <v>4</v>
      </c>
      <c r="Q3106">
        <v>1</v>
      </c>
      <c r="R3106">
        <v>3</v>
      </c>
    </row>
    <row r="3107" spans="1:19" x14ac:dyDescent="0.25">
      <c r="A3107" t="s">
        <v>7766</v>
      </c>
      <c r="B3107" t="s">
        <v>1354</v>
      </c>
      <c r="C3107" t="s">
        <v>227</v>
      </c>
      <c r="D3107">
        <v>42675</v>
      </c>
      <c r="E3107">
        <v>3</v>
      </c>
      <c r="F3107">
        <v>4</v>
      </c>
      <c r="G3107">
        <v>0.75</v>
      </c>
      <c r="H3107">
        <v>2</v>
      </c>
      <c r="I3107">
        <v>6</v>
      </c>
      <c r="J3107">
        <v>0.33333333333333331</v>
      </c>
      <c r="K3107">
        <v>8</v>
      </c>
      <c r="L3107">
        <v>0.75</v>
      </c>
      <c r="M3107">
        <v>2</v>
      </c>
      <c r="N3107">
        <v>0.76300000000000001</v>
      </c>
      <c r="O3107">
        <v>0</v>
      </c>
      <c r="P3107">
        <v>0</v>
      </c>
      <c r="Q3107" t="e">
        <v>#DIV/0!</v>
      </c>
      <c r="R3107">
        <v>0</v>
      </c>
    </row>
    <row r="3108" spans="1:19" x14ac:dyDescent="0.25">
      <c r="A3108" t="s">
        <v>8985</v>
      </c>
      <c r="B3108" t="s">
        <v>2852</v>
      </c>
      <c r="C3108" t="s">
        <v>2810</v>
      </c>
      <c r="D3108">
        <v>42675</v>
      </c>
      <c r="E3108">
        <v>5</v>
      </c>
      <c r="F3108">
        <v>5</v>
      </c>
      <c r="G3108">
        <v>1</v>
      </c>
      <c r="H3108">
        <v>18</v>
      </c>
      <c r="I3108">
        <v>24</v>
      </c>
      <c r="J3108">
        <v>0.75</v>
      </c>
      <c r="K3108">
        <v>24</v>
      </c>
      <c r="L3108">
        <v>1</v>
      </c>
      <c r="M3108">
        <v>15</v>
      </c>
      <c r="O3108">
        <v>0</v>
      </c>
      <c r="P3108">
        <v>1</v>
      </c>
      <c r="Q3108">
        <v>0</v>
      </c>
      <c r="R3108">
        <v>3</v>
      </c>
      <c r="S3108">
        <v>0.56880733944954132</v>
      </c>
    </row>
    <row r="3109" spans="1:19" x14ac:dyDescent="0.25">
      <c r="A3109" t="s">
        <v>9114</v>
      </c>
      <c r="B3109" t="s">
        <v>9115</v>
      </c>
      <c r="C3109" t="s">
        <v>2811</v>
      </c>
      <c r="D3109">
        <v>42675</v>
      </c>
      <c r="E3109">
        <v>5</v>
      </c>
      <c r="F3109">
        <v>5</v>
      </c>
      <c r="G3109">
        <v>1</v>
      </c>
      <c r="H3109">
        <v>14</v>
      </c>
      <c r="I3109">
        <v>25</v>
      </c>
      <c r="J3109">
        <v>0.56000000000000005</v>
      </c>
      <c r="K3109">
        <v>25</v>
      </c>
      <c r="L3109">
        <v>1</v>
      </c>
      <c r="M3109">
        <v>14</v>
      </c>
      <c r="O3109">
        <v>0</v>
      </c>
      <c r="P3109">
        <v>0</v>
      </c>
      <c r="Q3109" t="e">
        <v>#DIV/0!</v>
      </c>
      <c r="R3109">
        <v>0</v>
      </c>
      <c r="S3109">
        <v>0.84375</v>
      </c>
    </row>
    <row r="3110" spans="1:19" x14ac:dyDescent="0.25">
      <c r="A3110" t="s">
        <v>7767</v>
      </c>
      <c r="B3110" t="s">
        <v>1355</v>
      </c>
      <c r="C3110" t="s">
        <v>204</v>
      </c>
      <c r="D3110">
        <v>42675</v>
      </c>
      <c r="E3110">
        <v>4</v>
      </c>
      <c r="F3110">
        <v>5</v>
      </c>
      <c r="G3110">
        <v>0.8</v>
      </c>
      <c r="H3110">
        <v>8</v>
      </c>
      <c r="I3110">
        <v>20</v>
      </c>
      <c r="J3110">
        <v>0.4</v>
      </c>
      <c r="K3110">
        <v>25</v>
      </c>
      <c r="L3110">
        <v>0.8</v>
      </c>
      <c r="M3110">
        <v>8</v>
      </c>
      <c r="O3110">
        <v>1</v>
      </c>
      <c r="P3110">
        <v>1</v>
      </c>
      <c r="Q3110">
        <v>1</v>
      </c>
      <c r="R3110">
        <v>0</v>
      </c>
    </row>
    <row r="3111" spans="1:19" x14ac:dyDescent="0.25">
      <c r="A3111" t="s">
        <v>7768</v>
      </c>
      <c r="B3111" t="s">
        <v>1356</v>
      </c>
      <c r="C3111" t="s">
        <v>208</v>
      </c>
      <c r="D3111">
        <v>42675</v>
      </c>
      <c r="E3111">
        <v>1</v>
      </c>
      <c r="F3111">
        <v>5</v>
      </c>
      <c r="G3111">
        <v>0.2</v>
      </c>
      <c r="H3111">
        <v>3</v>
      </c>
      <c r="I3111">
        <v>5</v>
      </c>
      <c r="J3111">
        <v>0.6</v>
      </c>
      <c r="K3111">
        <v>25</v>
      </c>
      <c r="L3111">
        <v>0.2</v>
      </c>
      <c r="M3111">
        <v>3</v>
      </c>
      <c r="O3111">
        <v>0</v>
      </c>
      <c r="P3111">
        <v>0</v>
      </c>
      <c r="Q3111" t="e">
        <v>#DIV/0!</v>
      </c>
      <c r="R3111">
        <v>0</v>
      </c>
    </row>
    <row r="3112" spans="1:19" x14ac:dyDescent="0.25">
      <c r="A3112" t="s">
        <v>7769</v>
      </c>
      <c r="B3112" t="s">
        <v>1357</v>
      </c>
      <c r="C3112" t="s">
        <v>212</v>
      </c>
      <c r="D3112">
        <v>42675</v>
      </c>
      <c r="E3112">
        <v>3</v>
      </c>
      <c r="F3112">
        <v>2</v>
      </c>
      <c r="G3112">
        <v>1.5</v>
      </c>
      <c r="H3112">
        <v>14</v>
      </c>
      <c r="I3112">
        <v>15</v>
      </c>
      <c r="J3112">
        <v>0.93333333333333335</v>
      </c>
      <c r="K3112">
        <v>10</v>
      </c>
      <c r="L3112">
        <v>1.5</v>
      </c>
      <c r="M3112">
        <v>14</v>
      </c>
      <c r="O3112">
        <v>3</v>
      </c>
      <c r="P3112">
        <v>3</v>
      </c>
      <c r="Q3112">
        <v>1</v>
      </c>
      <c r="R3112">
        <v>0</v>
      </c>
    </row>
    <row r="3113" spans="1:19" x14ac:dyDescent="0.25">
      <c r="A3113" t="s">
        <v>7770</v>
      </c>
      <c r="B3113" t="s">
        <v>1358</v>
      </c>
      <c r="C3113" t="s">
        <v>363</v>
      </c>
      <c r="D3113">
        <v>42675</v>
      </c>
      <c r="E3113">
        <v>4</v>
      </c>
      <c r="F3113">
        <v>6</v>
      </c>
      <c r="G3113">
        <v>0.66666666666666663</v>
      </c>
      <c r="H3113">
        <v>9</v>
      </c>
      <c r="I3113">
        <v>12</v>
      </c>
      <c r="J3113">
        <v>0.75</v>
      </c>
      <c r="K3113">
        <v>18</v>
      </c>
      <c r="L3113">
        <v>0.66666666666666663</v>
      </c>
      <c r="M3113">
        <v>9</v>
      </c>
      <c r="O3113">
        <v>1</v>
      </c>
      <c r="P3113">
        <v>1</v>
      </c>
      <c r="Q3113">
        <v>1</v>
      </c>
      <c r="R3113">
        <v>0</v>
      </c>
      <c r="S3113">
        <v>1</v>
      </c>
    </row>
    <row r="3114" spans="1:19" x14ac:dyDescent="0.25">
      <c r="A3114" t="s">
        <v>7771</v>
      </c>
      <c r="B3114" t="s">
        <v>1359</v>
      </c>
      <c r="C3114" t="s">
        <v>223</v>
      </c>
      <c r="D3114">
        <v>42675</v>
      </c>
      <c r="E3114">
        <v>0</v>
      </c>
      <c r="F3114">
        <v>0</v>
      </c>
      <c r="G3114" t="e">
        <v>#DIV/0!</v>
      </c>
      <c r="H3114">
        <v>2</v>
      </c>
      <c r="I3114">
        <v>0</v>
      </c>
      <c r="J3114" t="e">
        <v>#DIV/0!</v>
      </c>
      <c r="K3114">
        <v>0</v>
      </c>
      <c r="L3114" t="e">
        <v>#DIV/0!</v>
      </c>
      <c r="M3114">
        <v>2</v>
      </c>
      <c r="O3114">
        <v>0</v>
      </c>
      <c r="P3114">
        <v>0</v>
      </c>
      <c r="Q3114" t="e">
        <v>#DIV/0!</v>
      </c>
      <c r="R3114">
        <v>0</v>
      </c>
      <c r="S3114">
        <v>0.1</v>
      </c>
    </row>
    <row r="3115" spans="1:19" x14ac:dyDescent="0.25">
      <c r="A3115" t="s">
        <v>7772</v>
      </c>
      <c r="B3115" t="s">
        <v>1360</v>
      </c>
      <c r="C3115" t="s">
        <v>206</v>
      </c>
      <c r="D3115">
        <v>42675</v>
      </c>
      <c r="E3115">
        <v>12</v>
      </c>
      <c r="F3115">
        <v>9</v>
      </c>
      <c r="G3115">
        <v>1.3333333333333333</v>
      </c>
      <c r="H3115">
        <v>133</v>
      </c>
      <c r="I3115">
        <v>120</v>
      </c>
      <c r="J3115">
        <v>1.1083333333333334</v>
      </c>
      <c r="K3115">
        <v>90</v>
      </c>
      <c r="L3115">
        <v>1.3333333333333333</v>
      </c>
      <c r="M3115">
        <v>133</v>
      </c>
      <c r="O3115">
        <v>1</v>
      </c>
      <c r="P3115">
        <v>1</v>
      </c>
      <c r="Q3115">
        <v>1</v>
      </c>
      <c r="R3115">
        <v>0</v>
      </c>
      <c r="S3115">
        <v>1</v>
      </c>
    </row>
    <row r="3116" spans="1:19" x14ac:dyDescent="0.25">
      <c r="A3116" t="s">
        <v>7773</v>
      </c>
      <c r="B3116" t="s">
        <v>1361</v>
      </c>
      <c r="C3116" t="s">
        <v>977</v>
      </c>
      <c r="D3116">
        <v>42675</v>
      </c>
      <c r="E3116">
        <v>2</v>
      </c>
      <c r="F3116">
        <v>5</v>
      </c>
      <c r="G3116">
        <v>0.4</v>
      </c>
      <c r="H3116">
        <v>13</v>
      </c>
      <c r="I3116">
        <v>8</v>
      </c>
      <c r="J3116">
        <v>1.625</v>
      </c>
      <c r="K3116">
        <v>18</v>
      </c>
      <c r="L3116">
        <v>0.44444444444444442</v>
      </c>
      <c r="M3116">
        <v>13</v>
      </c>
      <c r="O3116">
        <v>0</v>
      </c>
      <c r="P3116">
        <v>0</v>
      </c>
      <c r="Q3116" t="e">
        <v>#DIV/0!</v>
      </c>
      <c r="R3116">
        <v>0</v>
      </c>
    </row>
    <row r="3117" spans="1:19" x14ac:dyDescent="0.25">
      <c r="A3117" t="s">
        <v>7774</v>
      </c>
      <c r="B3117" t="s">
        <v>1362</v>
      </c>
      <c r="C3117" t="s">
        <v>229</v>
      </c>
      <c r="D3117">
        <v>42675</v>
      </c>
      <c r="E3117">
        <v>6</v>
      </c>
      <c r="F3117">
        <v>6</v>
      </c>
      <c r="G3117">
        <v>1</v>
      </c>
      <c r="H3117">
        <v>74</v>
      </c>
      <c r="I3117">
        <v>90</v>
      </c>
      <c r="J3117">
        <v>0.82222222222222219</v>
      </c>
      <c r="K3117">
        <v>90</v>
      </c>
      <c r="L3117">
        <v>1</v>
      </c>
      <c r="M3117">
        <v>74</v>
      </c>
      <c r="O3117">
        <v>0</v>
      </c>
      <c r="P3117">
        <v>0</v>
      </c>
      <c r="Q3117" t="e">
        <v>#DIV/0!</v>
      </c>
      <c r="R3117">
        <v>0</v>
      </c>
    </row>
    <row r="3118" spans="1:19" x14ac:dyDescent="0.25">
      <c r="A3118" t="s">
        <v>7775</v>
      </c>
      <c r="B3118" t="s">
        <v>1363</v>
      </c>
      <c r="C3118" t="s">
        <v>678</v>
      </c>
      <c r="D3118">
        <v>42675</v>
      </c>
      <c r="E3118">
        <v>5</v>
      </c>
      <c r="F3118">
        <v>5</v>
      </c>
      <c r="G3118">
        <v>1</v>
      </c>
      <c r="H3118">
        <v>10</v>
      </c>
      <c r="I3118">
        <v>30</v>
      </c>
      <c r="J3118">
        <v>0.33333333333333331</v>
      </c>
      <c r="K3118">
        <v>30</v>
      </c>
      <c r="L3118">
        <v>1</v>
      </c>
      <c r="M3118">
        <v>9</v>
      </c>
      <c r="O3118">
        <v>0</v>
      </c>
      <c r="P3118">
        <v>0</v>
      </c>
      <c r="Q3118" t="e">
        <v>#DIV/0!</v>
      </c>
      <c r="R3118">
        <v>1</v>
      </c>
      <c r="S3118">
        <v>0.36363636363636365</v>
      </c>
    </row>
    <row r="3119" spans="1:19" x14ac:dyDescent="0.25">
      <c r="A3119" t="s">
        <v>7776</v>
      </c>
      <c r="B3119" t="s">
        <v>1364</v>
      </c>
      <c r="C3119" t="s">
        <v>231</v>
      </c>
      <c r="D3119">
        <v>42675</v>
      </c>
      <c r="E3119">
        <v>4</v>
      </c>
      <c r="F3119">
        <v>7</v>
      </c>
      <c r="G3119">
        <v>0.5714285714285714</v>
      </c>
      <c r="H3119">
        <v>50</v>
      </c>
      <c r="I3119">
        <v>40</v>
      </c>
      <c r="J3119">
        <v>1.25</v>
      </c>
      <c r="K3119">
        <v>70</v>
      </c>
      <c r="L3119">
        <v>0.5714285714285714</v>
      </c>
      <c r="M3119">
        <v>50</v>
      </c>
      <c r="O3119">
        <v>0</v>
      </c>
      <c r="P3119">
        <v>0</v>
      </c>
      <c r="Q3119" t="e">
        <v>#DIV/0!</v>
      </c>
      <c r="R3119">
        <v>0</v>
      </c>
      <c r="S3119">
        <v>1</v>
      </c>
    </row>
    <row r="3120" spans="1:19" x14ac:dyDescent="0.25">
      <c r="A3120" t="s">
        <v>7777</v>
      </c>
      <c r="B3120" t="s">
        <v>1365</v>
      </c>
      <c r="C3120" t="s">
        <v>236</v>
      </c>
      <c r="D3120">
        <v>42675</v>
      </c>
      <c r="E3120">
        <v>11</v>
      </c>
      <c r="F3120">
        <v>15</v>
      </c>
      <c r="G3120">
        <v>0.73333333333333328</v>
      </c>
      <c r="H3120">
        <v>108</v>
      </c>
      <c r="I3120">
        <v>126</v>
      </c>
      <c r="J3120">
        <v>0.8571428571428571</v>
      </c>
      <c r="K3120">
        <v>174</v>
      </c>
      <c r="L3120">
        <v>0.72413793103448276</v>
      </c>
      <c r="M3120">
        <v>104</v>
      </c>
      <c r="O3120">
        <v>0</v>
      </c>
      <c r="P3120">
        <v>1</v>
      </c>
      <c r="Q3120">
        <v>0</v>
      </c>
      <c r="R3120">
        <v>4</v>
      </c>
      <c r="S3120">
        <v>0.79666666666666663</v>
      </c>
    </row>
    <row r="3121" spans="1:19" x14ac:dyDescent="0.25">
      <c r="A3121" t="s">
        <v>7778</v>
      </c>
      <c r="B3121" t="s">
        <v>1366</v>
      </c>
      <c r="C3121" t="s">
        <v>221</v>
      </c>
      <c r="D3121">
        <v>42675</v>
      </c>
      <c r="E3121">
        <v>11</v>
      </c>
      <c r="F3121">
        <v>6</v>
      </c>
      <c r="G3121">
        <v>1.8333333333333333</v>
      </c>
      <c r="H3121">
        <v>69</v>
      </c>
      <c r="I3121">
        <v>110</v>
      </c>
      <c r="J3121">
        <v>0.62727272727272732</v>
      </c>
      <c r="K3121">
        <v>60</v>
      </c>
      <c r="L3121">
        <v>1.8333333333333333</v>
      </c>
      <c r="M3121">
        <v>68</v>
      </c>
      <c r="O3121">
        <v>0</v>
      </c>
      <c r="P3121">
        <v>4</v>
      </c>
      <c r="Q3121">
        <v>0</v>
      </c>
      <c r="R3121">
        <v>1</v>
      </c>
      <c r="S3121" t="e">
        <v>#DIV/0!</v>
      </c>
    </row>
    <row r="3122" spans="1:19" x14ac:dyDescent="0.25">
      <c r="A3122" t="s">
        <v>7779</v>
      </c>
      <c r="B3122" t="s">
        <v>1367</v>
      </c>
      <c r="C3122" t="s">
        <v>238</v>
      </c>
      <c r="D3122">
        <v>42675</v>
      </c>
      <c r="E3122">
        <v>4</v>
      </c>
      <c r="F3122">
        <v>6</v>
      </c>
      <c r="G3122">
        <v>0.66666666666666663</v>
      </c>
      <c r="H3122">
        <v>76</v>
      </c>
      <c r="I3122">
        <v>40</v>
      </c>
      <c r="J3122">
        <v>1.9</v>
      </c>
      <c r="K3122">
        <v>60</v>
      </c>
      <c r="L3122">
        <v>0.66666666666666663</v>
      </c>
      <c r="M3122">
        <v>63</v>
      </c>
      <c r="O3122">
        <v>0</v>
      </c>
      <c r="P3122">
        <v>0</v>
      </c>
      <c r="Q3122" t="e">
        <v>#DIV/0!</v>
      </c>
      <c r="R3122">
        <v>13</v>
      </c>
      <c r="S3122" t="e">
        <v>#DIV/0!</v>
      </c>
    </row>
    <row r="3123" spans="1:19" x14ac:dyDescent="0.25">
      <c r="A3123" t="s">
        <v>7780</v>
      </c>
      <c r="B3123" t="s">
        <v>1368</v>
      </c>
      <c r="C3123" t="s">
        <v>224</v>
      </c>
      <c r="D3123">
        <v>42675</v>
      </c>
      <c r="E3123">
        <v>0</v>
      </c>
      <c r="F3123">
        <v>0</v>
      </c>
      <c r="G3123" t="e">
        <v>#DIV/0!</v>
      </c>
      <c r="H3123">
        <v>0</v>
      </c>
      <c r="I3123">
        <v>0</v>
      </c>
      <c r="J3123" t="e">
        <v>#DIV/0!</v>
      </c>
      <c r="K3123">
        <v>0</v>
      </c>
      <c r="L3123" t="e">
        <v>#DIV/0!</v>
      </c>
      <c r="M3123">
        <v>0</v>
      </c>
      <c r="O3123">
        <v>0</v>
      </c>
      <c r="P3123">
        <v>0</v>
      </c>
      <c r="Q3123" t="e">
        <v>#DIV/0!</v>
      </c>
      <c r="R3123">
        <v>0</v>
      </c>
      <c r="S3123" t="e">
        <v>#DIV/0!</v>
      </c>
    </row>
    <row r="3124" spans="1:19" x14ac:dyDescent="0.25">
      <c r="A3124" t="s">
        <v>7781</v>
      </c>
      <c r="B3124" t="s">
        <v>1369</v>
      </c>
      <c r="C3124" t="s">
        <v>584</v>
      </c>
      <c r="D3124">
        <v>42675</v>
      </c>
      <c r="E3124">
        <v>4</v>
      </c>
      <c r="F3124">
        <v>4</v>
      </c>
      <c r="G3124">
        <v>1</v>
      </c>
      <c r="H3124">
        <v>31</v>
      </c>
      <c r="I3124">
        <v>40</v>
      </c>
      <c r="J3124">
        <v>0.77500000000000002</v>
      </c>
      <c r="K3124">
        <v>40</v>
      </c>
      <c r="L3124">
        <v>1</v>
      </c>
      <c r="M3124">
        <v>29</v>
      </c>
      <c r="O3124">
        <v>7</v>
      </c>
      <c r="P3124">
        <v>7</v>
      </c>
      <c r="Q3124">
        <v>1</v>
      </c>
      <c r="R3124">
        <v>2</v>
      </c>
      <c r="S3124">
        <v>1</v>
      </c>
    </row>
    <row r="3125" spans="1:19" x14ac:dyDescent="0.25">
      <c r="A3125" t="s">
        <v>7782</v>
      </c>
      <c r="B3125" t="s">
        <v>1370</v>
      </c>
      <c r="C3125" t="s">
        <v>1164</v>
      </c>
      <c r="D3125">
        <v>42675</v>
      </c>
      <c r="E3125">
        <v>1</v>
      </c>
      <c r="F3125">
        <v>1</v>
      </c>
      <c r="G3125">
        <v>1</v>
      </c>
      <c r="H3125">
        <v>1</v>
      </c>
      <c r="I3125">
        <v>3</v>
      </c>
      <c r="J3125">
        <v>0.33333333333333331</v>
      </c>
      <c r="K3125">
        <v>3</v>
      </c>
      <c r="L3125">
        <v>1</v>
      </c>
      <c r="M3125">
        <v>1</v>
      </c>
      <c r="O3125">
        <v>0</v>
      </c>
      <c r="P3125">
        <v>0</v>
      </c>
      <c r="Q3125" t="e">
        <v>#DIV/0!</v>
      </c>
      <c r="R3125">
        <v>0</v>
      </c>
      <c r="S3125" t="e">
        <v>#DIV/0!</v>
      </c>
    </row>
    <row r="3126" spans="1:19" x14ac:dyDescent="0.25">
      <c r="A3126" t="s">
        <v>7783</v>
      </c>
      <c r="B3126" t="s">
        <v>1371</v>
      </c>
      <c r="C3126" t="s">
        <v>1166</v>
      </c>
      <c r="D3126">
        <v>42675</v>
      </c>
      <c r="E3126">
        <v>6</v>
      </c>
      <c r="F3126">
        <v>5</v>
      </c>
      <c r="G3126">
        <v>1.2</v>
      </c>
      <c r="H3126">
        <v>10</v>
      </c>
      <c r="I3126">
        <v>18</v>
      </c>
      <c r="J3126">
        <v>0.55555555555555558</v>
      </c>
      <c r="K3126">
        <v>15</v>
      </c>
      <c r="L3126">
        <v>1.2</v>
      </c>
      <c r="M3126">
        <v>10</v>
      </c>
      <c r="O3126">
        <v>0</v>
      </c>
      <c r="P3126">
        <v>0</v>
      </c>
      <c r="Q3126" t="e">
        <v>#DIV/0!</v>
      </c>
      <c r="R3126">
        <v>0</v>
      </c>
      <c r="S3126" t="e">
        <v>#DIV/0!</v>
      </c>
    </row>
    <row r="3127" spans="1:19" x14ac:dyDescent="0.25">
      <c r="A3127" t="s">
        <v>7784</v>
      </c>
      <c r="B3127" t="s">
        <v>1372</v>
      </c>
      <c r="C3127" t="s">
        <v>1168</v>
      </c>
      <c r="D3127">
        <v>42675</v>
      </c>
      <c r="E3127">
        <v>1</v>
      </c>
      <c r="F3127">
        <v>1</v>
      </c>
      <c r="G3127">
        <v>1</v>
      </c>
      <c r="H3127">
        <v>2</v>
      </c>
      <c r="I3127">
        <v>3</v>
      </c>
      <c r="J3127">
        <v>0.66666666666666663</v>
      </c>
      <c r="K3127">
        <v>3</v>
      </c>
      <c r="L3127">
        <v>1</v>
      </c>
      <c r="M3127">
        <v>2</v>
      </c>
      <c r="O3127">
        <v>0</v>
      </c>
      <c r="P3127">
        <v>0</v>
      </c>
      <c r="Q3127" t="e">
        <v>#DIV/0!</v>
      </c>
      <c r="R3127">
        <v>0</v>
      </c>
      <c r="S3127">
        <v>0.69464285714285712</v>
      </c>
    </row>
    <row r="3128" spans="1:19" x14ac:dyDescent="0.25">
      <c r="A3128" t="s">
        <v>7785</v>
      </c>
      <c r="B3128" t="s">
        <v>1373</v>
      </c>
      <c r="C3128" t="s">
        <v>1170</v>
      </c>
      <c r="D3128">
        <v>42675</v>
      </c>
      <c r="E3128">
        <v>4</v>
      </c>
      <c r="F3128">
        <v>8</v>
      </c>
      <c r="G3128">
        <v>0.5</v>
      </c>
      <c r="H3128">
        <v>8</v>
      </c>
      <c r="I3128">
        <v>12</v>
      </c>
      <c r="J3128">
        <v>0.66666666666666663</v>
      </c>
      <c r="K3128">
        <v>24</v>
      </c>
      <c r="L3128">
        <v>0.5</v>
      </c>
      <c r="M3128">
        <v>8</v>
      </c>
      <c r="O3128">
        <v>0</v>
      </c>
      <c r="P3128">
        <v>0</v>
      </c>
      <c r="Q3128" t="e">
        <v>#DIV/0!</v>
      </c>
      <c r="R3128">
        <v>0</v>
      </c>
      <c r="S3128" t="e">
        <v>#DIV/0!</v>
      </c>
    </row>
    <row r="3129" spans="1:19" x14ac:dyDescent="0.25">
      <c r="A3129" t="s">
        <v>7786</v>
      </c>
      <c r="B3129" t="s">
        <v>1374</v>
      </c>
      <c r="C3129" t="s">
        <v>1172</v>
      </c>
      <c r="D3129">
        <v>42675</v>
      </c>
      <c r="E3129">
        <v>2</v>
      </c>
      <c r="F3129">
        <v>2</v>
      </c>
      <c r="G3129">
        <v>1</v>
      </c>
      <c r="H3129">
        <v>8</v>
      </c>
      <c r="I3129">
        <v>6</v>
      </c>
      <c r="J3129">
        <v>1.3333333333333333</v>
      </c>
      <c r="K3129">
        <v>6</v>
      </c>
      <c r="L3129">
        <v>1</v>
      </c>
      <c r="M3129">
        <v>8</v>
      </c>
      <c r="O3129">
        <v>0</v>
      </c>
      <c r="P3129">
        <v>0</v>
      </c>
      <c r="Q3129" t="e">
        <v>#DIV/0!</v>
      </c>
      <c r="R3129">
        <v>0</v>
      </c>
      <c r="S3129" t="e">
        <v>#DIV/0!</v>
      </c>
    </row>
    <row r="3130" spans="1:19" x14ac:dyDescent="0.25">
      <c r="A3130" t="s">
        <v>7787</v>
      </c>
      <c r="B3130" t="s">
        <v>1375</v>
      </c>
      <c r="C3130" t="s">
        <v>1174</v>
      </c>
      <c r="D3130">
        <v>42675</v>
      </c>
      <c r="E3130">
        <v>3</v>
      </c>
      <c r="F3130">
        <v>6</v>
      </c>
      <c r="G3130">
        <v>0.5</v>
      </c>
      <c r="H3130">
        <v>11</v>
      </c>
      <c r="I3130">
        <v>9</v>
      </c>
      <c r="J3130">
        <v>1.2222222222222223</v>
      </c>
      <c r="K3130">
        <v>18</v>
      </c>
      <c r="L3130">
        <v>0.5</v>
      </c>
      <c r="M3130">
        <v>11</v>
      </c>
      <c r="O3130">
        <v>0</v>
      </c>
      <c r="P3130">
        <v>0</v>
      </c>
      <c r="Q3130" t="e">
        <v>#DIV/0!</v>
      </c>
      <c r="R3130">
        <v>0</v>
      </c>
      <c r="S3130">
        <v>0.83</v>
      </c>
    </row>
    <row r="3131" spans="1:19" x14ac:dyDescent="0.25">
      <c r="A3131" t="s">
        <v>7788</v>
      </c>
      <c r="B3131" t="s">
        <v>1376</v>
      </c>
      <c r="C3131" t="s">
        <v>202</v>
      </c>
      <c r="D3131">
        <v>42675</v>
      </c>
      <c r="E3131">
        <v>2</v>
      </c>
      <c r="F3131">
        <v>4</v>
      </c>
      <c r="G3131">
        <v>0.5</v>
      </c>
      <c r="H3131">
        <v>3</v>
      </c>
      <c r="I3131">
        <v>8</v>
      </c>
      <c r="J3131">
        <v>0.375</v>
      </c>
      <c r="K3131">
        <v>18</v>
      </c>
      <c r="L3131">
        <v>0.44444444444444442</v>
      </c>
      <c r="M3131">
        <v>3</v>
      </c>
      <c r="O3131">
        <v>0</v>
      </c>
      <c r="P3131">
        <v>0</v>
      </c>
      <c r="Q3131" t="e">
        <v>#DIV/0!</v>
      </c>
      <c r="R3131">
        <v>0</v>
      </c>
      <c r="S3131">
        <v>0.56880733944954132</v>
      </c>
    </row>
    <row r="3132" spans="1:19" x14ac:dyDescent="0.25">
      <c r="A3132" t="s">
        <v>7789</v>
      </c>
      <c r="B3132" t="s">
        <v>1377</v>
      </c>
      <c r="C3132" t="s">
        <v>203</v>
      </c>
      <c r="D3132">
        <v>42675</v>
      </c>
      <c r="E3132">
        <v>16</v>
      </c>
      <c r="F3132">
        <v>14</v>
      </c>
      <c r="G3132">
        <v>1.1428571428571428</v>
      </c>
      <c r="H3132">
        <v>141</v>
      </c>
      <c r="I3132">
        <v>140</v>
      </c>
      <c r="J3132">
        <v>1.0071428571428571</v>
      </c>
      <c r="K3132">
        <v>115</v>
      </c>
      <c r="L3132">
        <v>1.2173913043478262</v>
      </c>
      <c r="M3132">
        <v>141</v>
      </c>
      <c r="O3132">
        <v>2</v>
      </c>
      <c r="P3132">
        <v>2</v>
      </c>
      <c r="Q3132">
        <v>1</v>
      </c>
      <c r="R3132">
        <v>0</v>
      </c>
      <c r="S3132">
        <v>1</v>
      </c>
    </row>
    <row r="3133" spans="1:19" x14ac:dyDescent="0.25">
      <c r="A3133" t="s">
        <v>7790</v>
      </c>
      <c r="B3133" t="s">
        <v>1378</v>
      </c>
      <c r="C3133" t="s">
        <v>988</v>
      </c>
      <c r="D3133">
        <v>42675</v>
      </c>
      <c r="E3133">
        <v>8</v>
      </c>
      <c r="F3133">
        <v>10</v>
      </c>
      <c r="G3133">
        <v>0.8</v>
      </c>
      <c r="H3133">
        <v>23</v>
      </c>
      <c r="I3133">
        <v>26</v>
      </c>
      <c r="J3133">
        <v>0.88461538461538458</v>
      </c>
      <c r="K3133">
        <v>33</v>
      </c>
      <c r="L3133">
        <v>0.78787878787878785</v>
      </c>
      <c r="M3133">
        <v>23</v>
      </c>
      <c r="O3133">
        <v>0</v>
      </c>
      <c r="P3133">
        <v>0</v>
      </c>
      <c r="Q3133" t="e">
        <v>#DIV/0!</v>
      </c>
      <c r="R3133">
        <v>0</v>
      </c>
      <c r="S3133">
        <v>0.90937500000000004</v>
      </c>
    </row>
    <row r="3134" spans="1:19" x14ac:dyDescent="0.25">
      <c r="A3134" t="s">
        <v>7791</v>
      </c>
      <c r="B3134" t="s">
        <v>1379</v>
      </c>
      <c r="C3134" t="s">
        <v>1322</v>
      </c>
      <c r="D3134">
        <v>42675</v>
      </c>
      <c r="E3134">
        <v>1</v>
      </c>
      <c r="F3134">
        <v>1</v>
      </c>
      <c r="G3134">
        <v>1</v>
      </c>
      <c r="H3134">
        <v>2</v>
      </c>
      <c r="I3134">
        <v>3</v>
      </c>
      <c r="J3134">
        <v>0.66666666666666663</v>
      </c>
      <c r="K3134">
        <v>3</v>
      </c>
      <c r="L3134">
        <v>1</v>
      </c>
      <c r="M3134">
        <v>2</v>
      </c>
      <c r="O3134">
        <v>0</v>
      </c>
      <c r="P3134">
        <v>0</v>
      </c>
      <c r="Q3134" t="e">
        <v>#DIV/0!</v>
      </c>
      <c r="R3134">
        <v>0</v>
      </c>
      <c r="S3134">
        <v>0.63629032258064511</v>
      </c>
    </row>
    <row r="3135" spans="1:19" x14ac:dyDescent="0.25">
      <c r="A3135" t="s">
        <v>7792</v>
      </c>
      <c r="B3135" t="s">
        <v>1380</v>
      </c>
      <c r="C3135" t="s">
        <v>232</v>
      </c>
      <c r="D3135">
        <v>42675</v>
      </c>
      <c r="E3135">
        <v>0.5</v>
      </c>
      <c r="F3135">
        <v>0.5</v>
      </c>
      <c r="G3135">
        <v>1</v>
      </c>
      <c r="H3135">
        <v>8</v>
      </c>
      <c r="I3135">
        <v>2.5</v>
      </c>
      <c r="J3135">
        <v>3.2</v>
      </c>
      <c r="K3135">
        <v>2.5</v>
      </c>
      <c r="L3135">
        <v>1</v>
      </c>
      <c r="M3135">
        <v>8</v>
      </c>
      <c r="O3135">
        <v>0</v>
      </c>
      <c r="P3135">
        <v>1</v>
      </c>
      <c r="Q3135">
        <v>0</v>
      </c>
      <c r="R3135">
        <v>0</v>
      </c>
      <c r="S3135" t="e">
        <v>#DIV/0!</v>
      </c>
    </row>
    <row r="3136" spans="1:19" x14ac:dyDescent="0.25">
      <c r="A3136" t="s">
        <v>7793</v>
      </c>
      <c r="B3136" t="s">
        <v>1381</v>
      </c>
      <c r="C3136" t="s">
        <v>207</v>
      </c>
      <c r="D3136">
        <v>42675</v>
      </c>
      <c r="E3136">
        <v>5</v>
      </c>
      <c r="F3136">
        <v>13</v>
      </c>
      <c r="G3136">
        <v>0.38461538461538464</v>
      </c>
      <c r="H3136">
        <v>11</v>
      </c>
      <c r="I3136">
        <v>17</v>
      </c>
      <c r="J3136">
        <v>0.6470588235294118</v>
      </c>
      <c r="K3136">
        <v>49</v>
      </c>
      <c r="L3136">
        <v>0.34693877551020408</v>
      </c>
      <c r="M3136">
        <v>11</v>
      </c>
      <c r="O3136">
        <v>0</v>
      </c>
      <c r="P3136">
        <v>0</v>
      </c>
      <c r="Q3136" t="e">
        <v>#DIV/0!</v>
      </c>
      <c r="R3136">
        <v>0</v>
      </c>
      <c r="S3136" t="e">
        <v>#DIV/0!</v>
      </c>
    </row>
    <row r="3137" spans="1:19" x14ac:dyDescent="0.25">
      <c r="A3137" t="s">
        <v>7794</v>
      </c>
      <c r="B3137" t="s">
        <v>1382</v>
      </c>
      <c r="C3137" t="s">
        <v>228</v>
      </c>
      <c r="D3137">
        <v>42675</v>
      </c>
      <c r="E3137">
        <v>6</v>
      </c>
      <c r="F3137">
        <v>6</v>
      </c>
      <c r="G3137">
        <v>1</v>
      </c>
      <c r="H3137">
        <v>74</v>
      </c>
      <c r="I3137">
        <v>90</v>
      </c>
      <c r="J3137">
        <v>0.82222222222222219</v>
      </c>
      <c r="K3137">
        <v>90</v>
      </c>
      <c r="L3137">
        <v>1</v>
      </c>
      <c r="M3137">
        <v>74</v>
      </c>
      <c r="O3137">
        <v>0</v>
      </c>
      <c r="P3137">
        <v>0</v>
      </c>
      <c r="Q3137" t="e">
        <v>#DIV/0!</v>
      </c>
      <c r="R3137">
        <v>0</v>
      </c>
      <c r="S3137" t="e">
        <v>#DIV/0!</v>
      </c>
    </row>
    <row r="3138" spans="1:19" x14ac:dyDescent="0.25">
      <c r="A3138" t="s">
        <v>7795</v>
      </c>
      <c r="B3138" t="s">
        <v>1383</v>
      </c>
      <c r="C3138" t="s">
        <v>689</v>
      </c>
      <c r="D3138">
        <v>42675</v>
      </c>
      <c r="E3138">
        <v>5</v>
      </c>
      <c r="F3138">
        <v>5</v>
      </c>
      <c r="G3138">
        <v>1</v>
      </c>
      <c r="H3138">
        <v>10</v>
      </c>
      <c r="I3138">
        <v>30</v>
      </c>
      <c r="J3138">
        <v>0.33333333333333331</v>
      </c>
      <c r="K3138">
        <v>30</v>
      </c>
      <c r="L3138">
        <v>1</v>
      </c>
      <c r="M3138">
        <v>9</v>
      </c>
      <c r="O3138">
        <v>0</v>
      </c>
      <c r="P3138">
        <v>0</v>
      </c>
      <c r="Q3138" t="e">
        <v>#DIV/0!</v>
      </c>
      <c r="R3138">
        <v>1</v>
      </c>
      <c r="S3138" t="e">
        <v>#DIV/0!</v>
      </c>
    </row>
    <row r="3139" spans="1:19" x14ac:dyDescent="0.25">
      <c r="A3139" t="s">
        <v>7796</v>
      </c>
      <c r="B3139" t="s">
        <v>1384</v>
      </c>
      <c r="C3139" t="s">
        <v>211</v>
      </c>
      <c r="D3139">
        <v>42675</v>
      </c>
      <c r="E3139">
        <v>10</v>
      </c>
      <c r="F3139">
        <v>11</v>
      </c>
      <c r="G3139">
        <v>0.90909090909090906</v>
      </c>
      <c r="H3139">
        <v>54</v>
      </c>
      <c r="I3139">
        <v>60</v>
      </c>
      <c r="J3139">
        <v>0.9</v>
      </c>
      <c r="K3139">
        <v>79</v>
      </c>
      <c r="L3139">
        <v>0.759493670886076</v>
      </c>
      <c r="M3139">
        <v>47</v>
      </c>
      <c r="O3139">
        <v>5</v>
      </c>
      <c r="P3139">
        <v>10</v>
      </c>
      <c r="Q3139">
        <v>0.5</v>
      </c>
      <c r="R3139">
        <v>7</v>
      </c>
      <c r="S3139">
        <v>0.76300000000000001</v>
      </c>
    </row>
    <row r="3140" spans="1:19" x14ac:dyDescent="0.25">
      <c r="A3140" t="s">
        <v>7797</v>
      </c>
      <c r="B3140" t="s">
        <v>1385</v>
      </c>
      <c r="C3140" t="s">
        <v>216</v>
      </c>
      <c r="D3140">
        <v>42675</v>
      </c>
      <c r="E3140">
        <v>2</v>
      </c>
      <c r="F3140">
        <v>3</v>
      </c>
      <c r="G3140">
        <v>0.66666666666666663</v>
      </c>
      <c r="H3140">
        <v>14</v>
      </c>
      <c r="I3140">
        <v>18</v>
      </c>
      <c r="J3140">
        <v>0.77777777777777779</v>
      </c>
      <c r="K3140">
        <v>25</v>
      </c>
      <c r="L3140">
        <v>0.72</v>
      </c>
      <c r="M3140">
        <v>13</v>
      </c>
      <c r="O3140">
        <v>0</v>
      </c>
      <c r="P3140">
        <v>0</v>
      </c>
      <c r="Q3140" t="e">
        <v>#DIV/0!</v>
      </c>
      <c r="R3140">
        <v>1</v>
      </c>
    </row>
    <row r="3141" spans="1:19" x14ac:dyDescent="0.25">
      <c r="A3141" t="s">
        <v>7798</v>
      </c>
      <c r="B3141" t="s">
        <v>1386</v>
      </c>
      <c r="C3141" t="s">
        <v>230</v>
      </c>
      <c r="D3141">
        <v>42675</v>
      </c>
      <c r="E3141">
        <v>4</v>
      </c>
      <c r="F3141">
        <v>7</v>
      </c>
      <c r="G3141">
        <v>0.5714285714285714</v>
      </c>
      <c r="H3141">
        <v>50</v>
      </c>
      <c r="I3141">
        <v>40</v>
      </c>
      <c r="J3141">
        <v>1.25</v>
      </c>
      <c r="K3141">
        <v>70</v>
      </c>
      <c r="L3141">
        <v>0.5714285714285714</v>
      </c>
      <c r="M3141">
        <v>50</v>
      </c>
      <c r="O3141">
        <v>0</v>
      </c>
      <c r="P3141">
        <v>0</v>
      </c>
      <c r="Q3141" t="e">
        <v>#DIV/0!</v>
      </c>
      <c r="R3141">
        <v>0</v>
      </c>
      <c r="S3141">
        <v>0.66129032258064513</v>
      </c>
    </row>
    <row r="3142" spans="1:19" x14ac:dyDescent="0.25">
      <c r="A3142" t="s">
        <v>9634</v>
      </c>
      <c r="B3142" t="s">
        <v>9635</v>
      </c>
      <c r="C3142" t="s">
        <v>9523</v>
      </c>
      <c r="D3142">
        <v>42675</v>
      </c>
      <c r="E3142">
        <v>5</v>
      </c>
      <c r="F3142">
        <v>5</v>
      </c>
      <c r="G3142">
        <v>1</v>
      </c>
      <c r="H3142">
        <v>18</v>
      </c>
      <c r="I3142">
        <v>24</v>
      </c>
      <c r="J3142">
        <v>0.75</v>
      </c>
      <c r="K3142">
        <v>24</v>
      </c>
      <c r="L3142">
        <v>1</v>
      </c>
      <c r="M3142">
        <v>15</v>
      </c>
      <c r="O3142">
        <v>0</v>
      </c>
      <c r="P3142">
        <v>1</v>
      </c>
      <c r="Q3142">
        <v>0</v>
      </c>
      <c r="R3142">
        <v>3</v>
      </c>
      <c r="S3142">
        <v>1.075</v>
      </c>
    </row>
    <row r="3143" spans="1:19" x14ac:dyDescent="0.25">
      <c r="A3143" t="s">
        <v>7799</v>
      </c>
      <c r="B3143" t="s">
        <v>1387</v>
      </c>
      <c r="C3143" t="s">
        <v>237</v>
      </c>
      <c r="D3143">
        <v>42675</v>
      </c>
      <c r="E3143">
        <v>11</v>
      </c>
      <c r="F3143">
        <v>15</v>
      </c>
      <c r="G3143">
        <v>0.73333333333333328</v>
      </c>
      <c r="H3143">
        <v>108</v>
      </c>
      <c r="I3143">
        <v>126</v>
      </c>
      <c r="J3143">
        <v>0.8571428571428571</v>
      </c>
      <c r="K3143">
        <v>174</v>
      </c>
      <c r="L3143">
        <v>0.72413793103448276</v>
      </c>
      <c r="M3143">
        <v>104</v>
      </c>
      <c r="O3143">
        <v>0</v>
      </c>
      <c r="P3143">
        <v>1</v>
      </c>
      <c r="Q3143">
        <v>0</v>
      </c>
      <c r="R3143">
        <v>4</v>
      </c>
      <c r="S3143" t="e">
        <v>#DIV/0!</v>
      </c>
    </row>
    <row r="3144" spans="1:19" x14ac:dyDescent="0.25">
      <c r="A3144" t="s">
        <v>7800</v>
      </c>
      <c r="B3144" t="s">
        <v>1388</v>
      </c>
      <c r="C3144" t="s">
        <v>364</v>
      </c>
      <c r="D3144">
        <v>42675</v>
      </c>
      <c r="E3144">
        <v>7</v>
      </c>
      <c r="F3144">
        <v>12</v>
      </c>
      <c r="G3144">
        <v>0.58333333333333337</v>
      </c>
      <c r="H3144">
        <v>20</v>
      </c>
      <c r="I3144">
        <v>21</v>
      </c>
      <c r="J3144">
        <v>0.95238095238095233</v>
      </c>
      <c r="K3144">
        <v>36</v>
      </c>
      <c r="L3144">
        <v>0.58333333333333337</v>
      </c>
      <c r="M3144">
        <v>20</v>
      </c>
      <c r="O3144">
        <v>1</v>
      </c>
      <c r="P3144">
        <v>1</v>
      </c>
      <c r="Q3144">
        <v>1</v>
      </c>
      <c r="R3144">
        <v>0</v>
      </c>
      <c r="S3144">
        <v>0.76300000000000001</v>
      </c>
    </row>
    <row r="3145" spans="1:19" x14ac:dyDescent="0.25">
      <c r="A3145" t="s">
        <v>7801</v>
      </c>
      <c r="B3145" t="s">
        <v>1389</v>
      </c>
      <c r="C3145" t="s">
        <v>219</v>
      </c>
      <c r="D3145">
        <v>42675</v>
      </c>
      <c r="E3145">
        <v>18</v>
      </c>
      <c r="F3145">
        <v>13</v>
      </c>
      <c r="G3145">
        <v>1.3846153846153846</v>
      </c>
      <c r="H3145">
        <v>97</v>
      </c>
      <c r="I3145">
        <v>155</v>
      </c>
      <c r="J3145">
        <v>0.62580645161290327</v>
      </c>
      <c r="K3145">
        <v>105</v>
      </c>
      <c r="L3145">
        <v>1.4761904761904763</v>
      </c>
      <c r="M3145">
        <v>92</v>
      </c>
      <c r="O3145">
        <v>8</v>
      </c>
      <c r="P3145">
        <v>14</v>
      </c>
      <c r="Q3145">
        <v>0.5714285714285714</v>
      </c>
      <c r="R3145">
        <v>5</v>
      </c>
      <c r="S3145">
        <v>0.8899999999999999</v>
      </c>
    </row>
    <row r="3146" spans="1:19" x14ac:dyDescent="0.25">
      <c r="A3146" t="s">
        <v>9259</v>
      </c>
      <c r="B3146" t="s">
        <v>9260</v>
      </c>
      <c r="C3146" t="s">
        <v>3018</v>
      </c>
      <c r="D3146">
        <v>42675</v>
      </c>
      <c r="E3146">
        <v>12</v>
      </c>
      <c r="F3146">
        <v>13</v>
      </c>
      <c r="G3146">
        <v>0.92307692307692313</v>
      </c>
      <c r="H3146">
        <v>41</v>
      </c>
      <c r="I3146">
        <v>60</v>
      </c>
      <c r="J3146">
        <v>0.68333333333333335</v>
      </c>
      <c r="K3146">
        <v>65</v>
      </c>
      <c r="L3146">
        <v>0.92307692307692313</v>
      </c>
      <c r="M3146">
        <v>41</v>
      </c>
      <c r="O3146">
        <v>1</v>
      </c>
      <c r="P3146">
        <v>1</v>
      </c>
      <c r="Q3146">
        <v>1</v>
      </c>
      <c r="R3146">
        <v>0</v>
      </c>
      <c r="S3146">
        <v>0.8035714285714286</v>
      </c>
    </row>
    <row r="3147" spans="1:19" x14ac:dyDescent="0.25">
      <c r="A3147" t="s">
        <v>7802</v>
      </c>
      <c r="B3147" t="s">
        <v>1390</v>
      </c>
      <c r="C3147" t="s">
        <v>235</v>
      </c>
      <c r="D3147">
        <v>42675</v>
      </c>
      <c r="E3147">
        <v>1</v>
      </c>
      <c r="F3147">
        <v>1</v>
      </c>
      <c r="G3147">
        <v>1</v>
      </c>
      <c r="H3147">
        <v>8</v>
      </c>
      <c r="I3147">
        <v>5</v>
      </c>
      <c r="J3147">
        <v>1.6</v>
      </c>
      <c r="K3147">
        <v>5</v>
      </c>
      <c r="L3147">
        <v>1</v>
      </c>
      <c r="M3147">
        <v>5</v>
      </c>
      <c r="O3147">
        <v>0</v>
      </c>
      <c r="P3147">
        <v>2</v>
      </c>
      <c r="Q3147">
        <v>0</v>
      </c>
      <c r="R3147">
        <v>3</v>
      </c>
      <c r="S3147">
        <v>0.66863022426095819</v>
      </c>
    </row>
    <row r="3148" spans="1:19" x14ac:dyDescent="0.25">
      <c r="A3148" t="s">
        <v>7803</v>
      </c>
      <c r="B3148" t="s">
        <v>1391</v>
      </c>
      <c r="C3148" t="s">
        <v>239</v>
      </c>
      <c r="D3148">
        <v>42675</v>
      </c>
      <c r="E3148">
        <v>4</v>
      </c>
      <c r="F3148">
        <v>6</v>
      </c>
      <c r="G3148">
        <v>0.66666666666666663</v>
      </c>
      <c r="H3148">
        <v>76</v>
      </c>
      <c r="I3148">
        <v>40</v>
      </c>
      <c r="J3148">
        <v>1.9</v>
      </c>
      <c r="K3148">
        <v>60</v>
      </c>
      <c r="L3148">
        <v>0.66666666666666663</v>
      </c>
      <c r="M3148">
        <v>63</v>
      </c>
      <c r="O3148">
        <v>0</v>
      </c>
      <c r="P3148">
        <v>0</v>
      </c>
      <c r="Q3148" t="e">
        <v>#DIV/0!</v>
      </c>
      <c r="R3148">
        <v>13</v>
      </c>
      <c r="S3148">
        <v>0.61590909090909096</v>
      </c>
    </row>
    <row r="3149" spans="1:19" x14ac:dyDescent="0.25">
      <c r="A3149" t="s">
        <v>7804</v>
      </c>
      <c r="B3149" t="s">
        <v>1392</v>
      </c>
      <c r="C3149" t="s">
        <v>222</v>
      </c>
      <c r="D3149">
        <v>42675</v>
      </c>
      <c r="E3149">
        <v>0</v>
      </c>
      <c r="F3149">
        <v>0</v>
      </c>
      <c r="G3149" t="e">
        <v>#DIV/0!</v>
      </c>
      <c r="H3149">
        <v>2</v>
      </c>
      <c r="I3149">
        <v>0</v>
      </c>
      <c r="J3149" t="e">
        <v>#DIV/0!</v>
      </c>
      <c r="K3149">
        <v>0</v>
      </c>
      <c r="L3149" t="e">
        <v>#DIV/0!</v>
      </c>
      <c r="M3149">
        <v>2</v>
      </c>
      <c r="O3149">
        <v>0</v>
      </c>
      <c r="P3149">
        <v>0</v>
      </c>
      <c r="Q3149" t="e">
        <v>#DIV/0!</v>
      </c>
      <c r="R3149">
        <v>0</v>
      </c>
      <c r="S3149">
        <v>0.78</v>
      </c>
    </row>
    <row r="3150" spans="1:19" x14ac:dyDescent="0.25">
      <c r="A3150" t="s">
        <v>7805</v>
      </c>
      <c r="B3150" t="s">
        <v>1393</v>
      </c>
      <c r="C3150" t="s">
        <v>603</v>
      </c>
      <c r="D3150">
        <v>42675</v>
      </c>
      <c r="E3150">
        <v>4</v>
      </c>
      <c r="F3150">
        <v>4</v>
      </c>
      <c r="G3150">
        <v>1</v>
      </c>
      <c r="H3150">
        <v>31</v>
      </c>
      <c r="I3150">
        <v>40</v>
      </c>
      <c r="J3150">
        <v>0.77500000000000002</v>
      </c>
      <c r="K3150">
        <v>40</v>
      </c>
      <c r="L3150">
        <v>1</v>
      </c>
      <c r="M3150">
        <v>29</v>
      </c>
      <c r="O3150">
        <v>7</v>
      </c>
      <c r="P3150">
        <v>7</v>
      </c>
      <c r="Q3150">
        <v>1</v>
      </c>
      <c r="R3150">
        <v>2</v>
      </c>
    </row>
    <row r="3151" spans="1:19" x14ac:dyDescent="0.25">
      <c r="A3151" t="s">
        <v>7806</v>
      </c>
      <c r="B3151" t="s">
        <v>1394</v>
      </c>
      <c r="C3151" t="s">
        <v>225</v>
      </c>
      <c r="D3151">
        <v>42675</v>
      </c>
      <c r="E3151">
        <v>7</v>
      </c>
      <c r="F3151">
        <v>12</v>
      </c>
      <c r="G3151">
        <v>0.58333333333333337</v>
      </c>
      <c r="H3151">
        <v>14</v>
      </c>
      <c r="I3151">
        <v>16</v>
      </c>
      <c r="J3151">
        <v>0.875</v>
      </c>
      <c r="K3151">
        <v>32</v>
      </c>
      <c r="L3151">
        <v>0.5</v>
      </c>
      <c r="M3151">
        <v>11</v>
      </c>
      <c r="O3151">
        <v>4</v>
      </c>
      <c r="P3151">
        <v>4</v>
      </c>
      <c r="Q3151">
        <v>1</v>
      </c>
      <c r="R3151">
        <v>3</v>
      </c>
    </row>
    <row r="3152" spans="1:19" x14ac:dyDescent="0.25">
      <c r="A3152" t="s">
        <v>7807</v>
      </c>
      <c r="B3152" t="s">
        <v>1395</v>
      </c>
      <c r="C3152" t="s">
        <v>247</v>
      </c>
      <c r="D3152">
        <v>42675</v>
      </c>
      <c r="E3152">
        <v>5.5</v>
      </c>
      <c r="F3152">
        <v>8.5</v>
      </c>
      <c r="G3152">
        <v>0.6470588235294118</v>
      </c>
      <c r="H3152">
        <v>50</v>
      </c>
      <c r="I3152">
        <v>43.5</v>
      </c>
      <c r="J3152">
        <v>1.1494252873563218</v>
      </c>
      <c r="K3152">
        <v>74.5</v>
      </c>
      <c r="L3152">
        <v>0.58389261744966447</v>
      </c>
      <c r="M3152">
        <v>42</v>
      </c>
      <c r="O3152">
        <v>1</v>
      </c>
      <c r="P3152">
        <v>8</v>
      </c>
      <c r="Q3152">
        <v>0.125</v>
      </c>
      <c r="R3152">
        <v>8</v>
      </c>
    </row>
    <row r="3153" spans="1:19" x14ac:dyDescent="0.25">
      <c r="A3153" t="s">
        <v>9384</v>
      </c>
      <c r="B3153" t="s">
        <v>2680</v>
      </c>
      <c r="C3153" t="s">
        <v>2637</v>
      </c>
      <c r="D3153">
        <v>42675</v>
      </c>
      <c r="E3153">
        <v>8</v>
      </c>
      <c r="F3153">
        <v>11</v>
      </c>
      <c r="G3153">
        <v>0.72727272727272729</v>
      </c>
      <c r="H3153">
        <v>29</v>
      </c>
      <c r="I3153">
        <v>40</v>
      </c>
      <c r="J3153">
        <v>0.72499999999999998</v>
      </c>
      <c r="K3153">
        <v>55</v>
      </c>
      <c r="L3153">
        <v>0.72727272727272729</v>
      </c>
      <c r="M3153">
        <v>29</v>
      </c>
      <c r="O3153">
        <v>1</v>
      </c>
      <c r="P3153">
        <v>1</v>
      </c>
      <c r="Q3153">
        <v>1</v>
      </c>
      <c r="R3153">
        <v>0</v>
      </c>
    </row>
    <row r="3154" spans="1:19" x14ac:dyDescent="0.25">
      <c r="A3154" t="s">
        <v>7808</v>
      </c>
      <c r="B3154" t="s">
        <v>1396</v>
      </c>
      <c r="C3154" t="s">
        <v>242</v>
      </c>
      <c r="D3154">
        <v>42675</v>
      </c>
      <c r="E3154">
        <v>10</v>
      </c>
      <c r="F3154">
        <v>10</v>
      </c>
      <c r="G3154">
        <v>1</v>
      </c>
      <c r="H3154">
        <v>40</v>
      </c>
      <c r="I3154">
        <v>66</v>
      </c>
      <c r="J3154">
        <v>0.60606060606060608</v>
      </c>
      <c r="K3154">
        <v>66</v>
      </c>
      <c r="L3154">
        <v>1</v>
      </c>
      <c r="M3154">
        <v>33</v>
      </c>
      <c r="N3154">
        <v>1.075</v>
      </c>
      <c r="O3154">
        <v>9</v>
      </c>
      <c r="P3154">
        <v>12</v>
      </c>
      <c r="Q3154">
        <v>0.75</v>
      </c>
      <c r="R3154">
        <v>7</v>
      </c>
      <c r="S3154">
        <v>1</v>
      </c>
    </row>
    <row r="3155" spans="1:19" x14ac:dyDescent="0.25">
      <c r="A3155" t="s">
        <v>7809</v>
      </c>
      <c r="B3155" t="s">
        <v>1397</v>
      </c>
      <c r="C3155" t="s">
        <v>243</v>
      </c>
      <c r="D3155">
        <v>42675</v>
      </c>
      <c r="E3155">
        <v>4</v>
      </c>
      <c r="F3155">
        <v>8</v>
      </c>
      <c r="G3155">
        <v>0.5</v>
      </c>
      <c r="H3155">
        <v>12</v>
      </c>
      <c r="I3155">
        <v>10</v>
      </c>
      <c r="J3155">
        <v>1.2</v>
      </c>
      <c r="K3155">
        <v>24</v>
      </c>
      <c r="L3155">
        <v>0.41666666666666669</v>
      </c>
      <c r="M3155">
        <v>9</v>
      </c>
      <c r="N3155" t="e">
        <v>#DIV/0!</v>
      </c>
      <c r="O3155">
        <v>4</v>
      </c>
      <c r="P3155">
        <v>4</v>
      </c>
      <c r="Q3155">
        <v>1</v>
      </c>
      <c r="R3155">
        <v>3</v>
      </c>
      <c r="S3155">
        <v>0.32258064516129031</v>
      </c>
    </row>
    <row r="3156" spans="1:19" x14ac:dyDescent="0.25">
      <c r="A3156" t="s">
        <v>7810</v>
      </c>
      <c r="B3156" t="s">
        <v>1398</v>
      </c>
      <c r="C3156" t="s">
        <v>244</v>
      </c>
      <c r="D3156">
        <v>42675</v>
      </c>
      <c r="E3156">
        <v>3</v>
      </c>
      <c r="F3156">
        <v>4</v>
      </c>
      <c r="G3156">
        <v>0.75</v>
      </c>
      <c r="H3156">
        <v>2</v>
      </c>
      <c r="I3156">
        <v>6</v>
      </c>
      <c r="J3156">
        <v>0.33333333333333331</v>
      </c>
      <c r="K3156">
        <v>8</v>
      </c>
      <c r="L3156">
        <v>0.75</v>
      </c>
      <c r="M3156">
        <v>2</v>
      </c>
      <c r="N3156">
        <v>0.76300000000000001</v>
      </c>
      <c r="O3156">
        <v>0</v>
      </c>
      <c r="P3156">
        <v>0</v>
      </c>
      <c r="Q3156" t="e">
        <v>#DIV/0!</v>
      </c>
      <c r="R3156">
        <v>0</v>
      </c>
      <c r="S3156">
        <v>0.875</v>
      </c>
    </row>
    <row r="3157" spans="1:19" x14ac:dyDescent="0.25">
      <c r="A3157" t="s">
        <v>9493</v>
      </c>
      <c r="B3157" t="s">
        <v>2853</v>
      </c>
      <c r="C3157" t="s">
        <v>2809</v>
      </c>
      <c r="D3157">
        <v>42675</v>
      </c>
      <c r="E3157">
        <v>10</v>
      </c>
      <c r="F3157">
        <v>10</v>
      </c>
      <c r="G3157">
        <v>1</v>
      </c>
      <c r="H3157">
        <v>32</v>
      </c>
      <c r="I3157">
        <v>49</v>
      </c>
      <c r="J3157">
        <v>0.65306122448979587</v>
      </c>
      <c r="K3157">
        <v>49</v>
      </c>
      <c r="L3157">
        <v>1</v>
      </c>
      <c r="M3157">
        <v>29</v>
      </c>
      <c r="O3157">
        <v>0</v>
      </c>
      <c r="P3157">
        <v>1</v>
      </c>
      <c r="Q3157">
        <v>0</v>
      </c>
      <c r="R3157">
        <v>3</v>
      </c>
      <c r="S3157">
        <v>1.03</v>
      </c>
    </row>
    <row r="3158" spans="1:19" x14ac:dyDescent="0.25">
      <c r="A3158" t="s">
        <v>7811</v>
      </c>
      <c r="B3158" t="s">
        <v>1399</v>
      </c>
      <c r="C3158" t="s">
        <v>245</v>
      </c>
      <c r="D3158">
        <v>42675</v>
      </c>
      <c r="E3158">
        <v>12</v>
      </c>
      <c r="F3158">
        <v>18</v>
      </c>
      <c r="G3158">
        <v>0.66666666666666663</v>
      </c>
      <c r="H3158">
        <v>36</v>
      </c>
      <c r="I3158">
        <v>52</v>
      </c>
      <c r="J3158">
        <v>0.69230769230769229</v>
      </c>
      <c r="K3158">
        <v>78</v>
      </c>
      <c r="L3158">
        <v>0.66666666666666663</v>
      </c>
      <c r="M3158">
        <v>36</v>
      </c>
      <c r="O3158">
        <v>5</v>
      </c>
      <c r="P3158">
        <v>5</v>
      </c>
      <c r="Q3158">
        <v>1</v>
      </c>
      <c r="R3158">
        <v>0</v>
      </c>
      <c r="S3158">
        <v>1.05</v>
      </c>
    </row>
    <row r="3159" spans="1:19" x14ac:dyDescent="0.25">
      <c r="A3159" t="s">
        <v>7812</v>
      </c>
      <c r="B3159" t="s">
        <v>1400</v>
      </c>
      <c r="C3159" t="s">
        <v>246</v>
      </c>
      <c r="D3159">
        <v>42675</v>
      </c>
      <c r="E3159">
        <v>59</v>
      </c>
      <c r="F3159">
        <v>63</v>
      </c>
      <c r="G3159">
        <v>0.93650793650793651</v>
      </c>
      <c r="H3159">
        <v>564</v>
      </c>
      <c r="I3159">
        <v>604</v>
      </c>
      <c r="J3159">
        <v>0.93377483443708609</v>
      </c>
      <c r="K3159">
        <v>632</v>
      </c>
      <c r="L3159">
        <v>0.95569620253164556</v>
      </c>
      <c r="M3159">
        <v>543</v>
      </c>
      <c r="O3159">
        <v>8</v>
      </c>
      <c r="P3159">
        <v>13</v>
      </c>
      <c r="Q3159">
        <v>0.61538461538461542</v>
      </c>
      <c r="R3159">
        <v>21</v>
      </c>
      <c r="S3159">
        <v>0.69899999999999995</v>
      </c>
    </row>
    <row r="3160" spans="1:19" x14ac:dyDescent="0.25">
      <c r="A3160" t="s">
        <v>7813</v>
      </c>
      <c r="B3160" t="s">
        <v>1401</v>
      </c>
      <c r="C3160" t="s">
        <v>365</v>
      </c>
      <c r="D3160">
        <v>42675</v>
      </c>
      <c r="E3160">
        <v>17</v>
      </c>
      <c r="F3160">
        <v>23</v>
      </c>
      <c r="G3160">
        <v>0.73913043478260865</v>
      </c>
      <c r="H3160">
        <v>40</v>
      </c>
      <c r="I3160">
        <v>51</v>
      </c>
      <c r="J3160">
        <v>0.78431372549019607</v>
      </c>
      <c r="K3160">
        <v>69</v>
      </c>
      <c r="L3160">
        <v>0.73913043478260865</v>
      </c>
      <c r="M3160">
        <v>40</v>
      </c>
      <c r="O3160">
        <v>0</v>
      </c>
      <c r="P3160">
        <v>0</v>
      </c>
      <c r="Q3160" t="e">
        <v>#DIV/0!</v>
      </c>
      <c r="R3160">
        <v>0</v>
      </c>
      <c r="S3160">
        <v>0.83699999999999997</v>
      </c>
    </row>
    <row r="3161" spans="1:19" x14ac:dyDescent="0.25">
      <c r="A3161" t="s">
        <v>7814</v>
      </c>
      <c r="B3161" t="s">
        <v>1402</v>
      </c>
      <c r="C3161" t="s">
        <v>240</v>
      </c>
      <c r="D3161">
        <v>42675</v>
      </c>
      <c r="E3161">
        <v>128.5</v>
      </c>
      <c r="F3161">
        <v>155.5</v>
      </c>
      <c r="G3161">
        <v>0.82636655948553051</v>
      </c>
      <c r="H3161">
        <v>804</v>
      </c>
      <c r="I3161">
        <v>921.5</v>
      </c>
      <c r="J3161">
        <v>0.87249050461204558</v>
      </c>
      <c r="K3161">
        <v>1055.5</v>
      </c>
      <c r="L3161">
        <v>0.87304594978683092</v>
      </c>
      <c r="M3161">
        <v>763</v>
      </c>
      <c r="O3161">
        <v>28</v>
      </c>
      <c r="P3161">
        <v>44</v>
      </c>
      <c r="Q3161">
        <v>0.63636363636363635</v>
      </c>
      <c r="R3161">
        <v>41</v>
      </c>
      <c r="S3161">
        <v>0.83</v>
      </c>
    </row>
    <row r="3162" spans="1:19" x14ac:dyDescent="0.25">
      <c r="A3162" t="s">
        <v>7815</v>
      </c>
      <c r="B3162" t="s">
        <v>1403</v>
      </c>
      <c r="C3162" t="s">
        <v>233</v>
      </c>
      <c r="D3162">
        <v>42705</v>
      </c>
      <c r="E3162">
        <v>0.5</v>
      </c>
      <c r="F3162">
        <v>0.5</v>
      </c>
      <c r="G3162">
        <v>1</v>
      </c>
      <c r="H3162">
        <v>10</v>
      </c>
      <c r="I3162">
        <v>2.5</v>
      </c>
      <c r="J3162">
        <v>4</v>
      </c>
      <c r="K3162">
        <v>2.5</v>
      </c>
      <c r="L3162">
        <v>1</v>
      </c>
      <c r="M3162">
        <v>6</v>
      </c>
      <c r="O3162">
        <v>0</v>
      </c>
      <c r="P3162">
        <v>1</v>
      </c>
      <c r="Q3162">
        <v>0</v>
      </c>
      <c r="R3162">
        <v>4</v>
      </c>
      <c r="S3162">
        <v>0.95</v>
      </c>
    </row>
    <row r="3163" spans="1:19" x14ac:dyDescent="0.25">
      <c r="A3163" t="s">
        <v>7816</v>
      </c>
      <c r="B3163" t="s">
        <v>1404</v>
      </c>
      <c r="C3163" t="s">
        <v>215</v>
      </c>
      <c r="D3163">
        <v>42705</v>
      </c>
      <c r="E3163">
        <v>2</v>
      </c>
      <c r="F3163">
        <v>2</v>
      </c>
      <c r="G3163">
        <v>1</v>
      </c>
      <c r="H3163">
        <v>22</v>
      </c>
      <c r="I3163">
        <v>30</v>
      </c>
      <c r="J3163">
        <v>0.73333333333333328</v>
      </c>
      <c r="K3163">
        <v>30</v>
      </c>
      <c r="L3163">
        <v>1</v>
      </c>
      <c r="M3163">
        <v>18</v>
      </c>
      <c r="O3163">
        <v>1</v>
      </c>
      <c r="P3163">
        <v>1</v>
      </c>
      <c r="Q3163">
        <v>1</v>
      </c>
      <c r="R3163">
        <v>4</v>
      </c>
      <c r="S3163">
        <v>1</v>
      </c>
    </row>
    <row r="3164" spans="1:19" x14ac:dyDescent="0.25">
      <c r="A3164" t="s">
        <v>7817</v>
      </c>
      <c r="B3164" t="s">
        <v>1405</v>
      </c>
      <c r="C3164" t="s">
        <v>218</v>
      </c>
      <c r="D3164">
        <v>42705</v>
      </c>
      <c r="E3164">
        <v>2</v>
      </c>
      <c r="F3164">
        <v>3</v>
      </c>
      <c r="G3164">
        <v>0.66666666666666663</v>
      </c>
      <c r="H3164">
        <v>16</v>
      </c>
      <c r="I3164">
        <v>18</v>
      </c>
      <c r="J3164">
        <v>0.88888888888888884</v>
      </c>
      <c r="K3164">
        <v>25</v>
      </c>
      <c r="L3164">
        <v>0.72</v>
      </c>
      <c r="M3164">
        <v>14</v>
      </c>
      <c r="O3164">
        <v>0</v>
      </c>
      <c r="P3164">
        <v>0</v>
      </c>
      <c r="Q3164" t="e">
        <v>#DIV/0!</v>
      </c>
      <c r="R3164">
        <v>2</v>
      </c>
      <c r="S3164">
        <v>1</v>
      </c>
    </row>
    <row r="3165" spans="1:19" x14ac:dyDescent="0.25">
      <c r="A3165" t="s">
        <v>7818</v>
      </c>
      <c r="B3165" t="s">
        <v>1406</v>
      </c>
      <c r="C3165" t="s">
        <v>234</v>
      </c>
      <c r="D3165">
        <v>42705</v>
      </c>
      <c r="E3165">
        <v>1</v>
      </c>
      <c r="F3165">
        <v>1</v>
      </c>
      <c r="G3165">
        <v>1</v>
      </c>
      <c r="H3165">
        <v>8</v>
      </c>
      <c r="I3165">
        <v>5</v>
      </c>
      <c r="J3165">
        <v>1.6</v>
      </c>
      <c r="K3165">
        <v>5</v>
      </c>
      <c r="L3165">
        <v>1</v>
      </c>
      <c r="M3165">
        <v>8</v>
      </c>
      <c r="O3165">
        <v>0</v>
      </c>
      <c r="P3165">
        <v>3</v>
      </c>
      <c r="Q3165">
        <v>0</v>
      </c>
      <c r="R3165">
        <v>0</v>
      </c>
      <c r="S3165">
        <v>9.0909090909090912E-2</v>
      </c>
    </row>
    <row r="3166" spans="1:19" x14ac:dyDescent="0.25">
      <c r="A3166" t="s">
        <v>8768</v>
      </c>
      <c r="B3166" t="s">
        <v>2681</v>
      </c>
      <c r="C3166" t="s">
        <v>2636</v>
      </c>
      <c r="D3166">
        <v>42705</v>
      </c>
      <c r="E3166">
        <v>1</v>
      </c>
      <c r="F3166">
        <v>3</v>
      </c>
      <c r="G3166">
        <v>0.33333333333333331</v>
      </c>
      <c r="H3166">
        <v>2</v>
      </c>
      <c r="I3166">
        <v>5</v>
      </c>
      <c r="J3166">
        <v>0.4</v>
      </c>
      <c r="K3166">
        <v>15</v>
      </c>
      <c r="L3166">
        <v>0.33333333333333331</v>
      </c>
      <c r="M3166">
        <v>2</v>
      </c>
      <c r="O3166">
        <v>0</v>
      </c>
      <c r="P3166">
        <v>0</v>
      </c>
      <c r="Q3166" t="e">
        <v>#DIV/0!</v>
      </c>
      <c r="R3166">
        <v>0</v>
      </c>
      <c r="S3166">
        <v>0.33333333333333331</v>
      </c>
    </row>
    <row r="3167" spans="1:19" x14ac:dyDescent="0.25">
      <c r="A3167" t="s">
        <v>8877</v>
      </c>
      <c r="B3167" t="s">
        <v>3223</v>
      </c>
      <c r="C3167" t="s">
        <v>2638</v>
      </c>
      <c r="D3167">
        <v>42705</v>
      </c>
      <c r="E3167">
        <v>7</v>
      </c>
      <c r="F3167">
        <v>8</v>
      </c>
      <c r="G3167">
        <v>0.875</v>
      </c>
      <c r="H3167">
        <v>24</v>
      </c>
      <c r="I3167">
        <v>35</v>
      </c>
      <c r="J3167">
        <v>0.68571428571428572</v>
      </c>
      <c r="K3167">
        <v>40</v>
      </c>
      <c r="L3167">
        <v>0.875</v>
      </c>
      <c r="M3167">
        <v>24</v>
      </c>
      <c r="O3167">
        <v>2</v>
      </c>
      <c r="P3167">
        <v>2</v>
      </c>
      <c r="Q3167">
        <v>1</v>
      </c>
      <c r="R3167">
        <v>0</v>
      </c>
    </row>
    <row r="3168" spans="1:19" x14ac:dyDescent="0.25">
      <c r="A3168" t="s">
        <v>7819</v>
      </c>
      <c r="B3168" t="s">
        <v>1407</v>
      </c>
      <c r="C3168" t="s">
        <v>209</v>
      </c>
      <c r="D3168">
        <v>42705</v>
      </c>
      <c r="E3168">
        <v>1</v>
      </c>
      <c r="F3168">
        <v>3</v>
      </c>
      <c r="G3168">
        <v>0.33333333333333331</v>
      </c>
      <c r="H3168">
        <v>9</v>
      </c>
      <c r="I3168">
        <v>7</v>
      </c>
      <c r="J3168">
        <v>1.2857142857142858</v>
      </c>
      <c r="K3168">
        <v>13</v>
      </c>
      <c r="L3168">
        <v>0.53846153846153844</v>
      </c>
      <c r="M3168">
        <v>7</v>
      </c>
      <c r="N3168">
        <v>0.875</v>
      </c>
      <c r="O3168">
        <v>0</v>
      </c>
      <c r="P3168">
        <v>0</v>
      </c>
      <c r="Q3168" t="e">
        <v>#DIV/0!</v>
      </c>
      <c r="R3168">
        <v>2</v>
      </c>
      <c r="S3168">
        <v>0.54347826086956519</v>
      </c>
    </row>
    <row r="3169" spans="1:19" x14ac:dyDescent="0.25">
      <c r="A3169" t="s">
        <v>7820</v>
      </c>
      <c r="B3169" t="s">
        <v>1408</v>
      </c>
      <c r="C3169" t="s">
        <v>214</v>
      </c>
      <c r="D3169">
        <v>42705</v>
      </c>
      <c r="E3169">
        <v>2</v>
      </c>
      <c r="F3169">
        <v>3</v>
      </c>
      <c r="G3169">
        <v>0.66666666666666663</v>
      </c>
      <c r="H3169">
        <v>11</v>
      </c>
      <c r="I3169">
        <v>14</v>
      </c>
      <c r="J3169">
        <v>0.7857142857142857</v>
      </c>
      <c r="K3169">
        <v>21</v>
      </c>
      <c r="L3169">
        <v>0.66666666666666663</v>
      </c>
      <c r="M3169">
        <v>9</v>
      </c>
      <c r="N3169">
        <v>1.03</v>
      </c>
      <c r="O3169">
        <v>2</v>
      </c>
      <c r="P3169">
        <v>2</v>
      </c>
      <c r="Q3169">
        <v>1</v>
      </c>
      <c r="R3169">
        <v>2</v>
      </c>
      <c r="S3169">
        <v>7.6923076923076927E-2</v>
      </c>
    </row>
    <row r="3170" spans="1:19" x14ac:dyDescent="0.25">
      <c r="A3170" t="s">
        <v>7821</v>
      </c>
      <c r="B3170" t="s">
        <v>1409</v>
      </c>
      <c r="C3170" t="s">
        <v>220</v>
      </c>
      <c r="D3170">
        <v>42705</v>
      </c>
      <c r="E3170">
        <v>7</v>
      </c>
      <c r="F3170">
        <v>7</v>
      </c>
      <c r="G3170">
        <v>1</v>
      </c>
      <c r="H3170">
        <v>30</v>
      </c>
      <c r="I3170">
        <v>45</v>
      </c>
      <c r="J3170">
        <v>0.66666666666666663</v>
      </c>
      <c r="K3170">
        <v>45</v>
      </c>
      <c r="L3170">
        <v>1</v>
      </c>
      <c r="M3170">
        <v>21</v>
      </c>
      <c r="N3170">
        <v>1.05</v>
      </c>
      <c r="O3170">
        <v>4</v>
      </c>
      <c r="P3170">
        <v>5</v>
      </c>
      <c r="Q3170">
        <v>0.8</v>
      </c>
      <c r="R3170">
        <v>9</v>
      </c>
      <c r="S3170">
        <v>0.10666666666666701</v>
      </c>
    </row>
    <row r="3171" spans="1:19" x14ac:dyDescent="0.25">
      <c r="A3171" t="s">
        <v>7822</v>
      </c>
      <c r="B3171" t="s">
        <v>1410</v>
      </c>
      <c r="C3171" t="s">
        <v>226</v>
      </c>
      <c r="D3171">
        <v>42705</v>
      </c>
      <c r="E3171">
        <v>4</v>
      </c>
      <c r="F3171">
        <v>8</v>
      </c>
      <c r="G3171">
        <v>0.5</v>
      </c>
      <c r="H3171">
        <v>13</v>
      </c>
      <c r="I3171">
        <v>10</v>
      </c>
      <c r="J3171">
        <v>1.3</v>
      </c>
      <c r="K3171">
        <v>24</v>
      </c>
      <c r="L3171">
        <v>0.41666666666666669</v>
      </c>
      <c r="M3171">
        <v>5</v>
      </c>
      <c r="N3171">
        <v>0.69899999999999995</v>
      </c>
      <c r="O3171">
        <v>5</v>
      </c>
      <c r="P3171">
        <v>6</v>
      </c>
      <c r="Q3171">
        <v>0.83333333333333337</v>
      </c>
      <c r="R3171">
        <v>8</v>
      </c>
    </row>
    <row r="3172" spans="1:19" x14ac:dyDescent="0.25">
      <c r="A3172" t="s">
        <v>7823</v>
      </c>
      <c r="B3172" t="s">
        <v>1411</v>
      </c>
      <c r="C3172" t="s">
        <v>227</v>
      </c>
      <c r="D3172">
        <v>42705</v>
      </c>
      <c r="E3172">
        <v>3</v>
      </c>
      <c r="F3172">
        <v>4</v>
      </c>
      <c r="G3172">
        <v>0.75</v>
      </c>
      <c r="H3172">
        <v>3</v>
      </c>
      <c r="I3172">
        <v>6</v>
      </c>
      <c r="J3172">
        <v>0.5</v>
      </c>
      <c r="K3172">
        <v>8</v>
      </c>
      <c r="L3172">
        <v>0.75</v>
      </c>
      <c r="M3172">
        <v>3</v>
      </c>
      <c r="N3172">
        <v>0.83699999999999997</v>
      </c>
      <c r="O3172">
        <v>0</v>
      </c>
      <c r="P3172">
        <v>0</v>
      </c>
      <c r="Q3172" t="e">
        <v>#DIV/0!</v>
      </c>
      <c r="R3172">
        <v>0</v>
      </c>
    </row>
    <row r="3173" spans="1:19" x14ac:dyDescent="0.25">
      <c r="A3173" t="s">
        <v>8986</v>
      </c>
      <c r="B3173" t="s">
        <v>2854</v>
      </c>
      <c r="C3173" t="s">
        <v>2810</v>
      </c>
      <c r="D3173">
        <v>42705</v>
      </c>
      <c r="E3173">
        <v>5</v>
      </c>
      <c r="F3173">
        <v>5</v>
      </c>
      <c r="G3173">
        <v>1</v>
      </c>
      <c r="H3173">
        <v>22</v>
      </c>
      <c r="I3173">
        <v>24</v>
      </c>
      <c r="J3173">
        <v>0.91666666666666663</v>
      </c>
      <c r="K3173">
        <v>24</v>
      </c>
      <c r="L3173">
        <v>1</v>
      </c>
      <c r="M3173">
        <v>18</v>
      </c>
      <c r="O3173">
        <v>0</v>
      </c>
      <c r="P3173">
        <v>2</v>
      </c>
      <c r="Q3173">
        <v>0</v>
      </c>
      <c r="R3173">
        <v>4</v>
      </c>
    </row>
    <row r="3174" spans="1:19" x14ac:dyDescent="0.25">
      <c r="A3174" t="s">
        <v>9116</v>
      </c>
      <c r="B3174" t="s">
        <v>9117</v>
      </c>
      <c r="C3174" t="s">
        <v>2811</v>
      </c>
      <c r="D3174">
        <v>42705</v>
      </c>
      <c r="E3174">
        <v>5</v>
      </c>
      <c r="F3174">
        <v>5</v>
      </c>
      <c r="G3174">
        <v>1</v>
      </c>
      <c r="H3174">
        <v>16</v>
      </c>
      <c r="I3174">
        <v>25</v>
      </c>
      <c r="J3174">
        <v>0.64</v>
      </c>
      <c r="K3174">
        <v>25</v>
      </c>
      <c r="L3174">
        <v>1</v>
      </c>
      <c r="M3174">
        <v>14</v>
      </c>
      <c r="O3174">
        <v>0</v>
      </c>
      <c r="P3174">
        <v>2</v>
      </c>
      <c r="Q3174">
        <v>0</v>
      </c>
      <c r="R3174">
        <v>2</v>
      </c>
    </row>
    <row r="3175" spans="1:19" x14ac:dyDescent="0.25">
      <c r="A3175" t="s">
        <v>7824</v>
      </c>
      <c r="B3175" t="s">
        <v>1412</v>
      </c>
      <c r="C3175" t="s">
        <v>204</v>
      </c>
      <c r="D3175">
        <v>42705</v>
      </c>
      <c r="E3175">
        <v>4</v>
      </c>
      <c r="F3175">
        <v>5</v>
      </c>
      <c r="G3175">
        <v>0.8</v>
      </c>
      <c r="H3175">
        <v>8</v>
      </c>
      <c r="I3175">
        <v>20</v>
      </c>
      <c r="J3175">
        <v>0.4</v>
      </c>
      <c r="K3175">
        <v>25</v>
      </c>
      <c r="L3175">
        <v>0.8</v>
      </c>
      <c r="M3175">
        <v>8</v>
      </c>
      <c r="O3175">
        <v>0</v>
      </c>
      <c r="P3175">
        <v>0</v>
      </c>
      <c r="Q3175" t="e">
        <v>#DIV/0!</v>
      </c>
      <c r="R3175">
        <v>0</v>
      </c>
    </row>
    <row r="3176" spans="1:19" x14ac:dyDescent="0.25">
      <c r="A3176" t="s">
        <v>7825</v>
      </c>
      <c r="B3176" t="s">
        <v>1413</v>
      </c>
      <c r="C3176" t="s">
        <v>208</v>
      </c>
      <c r="D3176">
        <v>42705</v>
      </c>
      <c r="E3176">
        <v>2</v>
      </c>
      <c r="F3176">
        <v>4</v>
      </c>
      <c r="G3176">
        <v>0.5</v>
      </c>
      <c r="H3176">
        <v>1</v>
      </c>
      <c r="I3176">
        <v>10</v>
      </c>
      <c r="J3176">
        <v>0.1</v>
      </c>
      <c r="K3176">
        <v>20</v>
      </c>
      <c r="L3176">
        <v>0.5</v>
      </c>
      <c r="M3176">
        <v>1</v>
      </c>
      <c r="O3176">
        <v>0</v>
      </c>
      <c r="P3176">
        <v>0</v>
      </c>
      <c r="Q3176" t="e">
        <v>#DIV/0!</v>
      </c>
      <c r="R3176">
        <v>0</v>
      </c>
    </row>
    <row r="3177" spans="1:19" x14ac:dyDescent="0.25">
      <c r="A3177" t="s">
        <v>7826</v>
      </c>
      <c r="B3177" t="s">
        <v>1414</v>
      </c>
      <c r="C3177" t="s">
        <v>212</v>
      </c>
      <c r="D3177">
        <v>42705</v>
      </c>
      <c r="E3177">
        <v>3</v>
      </c>
      <c r="F3177">
        <v>2</v>
      </c>
      <c r="G3177">
        <v>1.5</v>
      </c>
      <c r="H3177">
        <v>10</v>
      </c>
      <c r="I3177">
        <v>15</v>
      </c>
      <c r="J3177">
        <v>0.66666666666666663</v>
      </c>
      <c r="K3177">
        <v>10</v>
      </c>
      <c r="L3177">
        <v>1.5</v>
      </c>
      <c r="M3177">
        <v>10</v>
      </c>
      <c r="O3177">
        <v>1</v>
      </c>
      <c r="P3177">
        <v>1</v>
      </c>
      <c r="Q3177">
        <v>1</v>
      </c>
      <c r="R3177">
        <v>0</v>
      </c>
    </row>
    <row r="3178" spans="1:19" x14ac:dyDescent="0.25">
      <c r="A3178" t="s">
        <v>7827</v>
      </c>
      <c r="B3178" t="s">
        <v>1415</v>
      </c>
      <c r="C3178" t="s">
        <v>363</v>
      </c>
      <c r="D3178">
        <v>42705</v>
      </c>
      <c r="E3178">
        <v>4</v>
      </c>
      <c r="F3178">
        <v>6</v>
      </c>
      <c r="G3178">
        <v>0.66666666666666663</v>
      </c>
      <c r="H3178">
        <v>6</v>
      </c>
      <c r="I3178">
        <v>12</v>
      </c>
      <c r="J3178">
        <v>0.5</v>
      </c>
      <c r="K3178">
        <v>18</v>
      </c>
      <c r="L3178">
        <v>0.66666666666666663</v>
      </c>
      <c r="M3178">
        <v>5</v>
      </c>
      <c r="O3178">
        <v>0</v>
      </c>
      <c r="P3178">
        <v>0</v>
      </c>
      <c r="Q3178" t="e">
        <v>#DIV/0!</v>
      </c>
      <c r="R3178">
        <v>1</v>
      </c>
      <c r="S3178">
        <v>1</v>
      </c>
    </row>
    <row r="3179" spans="1:19" x14ac:dyDescent="0.25">
      <c r="A3179" t="s">
        <v>7828</v>
      </c>
      <c r="B3179" t="s">
        <v>1416</v>
      </c>
      <c r="C3179" t="s">
        <v>223</v>
      </c>
      <c r="D3179">
        <v>42705</v>
      </c>
      <c r="E3179">
        <v>0</v>
      </c>
      <c r="F3179">
        <v>0</v>
      </c>
      <c r="G3179" t="e">
        <v>#DIV/0!</v>
      </c>
      <c r="H3179">
        <v>0</v>
      </c>
      <c r="I3179">
        <v>0</v>
      </c>
      <c r="J3179" t="e">
        <v>#DIV/0!</v>
      </c>
      <c r="K3179">
        <v>0</v>
      </c>
      <c r="L3179" t="e">
        <v>#DIV/0!</v>
      </c>
      <c r="M3179">
        <v>0</v>
      </c>
      <c r="O3179">
        <v>0</v>
      </c>
      <c r="P3179">
        <v>0</v>
      </c>
      <c r="Q3179" t="e">
        <v>#DIV/0!</v>
      </c>
      <c r="R3179">
        <v>0</v>
      </c>
      <c r="S3179">
        <v>0.53333333333333333</v>
      </c>
    </row>
    <row r="3180" spans="1:19" x14ac:dyDescent="0.25">
      <c r="A3180" t="s">
        <v>7829</v>
      </c>
      <c r="B3180" t="s">
        <v>1417</v>
      </c>
      <c r="C3180" t="s">
        <v>206</v>
      </c>
      <c r="D3180">
        <v>42705</v>
      </c>
      <c r="E3180">
        <v>12</v>
      </c>
      <c r="F3180">
        <v>9</v>
      </c>
      <c r="G3180">
        <v>1.3333333333333333</v>
      </c>
      <c r="H3180">
        <v>133</v>
      </c>
      <c r="I3180">
        <v>120</v>
      </c>
      <c r="J3180">
        <v>1.1083333333333334</v>
      </c>
      <c r="K3180">
        <v>90</v>
      </c>
      <c r="L3180">
        <v>1.3333333333333333</v>
      </c>
      <c r="M3180">
        <v>128</v>
      </c>
      <c r="O3180">
        <v>3</v>
      </c>
      <c r="P3180">
        <v>3</v>
      </c>
      <c r="Q3180">
        <v>1</v>
      </c>
      <c r="R3180">
        <v>5</v>
      </c>
      <c r="S3180">
        <v>1</v>
      </c>
    </row>
    <row r="3181" spans="1:19" x14ac:dyDescent="0.25">
      <c r="A3181" t="s">
        <v>7830</v>
      </c>
      <c r="B3181" t="s">
        <v>1418</v>
      </c>
      <c r="C3181" t="s">
        <v>977</v>
      </c>
      <c r="D3181">
        <v>42705</v>
      </c>
      <c r="E3181">
        <v>2</v>
      </c>
      <c r="F3181">
        <v>5</v>
      </c>
      <c r="G3181">
        <v>0.4</v>
      </c>
      <c r="H3181">
        <v>13</v>
      </c>
      <c r="I3181">
        <v>8</v>
      </c>
      <c r="J3181">
        <v>1.625</v>
      </c>
      <c r="K3181">
        <v>18</v>
      </c>
      <c r="L3181">
        <v>0.44444444444444442</v>
      </c>
      <c r="M3181">
        <v>13</v>
      </c>
      <c r="O3181">
        <v>0</v>
      </c>
      <c r="P3181">
        <v>0</v>
      </c>
      <c r="Q3181" t="e">
        <v>#DIV/0!</v>
      </c>
      <c r="R3181">
        <v>0</v>
      </c>
      <c r="S3181">
        <v>0.81818181818181823</v>
      </c>
    </row>
    <row r="3182" spans="1:19" x14ac:dyDescent="0.25">
      <c r="A3182" t="s">
        <v>7831</v>
      </c>
      <c r="B3182" t="s">
        <v>1419</v>
      </c>
      <c r="C3182" t="s">
        <v>229</v>
      </c>
      <c r="D3182">
        <v>42705</v>
      </c>
      <c r="E3182">
        <v>6</v>
      </c>
      <c r="F3182">
        <v>6</v>
      </c>
      <c r="G3182">
        <v>1</v>
      </c>
      <c r="H3182">
        <v>75</v>
      </c>
      <c r="I3182">
        <v>90</v>
      </c>
      <c r="J3182">
        <v>0.83333333333333337</v>
      </c>
      <c r="K3182">
        <v>90</v>
      </c>
      <c r="L3182">
        <v>1</v>
      </c>
      <c r="M3182">
        <v>74</v>
      </c>
      <c r="O3182">
        <v>0</v>
      </c>
      <c r="P3182">
        <v>0</v>
      </c>
      <c r="Q3182" t="e">
        <v>#DIV/0!</v>
      </c>
      <c r="R3182">
        <v>1</v>
      </c>
    </row>
    <row r="3183" spans="1:19" x14ac:dyDescent="0.25">
      <c r="A3183" t="s">
        <v>7832</v>
      </c>
      <c r="B3183" t="s">
        <v>1420</v>
      </c>
      <c r="C3183" t="s">
        <v>678</v>
      </c>
      <c r="D3183">
        <v>42705</v>
      </c>
      <c r="E3183">
        <v>5</v>
      </c>
      <c r="F3183">
        <v>5</v>
      </c>
      <c r="G3183">
        <v>1</v>
      </c>
      <c r="H3183">
        <v>9</v>
      </c>
      <c r="I3183">
        <v>30</v>
      </c>
      <c r="J3183">
        <v>0.3</v>
      </c>
      <c r="K3183">
        <v>30</v>
      </c>
      <c r="L3183">
        <v>1</v>
      </c>
      <c r="M3183">
        <v>9</v>
      </c>
      <c r="O3183">
        <v>0</v>
      </c>
      <c r="P3183">
        <v>0</v>
      </c>
      <c r="Q3183" t="e">
        <v>#DIV/0!</v>
      </c>
      <c r="R3183">
        <v>0</v>
      </c>
      <c r="S3183">
        <v>0.41666666666666669</v>
      </c>
    </row>
    <row r="3184" spans="1:19" x14ac:dyDescent="0.25">
      <c r="A3184" t="s">
        <v>7833</v>
      </c>
      <c r="B3184" t="s">
        <v>1421</v>
      </c>
      <c r="C3184" t="s">
        <v>231</v>
      </c>
      <c r="D3184">
        <v>42705</v>
      </c>
      <c r="E3184">
        <v>4</v>
      </c>
      <c r="F3184">
        <v>7</v>
      </c>
      <c r="G3184">
        <v>0.5714285714285714</v>
      </c>
      <c r="H3184">
        <v>50</v>
      </c>
      <c r="I3184">
        <v>40</v>
      </c>
      <c r="J3184">
        <v>1.25</v>
      </c>
      <c r="K3184">
        <v>70</v>
      </c>
      <c r="L3184">
        <v>0.5714285714285714</v>
      </c>
      <c r="M3184">
        <v>50</v>
      </c>
      <c r="O3184">
        <v>0</v>
      </c>
      <c r="P3184">
        <v>0</v>
      </c>
      <c r="Q3184" t="e">
        <v>#DIV/0!</v>
      </c>
      <c r="R3184">
        <v>0</v>
      </c>
      <c r="S3184">
        <v>1</v>
      </c>
    </row>
    <row r="3185" spans="1:19" x14ac:dyDescent="0.25">
      <c r="A3185" t="s">
        <v>7834</v>
      </c>
      <c r="B3185" t="s">
        <v>1422</v>
      </c>
      <c r="C3185" t="s">
        <v>236</v>
      </c>
      <c r="D3185">
        <v>42705</v>
      </c>
      <c r="E3185">
        <v>9</v>
      </c>
      <c r="F3185">
        <v>15</v>
      </c>
      <c r="G3185">
        <v>0.6</v>
      </c>
      <c r="H3185">
        <v>116</v>
      </c>
      <c r="I3185">
        <v>96</v>
      </c>
      <c r="J3185">
        <v>1.2083333333333333</v>
      </c>
      <c r="K3185">
        <v>168</v>
      </c>
      <c r="L3185">
        <v>0.5714285714285714</v>
      </c>
      <c r="M3185">
        <v>101</v>
      </c>
      <c r="O3185">
        <v>2</v>
      </c>
      <c r="P3185">
        <v>7</v>
      </c>
      <c r="Q3185">
        <v>0.2857142857142857</v>
      </c>
      <c r="R3185">
        <v>15</v>
      </c>
      <c r="S3185">
        <v>0.77173913043478259</v>
      </c>
    </row>
    <row r="3186" spans="1:19" x14ac:dyDescent="0.25">
      <c r="A3186" t="s">
        <v>7835</v>
      </c>
      <c r="B3186" t="s">
        <v>1423</v>
      </c>
      <c r="C3186" t="s">
        <v>221</v>
      </c>
      <c r="D3186">
        <v>42705</v>
      </c>
      <c r="E3186">
        <v>10</v>
      </c>
      <c r="F3186">
        <v>6</v>
      </c>
      <c r="G3186">
        <v>1.6666666666666667</v>
      </c>
      <c r="H3186">
        <v>57</v>
      </c>
      <c r="I3186">
        <v>100</v>
      </c>
      <c r="J3186">
        <v>0.56999999999999995</v>
      </c>
      <c r="K3186">
        <v>60</v>
      </c>
      <c r="L3186">
        <v>1.6666666666666667</v>
      </c>
      <c r="M3186">
        <v>51</v>
      </c>
      <c r="O3186">
        <v>11</v>
      </c>
      <c r="P3186">
        <v>13</v>
      </c>
      <c r="Q3186">
        <v>0.84615384615384615</v>
      </c>
      <c r="R3186">
        <v>6</v>
      </c>
      <c r="S3186">
        <v>7.6923076923076927E-2</v>
      </c>
    </row>
    <row r="3187" spans="1:19" x14ac:dyDescent="0.25">
      <c r="A3187" t="s">
        <v>7836</v>
      </c>
      <c r="B3187" t="s">
        <v>1424</v>
      </c>
      <c r="C3187" t="s">
        <v>238</v>
      </c>
      <c r="D3187">
        <v>42705</v>
      </c>
      <c r="E3187">
        <v>4</v>
      </c>
      <c r="F3187">
        <v>6</v>
      </c>
      <c r="G3187">
        <v>0.66666666666666663</v>
      </c>
      <c r="H3187">
        <v>78</v>
      </c>
      <c r="I3187">
        <v>40</v>
      </c>
      <c r="J3187">
        <v>1.95</v>
      </c>
      <c r="K3187">
        <v>60</v>
      </c>
      <c r="L3187">
        <v>0.66666666666666663</v>
      </c>
      <c r="M3187">
        <v>73</v>
      </c>
      <c r="O3187">
        <v>2</v>
      </c>
      <c r="P3187">
        <v>5</v>
      </c>
      <c r="Q3187">
        <v>0.4</v>
      </c>
      <c r="R3187">
        <v>5</v>
      </c>
      <c r="S3187" t="e">
        <v>#DIV/0!</v>
      </c>
    </row>
    <row r="3188" spans="1:19" x14ac:dyDescent="0.25">
      <c r="A3188" t="s">
        <v>7837</v>
      </c>
      <c r="B3188" t="s">
        <v>1425</v>
      </c>
      <c r="C3188" t="s">
        <v>224</v>
      </c>
      <c r="D3188">
        <v>42705</v>
      </c>
      <c r="E3188">
        <v>0</v>
      </c>
      <c r="F3188">
        <v>0</v>
      </c>
      <c r="G3188" t="e">
        <v>#DIV/0!</v>
      </c>
      <c r="H3188">
        <v>0</v>
      </c>
      <c r="I3188">
        <v>0</v>
      </c>
      <c r="J3188" t="e">
        <v>#DIV/0!</v>
      </c>
      <c r="K3188">
        <v>0</v>
      </c>
      <c r="L3188" t="e">
        <v>#DIV/0!</v>
      </c>
      <c r="M3188">
        <v>0</v>
      </c>
      <c r="O3188">
        <v>0</v>
      </c>
      <c r="P3188">
        <v>0</v>
      </c>
      <c r="Q3188" t="e">
        <v>#DIV/0!</v>
      </c>
      <c r="R3188">
        <v>0</v>
      </c>
      <c r="S3188" t="e">
        <v>#DIV/0!</v>
      </c>
    </row>
    <row r="3189" spans="1:19" x14ac:dyDescent="0.25">
      <c r="A3189" t="s">
        <v>7838</v>
      </c>
      <c r="B3189" t="s">
        <v>1426</v>
      </c>
      <c r="C3189" t="s">
        <v>584</v>
      </c>
      <c r="D3189">
        <v>42705</v>
      </c>
      <c r="E3189">
        <v>4</v>
      </c>
      <c r="F3189">
        <v>4</v>
      </c>
      <c r="G3189">
        <v>1</v>
      </c>
      <c r="H3189">
        <v>24</v>
      </c>
      <c r="I3189">
        <v>40</v>
      </c>
      <c r="J3189">
        <v>0.6</v>
      </c>
      <c r="K3189">
        <v>40</v>
      </c>
      <c r="L3189">
        <v>1</v>
      </c>
      <c r="M3189">
        <v>20</v>
      </c>
      <c r="O3189">
        <v>3</v>
      </c>
      <c r="P3189">
        <v>3</v>
      </c>
      <c r="Q3189">
        <v>1</v>
      </c>
      <c r="R3189">
        <v>4</v>
      </c>
      <c r="S3189">
        <v>0.9375</v>
      </c>
    </row>
    <row r="3190" spans="1:19" x14ac:dyDescent="0.25">
      <c r="A3190" t="s">
        <v>7839</v>
      </c>
      <c r="B3190" t="s">
        <v>1427</v>
      </c>
      <c r="C3190" t="s">
        <v>1164</v>
      </c>
      <c r="D3190">
        <v>42705</v>
      </c>
      <c r="E3190">
        <v>1</v>
      </c>
      <c r="F3190">
        <v>1</v>
      </c>
      <c r="G3190">
        <v>1</v>
      </c>
      <c r="H3190">
        <v>1</v>
      </c>
      <c r="I3190">
        <v>3</v>
      </c>
      <c r="J3190">
        <v>0.33333333333333331</v>
      </c>
      <c r="K3190">
        <v>3</v>
      </c>
      <c r="L3190">
        <v>1</v>
      </c>
      <c r="M3190">
        <v>1</v>
      </c>
      <c r="O3190">
        <v>0</v>
      </c>
      <c r="P3190">
        <v>0</v>
      </c>
      <c r="Q3190" t="e">
        <v>#DIV/0!</v>
      </c>
      <c r="R3190">
        <v>0</v>
      </c>
      <c r="S3190">
        <v>0.10666666666666701</v>
      </c>
    </row>
    <row r="3191" spans="1:19" x14ac:dyDescent="0.25">
      <c r="A3191" t="s">
        <v>7840</v>
      </c>
      <c r="B3191" t="s">
        <v>1428</v>
      </c>
      <c r="C3191" t="s">
        <v>1166</v>
      </c>
      <c r="D3191">
        <v>42705</v>
      </c>
      <c r="E3191">
        <v>9</v>
      </c>
      <c r="F3191">
        <v>5</v>
      </c>
      <c r="G3191">
        <v>1.8</v>
      </c>
      <c r="H3191">
        <v>14</v>
      </c>
      <c r="I3191">
        <v>27</v>
      </c>
      <c r="J3191">
        <v>0.51851851851851849</v>
      </c>
      <c r="K3191">
        <v>15</v>
      </c>
      <c r="L3191">
        <v>1.8</v>
      </c>
      <c r="M3191">
        <v>9</v>
      </c>
      <c r="O3191">
        <v>0</v>
      </c>
      <c r="P3191">
        <v>1</v>
      </c>
      <c r="Q3191">
        <v>0</v>
      </c>
      <c r="R3191">
        <v>5</v>
      </c>
      <c r="S3191" t="e">
        <v>#DIV/0!</v>
      </c>
    </row>
    <row r="3192" spans="1:19" x14ac:dyDescent="0.25">
      <c r="A3192" t="s">
        <v>7841</v>
      </c>
      <c r="B3192" t="s">
        <v>1429</v>
      </c>
      <c r="C3192" t="s">
        <v>1168</v>
      </c>
      <c r="D3192">
        <v>42705</v>
      </c>
      <c r="E3192">
        <v>1</v>
      </c>
      <c r="F3192">
        <v>1</v>
      </c>
      <c r="G3192">
        <v>1</v>
      </c>
      <c r="H3192">
        <v>2</v>
      </c>
      <c r="I3192">
        <v>3</v>
      </c>
      <c r="J3192">
        <v>0.66666666666666663</v>
      </c>
      <c r="K3192">
        <v>3</v>
      </c>
      <c r="L3192">
        <v>1</v>
      </c>
      <c r="M3192">
        <v>2</v>
      </c>
      <c r="O3192">
        <v>0</v>
      </c>
      <c r="P3192">
        <v>0</v>
      </c>
      <c r="Q3192" t="e">
        <v>#DIV/0!</v>
      </c>
      <c r="R3192">
        <v>0</v>
      </c>
      <c r="S3192">
        <v>0.56045454545454543</v>
      </c>
    </row>
    <row r="3193" spans="1:19" x14ac:dyDescent="0.25">
      <c r="A3193" t="s">
        <v>7842</v>
      </c>
      <c r="B3193" t="s">
        <v>1430</v>
      </c>
      <c r="C3193" t="s">
        <v>1170</v>
      </c>
      <c r="D3193">
        <v>42705</v>
      </c>
      <c r="E3193">
        <v>4</v>
      </c>
      <c r="F3193">
        <v>3</v>
      </c>
      <c r="G3193">
        <v>1.3333333333333333</v>
      </c>
      <c r="H3193">
        <v>10</v>
      </c>
      <c r="I3193">
        <v>12</v>
      </c>
      <c r="J3193">
        <v>0.83333333333333337</v>
      </c>
      <c r="K3193">
        <v>9</v>
      </c>
      <c r="L3193">
        <v>1.3333333333333333</v>
      </c>
      <c r="M3193">
        <v>7</v>
      </c>
      <c r="O3193">
        <v>1</v>
      </c>
      <c r="P3193">
        <v>1</v>
      </c>
      <c r="Q3193">
        <v>1</v>
      </c>
      <c r="R3193">
        <v>3</v>
      </c>
      <c r="S3193" t="e">
        <v>#DIV/0!</v>
      </c>
    </row>
    <row r="3194" spans="1:19" x14ac:dyDescent="0.25">
      <c r="A3194" t="s">
        <v>7843</v>
      </c>
      <c r="B3194" t="s">
        <v>1431</v>
      </c>
      <c r="C3194" t="s">
        <v>1172</v>
      </c>
      <c r="D3194">
        <v>42705</v>
      </c>
      <c r="E3194">
        <v>2</v>
      </c>
      <c r="F3194">
        <v>2</v>
      </c>
      <c r="G3194">
        <v>1</v>
      </c>
      <c r="H3194">
        <v>8</v>
      </c>
      <c r="I3194">
        <v>6</v>
      </c>
      <c r="J3194">
        <v>1.3333333333333333</v>
      </c>
      <c r="K3194">
        <v>6</v>
      </c>
      <c r="L3194">
        <v>1</v>
      </c>
      <c r="M3194">
        <v>8</v>
      </c>
      <c r="O3194">
        <v>0</v>
      </c>
      <c r="P3194">
        <v>0</v>
      </c>
      <c r="Q3194" t="e">
        <v>#DIV/0!</v>
      </c>
      <c r="R3194">
        <v>0</v>
      </c>
      <c r="S3194" t="e">
        <v>#DIV/0!</v>
      </c>
    </row>
    <row r="3195" spans="1:19" x14ac:dyDescent="0.25">
      <c r="A3195" t="s">
        <v>7844</v>
      </c>
      <c r="B3195" t="s">
        <v>1432</v>
      </c>
      <c r="C3195" t="s">
        <v>1174</v>
      </c>
      <c r="D3195">
        <v>42705</v>
      </c>
      <c r="E3195">
        <v>3</v>
      </c>
      <c r="F3195">
        <v>6</v>
      </c>
      <c r="G3195">
        <v>0.5</v>
      </c>
      <c r="H3195">
        <v>12</v>
      </c>
      <c r="I3195">
        <v>9</v>
      </c>
      <c r="J3195">
        <v>1.3333333333333333</v>
      </c>
      <c r="K3195">
        <v>18</v>
      </c>
      <c r="L3195">
        <v>0.5</v>
      </c>
      <c r="M3195">
        <v>11</v>
      </c>
      <c r="O3195">
        <v>0</v>
      </c>
      <c r="P3195">
        <v>0</v>
      </c>
      <c r="Q3195" t="e">
        <v>#DIV/0!</v>
      </c>
      <c r="R3195">
        <v>1</v>
      </c>
      <c r="S3195">
        <v>0.83</v>
      </c>
    </row>
    <row r="3196" spans="1:19" x14ac:dyDescent="0.25">
      <c r="A3196" t="s">
        <v>7845</v>
      </c>
      <c r="B3196" t="s">
        <v>1433</v>
      </c>
      <c r="C3196" t="s">
        <v>202</v>
      </c>
      <c r="D3196">
        <v>42705</v>
      </c>
      <c r="E3196">
        <v>2</v>
      </c>
      <c r="F3196">
        <v>4</v>
      </c>
      <c r="G3196">
        <v>0.5</v>
      </c>
      <c r="H3196">
        <v>3</v>
      </c>
      <c r="I3196">
        <v>8</v>
      </c>
      <c r="J3196">
        <v>0.375</v>
      </c>
      <c r="K3196">
        <v>18</v>
      </c>
      <c r="L3196">
        <v>0.44444444444444442</v>
      </c>
      <c r="M3196">
        <v>3</v>
      </c>
      <c r="O3196">
        <v>0</v>
      </c>
      <c r="P3196">
        <v>0</v>
      </c>
      <c r="Q3196" t="e">
        <v>#DIV/0!</v>
      </c>
      <c r="R3196">
        <v>0</v>
      </c>
      <c r="S3196" t="e">
        <v>#DIV/0!</v>
      </c>
    </row>
    <row r="3197" spans="1:19" x14ac:dyDescent="0.25">
      <c r="A3197" t="s">
        <v>7846</v>
      </c>
      <c r="B3197" t="s">
        <v>1434</v>
      </c>
      <c r="C3197" t="s">
        <v>203</v>
      </c>
      <c r="D3197">
        <v>42705</v>
      </c>
      <c r="E3197">
        <v>16</v>
      </c>
      <c r="F3197">
        <v>14</v>
      </c>
      <c r="G3197">
        <v>1.1428571428571428</v>
      </c>
      <c r="H3197">
        <v>141</v>
      </c>
      <c r="I3197">
        <v>140</v>
      </c>
      <c r="J3197">
        <v>1.0071428571428571</v>
      </c>
      <c r="K3197">
        <v>115</v>
      </c>
      <c r="L3197">
        <v>1.2173913043478262</v>
      </c>
      <c r="M3197">
        <v>136</v>
      </c>
      <c r="O3197">
        <v>3</v>
      </c>
      <c r="P3197">
        <v>3</v>
      </c>
      <c r="Q3197">
        <v>1</v>
      </c>
      <c r="R3197">
        <v>5</v>
      </c>
      <c r="S3197">
        <v>0.33333333333333331</v>
      </c>
    </row>
    <row r="3198" spans="1:19" x14ac:dyDescent="0.25">
      <c r="A3198" t="s">
        <v>7847</v>
      </c>
      <c r="B3198" t="s">
        <v>1435</v>
      </c>
      <c r="C3198" t="s">
        <v>988</v>
      </c>
      <c r="D3198">
        <v>42705</v>
      </c>
      <c r="E3198">
        <v>11</v>
      </c>
      <c r="F3198">
        <v>10</v>
      </c>
      <c r="G3198">
        <v>1.1000000000000001</v>
      </c>
      <c r="H3198">
        <v>27</v>
      </c>
      <c r="I3198">
        <v>35</v>
      </c>
      <c r="J3198">
        <v>0.77142857142857146</v>
      </c>
      <c r="K3198">
        <v>33</v>
      </c>
      <c r="L3198">
        <v>1.0606060606060606</v>
      </c>
      <c r="M3198">
        <v>22</v>
      </c>
      <c r="O3198">
        <v>0</v>
      </c>
      <c r="P3198">
        <v>1</v>
      </c>
      <c r="Q3198">
        <v>0</v>
      </c>
      <c r="R3198">
        <v>5</v>
      </c>
      <c r="S3198">
        <v>1.05</v>
      </c>
    </row>
    <row r="3199" spans="1:19" x14ac:dyDescent="0.25">
      <c r="A3199" t="s">
        <v>7848</v>
      </c>
      <c r="B3199" t="s">
        <v>1436</v>
      </c>
      <c r="C3199" t="s">
        <v>1322</v>
      </c>
      <c r="D3199">
        <v>42705</v>
      </c>
      <c r="E3199">
        <v>1</v>
      </c>
      <c r="F3199">
        <v>1</v>
      </c>
      <c r="G3199">
        <v>1</v>
      </c>
      <c r="H3199">
        <v>2</v>
      </c>
      <c r="I3199">
        <v>3</v>
      </c>
      <c r="J3199">
        <v>0.66666666666666663</v>
      </c>
      <c r="K3199">
        <v>3</v>
      </c>
      <c r="L3199">
        <v>1</v>
      </c>
      <c r="M3199">
        <v>2</v>
      </c>
      <c r="O3199">
        <v>0</v>
      </c>
      <c r="P3199">
        <v>0</v>
      </c>
      <c r="Q3199" t="e">
        <v>#DIV/0!</v>
      </c>
      <c r="R3199">
        <v>0</v>
      </c>
      <c r="S3199">
        <v>0.63629032258064511</v>
      </c>
    </row>
    <row r="3200" spans="1:19" x14ac:dyDescent="0.25">
      <c r="A3200" t="s">
        <v>7849</v>
      </c>
      <c r="B3200" t="s">
        <v>1437</v>
      </c>
      <c r="C3200" t="s">
        <v>232</v>
      </c>
      <c r="D3200">
        <v>42705</v>
      </c>
      <c r="E3200">
        <v>0.5</v>
      </c>
      <c r="F3200">
        <v>0.5</v>
      </c>
      <c r="G3200">
        <v>1</v>
      </c>
      <c r="H3200">
        <v>10</v>
      </c>
      <c r="I3200">
        <v>2.5</v>
      </c>
      <c r="J3200">
        <v>4</v>
      </c>
      <c r="K3200">
        <v>2.5</v>
      </c>
      <c r="L3200">
        <v>1</v>
      </c>
      <c r="M3200">
        <v>6</v>
      </c>
      <c r="O3200">
        <v>0</v>
      </c>
      <c r="P3200">
        <v>1</v>
      </c>
      <c r="Q3200">
        <v>0</v>
      </c>
      <c r="R3200">
        <v>4</v>
      </c>
      <c r="S3200" t="e">
        <v>#DIV/0!</v>
      </c>
    </row>
    <row r="3201" spans="1:19" x14ac:dyDescent="0.25">
      <c r="A3201" t="s">
        <v>7850</v>
      </c>
      <c r="B3201" t="s">
        <v>1438</v>
      </c>
      <c r="C3201" t="s">
        <v>207</v>
      </c>
      <c r="D3201">
        <v>42705</v>
      </c>
      <c r="E3201">
        <v>7</v>
      </c>
      <c r="F3201">
        <v>10</v>
      </c>
      <c r="G3201">
        <v>0.7</v>
      </c>
      <c r="H3201">
        <v>20</v>
      </c>
      <c r="I3201">
        <v>29</v>
      </c>
      <c r="J3201">
        <v>0.68965517241379315</v>
      </c>
      <c r="K3201">
        <v>42</v>
      </c>
      <c r="L3201">
        <v>0.69047619047619047</v>
      </c>
      <c r="M3201">
        <v>15</v>
      </c>
      <c r="O3201">
        <v>1</v>
      </c>
      <c r="P3201">
        <v>1</v>
      </c>
      <c r="Q3201">
        <v>1</v>
      </c>
      <c r="R3201">
        <v>5</v>
      </c>
      <c r="S3201" t="e">
        <v>#DIV/0!</v>
      </c>
    </row>
    <row r="3202" spans="1:19" x14ac:dyDescent="0.25">
      <c r="A3202" t="s">
        <v>7851</v>
      </c>
      <c r="B3202" t="s">
        <v>1439</v>
      </c>
      <c r="C3202" t="s">
        <v>228</v>
      </c>
      <c r="D3202">
        <v>42705</v>
      </c>
      <c r="E3202">
        <v>6</v>
      </c>
      <c r="F3202">
        <v>6</v>
      </c>
      <c r="G3202">
        <v>1</v>
      </c>
      <c r="H3202">
        <v>75</v>
      </c>
      <c r="I3202">
        <v>90</v>
      </c>
      <c r="J3202">
        <v>0.83333333333333337</v>
      </c>
      <c r="K3202">
        <v>90</v>
      </c>
      <c r="L3202">
        <v>1</v>
      </c>
      <c r="M3202">
        <v>74</v>
      </c>
      <c r="O3202">
        <v>0</v>
      </c>
      <c r="P3202">
        <v>0</v>
      </c>
      <c r="Q3202" t="e">
        <v>#DIV/0!</v>
      </c>
      <c r="R3202">
        <v>1</v>
      </c>
      <c r="S3202" t="e">
        <v>#DIV/0!</v>
      </c>
    </row>
    <row r="3203" spans="1:19" x14ac:dyDescent="0.25">
      <c r="A3203" t="s">
        <v>7852</v>
      </c>
      <c r="B3203" t="s">
        <v>1440</v>
      </c>
      <c r="C3203" t="s">
        <v>689</v>
      </c>
      <c r="D3203">
        <v>42705</v>
      </c>
      <c r="E3203">
        <v>5</v>
      </c>
      <c r="F3203">
        <v>5</v>
      </c>
      <c r="G3203">
        <v>1</v>
      </c>
      <c r="H3203">
        <v>9</v>
      </c>
      <c r="I3203">
        <v>30</v>
      </c>
      <c r="J3203">
        <v>0.3</v>
      </c>
      <c r="K3203">
        <v>30</v>
      </c>
      <c r="L3203">
        <v>1</v>
      </c>
      <c r="M3203">
        <v>9</v>
      </c>
      <c r="O3203">
        <v>0</v>
      </c>
      <c r="P3203">
        <v>0</v>
      </c>
      <c r="Q3203" t="e">
        <v>#DIV/0!</v>
      </c>
      <c r="R3203">
        <v>0</v>
      </c>
      <c r="S3203" t="e">
        <v>#DIV/0!</v>
      </c>
    </row>
    <row r="3204" spans="1:19" x14ac:dyDescent="0.25">
      <c r="A3204" t="s">
        <v>7853</v>
      </c>
      <c r="B3204" t="s">
        <v>1441</v>
      </c>
      <c r="C3204" t="s">
        <v>211</v>
      </c>
      <c r="D3204">
        <v>42705</v>
      </c>
      <c r="E3204">
        <v>9</v>
      </c>
      <c r="F3204">
        <v>9</v>
      </c>
      <c r="G3204">
        <v>1</v>
      </c>
      <c r="H3204">
        <v>51</v>
      </c>
      <c r="I3204">
        <v>65</v>
      </c>
      <c r="J3204">
        <v>0.7846153846153846</v>
      </c>
      <c r="K3204">
        <v>67</v>
      </c>
      <c r="L3204">
        <v>0.97014925373134331</v>
      </c>
      <c r="M3204">
        <v>45</v>
      </c>
      <c r="O3204">
        <v>4</v>
      </c>
      <c r="P3204">
        <v>4</v>
      </c>
      <c r="Q3204">
        <v>1</v>
      </c>
      <c r="R3204">
        <v>6</v>
      </c>
      <c r="S3204">
        <v>0.76800000000000002</v>
      </c>
    </row>
    <row r="3205" spans="1:19" x14ac:dyDescent="0.25">
      <c r="A3205" t="s">
        <v>7854</v>
      </c>
      <c r="B3205" t="s">
        <v>1442</v>
      </c>
      <c r="C3205" t="s">
        <v>216</v>
      </c>
      <c r="D3205">
        <v>42705</v>
      </c>
      <c r="E3205">
        <v>2</v>
      </c>
      <c r="F3205">
        <v>3</v>
      </c>
      <c r="G3205">
        <v>0.66666666666666663</v>
      </c>
      <c r="H3205">
        <v>16</v>
      </c>
      <c r="I3205">
        <v>18</v>
      </c>
      <c r="J3205">
        <v>0.88888888888888884</v>
      </c>
      <c r="K3205">
        <v>25</v>
      </c>
      <c r="L3205">
        <v>0.72</v>
      </c>
      <c r="M3205">
        <v>14</v>
      </c>
      <c r="O3205">
        <v>0</v>
      </c>
      <c r="P3205">
        <v>0</v>
      </c>
      <c r="Q3205" t="e">
        <v>#DIV/0!</v>
      </c>
      <c r="R3205">
        <v>2</v>
      </c>
    </row>
    <row r="3206" spans="1:19" x14ac:dyDescent="0.25">
      <c r="A3206" t="s">
        <v>7855</v>
      </c>
      <c r="B3206" t="s">
        <v>1443</v>
      </c>
      <c r="C3206" t="s">
        <v>230</v>
      </c>
      <c r="D3206">
        <v>42705</v>
      </c>
      <c r="E3206">
        <v>4</v>
      </c>
      <c r="F3206">
        <v>7</v>
      </c>
      <c r="G3206">
        <v>0.5714285714285714</v>
      </c>
      <c r="H3206">
        <v>50</v>
      </c>
      <c r="I3206">
        <v>40</v>
      </c>
      <c r="J3206">
        <v>1.25</v>
      </c>
      <c r="K3206">
        <v>70</v>
      </c>
      <c r="L3206">
        <v>0.5714285714285714</v>
      </c>
      <c r="M3206">
        <v>50</v>
      </c>
      <c r="O3206">
        <v>0</v>
      </c>
      <c r="P3206">
        <v>0</v>
      </c>
      <c r="Q3206" t="e">
        <v>#DIV/0!</v>
      </c>
      <c r="R3206">
        <v>0</v>
      </c>
      <c r="S3206">
        <v>0.66129032258064513</v>
      </c>
    </row>
    <row r="3207" spans="1:19" x14ac:dyDescent="0.25">
      <c r="A3207" t="s">
        <v>9636</v>
      </c>
      <c r="B3207" t="s">
        <v>9637</v>
      </c>
      <c r="C3207" t="s">
        <v>9523</v>
      </c>
      <c r="D3207">
        <v>42705</v>
      </c>
      <c r="E3207">
        <v>5</v>
      </c>
      <c r="F3207">
        <v>5</v>
      </c>
      <c r="G3207">
        <v>1</v>
      </c>
      <c r="H3207">
        <v>22</v>
      </c>
      <c r="I3207">
        <v>24</v>
      </c>
      <c r="J3207">
        <v>0.91666666666666663</v>
      </c>
      <c r="K3207">
        <v>24</v>
      </c>
      <c r="L3207">
        <v>1</v>
      </c>
      <c r="M3207">
        <v>18</v>
      </c>
      <c r="O3207">
        <v>0</v>
      </c>
      <c r="P3207">
        <v>2</v>
      </c>
      <c r="Q3207">
        <v>0</v>
      </c>
      <c r="R3207">
        <v>4</v>
      </c>
      <c r="S3207">
        <v>0.98499999999999999</v>
      </c>
    </row>
    <row r="3208" spans="1:19" x14ac:dyDescent="0.25">
      <c r="A3208" t="s">
        <v>7856</v>
      </c>
      <c r="B3208" t="s">
        <v>1444</v>
      </c>
      <c r="C3208" t="s">
        <v>237</v>
      </c>
      <c r="D3208">
        <v>42705</v>
      </c>
      <c r="E3208">
        <v>9</v>
      </c>
      <c r="F3208">
        <v>15</v>
      </c>
      <c r="G3208">
        <v>0.6</v>
      </c>
      <c r="H3208">
        <v>116</v>
      </c>
      <c r="I3208">
        <v>96</v>
      </c>
      <c r="J3208">
        <v>1.2083333333333333</v>
      </c>
      <c r="K3208">
        <v>168</v>
      </c>
      <c r="L3208">
        <v>0.5714285714285714</v>
      </c>
      <c r="M3208">
        <v>101</v>
      </c>
      <c r="O3208">
        <v>2</v>
      </c>
      <c r="P3208">
        <v>7</v>
      </c>
      <c r="Q3208">
        <v>0.2857142857142857</v>
      </c>
      <c r="R3208">
        <v>15</v>
      </c>
    </row>
    <row r="3209" spans="1:19" x14ac:dyDescent="0.25">
      <c r="A3209" t="s">
        <v>7857</v>
      </c>
      <c r="B3209" t="s">
        <v>1445</v>
      </c>
      <c r="C3209" t="s">
        <v>364</v>
      </c>
      <c r="D3209">
        <v>42705</v>
      </c>
      <c r="E3209">
        <v>7</v>
      </c>
      <c r="F3209">
        <v>12</v>
      </c>
      <c r="G3209">
        <v>0.58333333333333337</v>
      </c>
      <c r="H3209">
        <v>18</v>
      </c>
      <c r="I3209">
        <v>21</v>
      </c>
      <c r="J3209">
        <v>0.8571428571428571</v>
      </c>
      <c r="K3209">
        <v>36</v>
      </c>
      <c r="L3209">
        <v>0.58333333333333337</v>
      </c>
      <c r="M3209">
        <v>16</v>
      </c>
      <c r="O3209">
        <v>0</v>
      </c>
      <c r="P3209">
        <v>0</v>
      </c>
      <c r="Q3209" t="e">
        <v>#DIV/0!</v>
      </c>
      <c r="R3209">
        <v>2</v>
      </c>
      <c r="S3209">
        <v>0.83699999999999997</v>
      </c>
    </row>
    <row r="3210" spans="1:19" x14ac:dyDescent="0.25">
      <c r="A3210" t="s">
        <v>7858</v>
      </c>
      <c r="B3210" t="s">
        <v>1446</v>
      </c>
      <c r="C3210" t="s">
        <v>219</v>
      </c>
      <c r="D3210">
        <v>42705</v>
      </c>
      <c r="E3210">
        <v>17</v>
      </c>
      <c r="F3210">
        <v>13</v>
      </c>
      <c r="G3210">
        <v>1.3076923076923077</v>
      </c>
      <c r="H3210">
        <v>87</v>
      </c>
      <c r="I3210">
        <v>145</v>
      </c>
      <c r="J3210">
        <v>0.6</v>
      </c>
      <c r="K3210">
        <v>105</v>
      </c>
      <c r="L3210">
        <v>1.3809523809523809</v>
      </c>
      <c r="M3210">
        <v>72</v>
      </c>
      <c r="O3210">
        <v>15</v>
      </c>
      <c r="P3210">
        <v>18</v>
      </c>
      <c r="Q3210">
        <v>0.83333333333333337</v>
      </c>
      <c r="R3210">
        <v>15</v>
      </c>
      <c r="S3210">
        <v>0.8899999999999999</v>
      </c>
    </row>
    <row r="3211" spans="1:19" x14ac:dyDescent="0.25">
      <c r="A3211" t="s">
        <v>9261</v>
      </c>
      <c r="B3211" t="s">
        <v>9262</v>
      </c>
      <c r="C3211" t="s">
        <v>3018</v>
      </c>
      <c r="D3211">
        <v>42705</v>
      </c>
      <c r="E3211">
        <v>12</v>
      </c>
      <c r="F3211">
        <v>13</v>
      </c>
      <c r="G3211">
        <v>0.92307692307692313</v>
      </c>
      <c r="H3211">
        <v>40</v>
      </c>
      <c r="I3211">
        <v>60</v>
      </c>
      <c r="J3211">
        <v>0.66666666666666663</v>
      </c>
      <c r="K3211">
        <v>65</v>
      </c>
      <c r="L3211">
        <v>0.92307692307692313</v>
      </c>
      <c r="M3211">
        <v>38</v>
      </c>
      <c r="O3211">
        <v>2</v>
      </c>
      <c r="P3211">
        <v>4</v>
      </c>
      <c r="Q3211">
        <v>0.5</v>
      </c>
      <c r="R3211">
        <v>2</v>
      </c>
      <c r="S3211">
        <v>0.60606060606060608</v>
      </c>
    </row>
    <row r="3212" spans="1:19" x14ac:dyDescent="0.25">
      <c r="A3212" t="s">
        <v>7859</v>
      </c>
      <c r="B3212" t="s">
        <v>1447</v>
      </c>
      <c r="C3212" t="s">
        <v>235</v>
      </c>
      <c r="D3212">
        <v>42705</v>
      </c>
      <c r="E3212">
        <v>1</v>
      </c>
      <c r="F3212">
        <v>1</v>
      </c>
      <c r="G3212">
        <v>1</v>
      </c>
      <c r="H3212">
        <v>8</v>
      </c>
      <c r="I3212">
        <v>5</v>
      </c>
      <c r="J3212">
        <v>1.6</v>
      </c>
      <c r="K3212">
        <v>5</v>
      </c>
      <c r="L3212">
        <v>1</v>
      </c>
      <c r="M3212">
        <v>8</v>
      </c>
      <c r="O3212">
        <v>0</v>
      </c>
      <c r="P3212">
        <v>3</v>
      </c>
      <c r="Q3212">
        <v>0</v>
      </c>
      <c r="R3212">
        <v>0</v>
      </c>
      <c r="S3212">
        <v>0.24235600148643635</v>
      </c>
    </row>
    <row r="3213" spans="1:19" x14ac:dyDescent="0.25">
      <c r="A3213" t="s">
        <v>7860</v>
      </c>
      <c r="B3213" t="s">
        <v>1448</v>
      </c>
      <c r="C3213" t="s">
        <v>239</v>
      </c>
      <c r="D3213">
        <v>42705</v>
      </c>
      <c r="E3213">
        <v>4</v>
      </c>
      <c r="F3213">
        <v>6</v>
      </c>
      <c r="G3213">
        <v>0.66666666666666663</v>
      </c>
      <c r="H3213">
        <v>78</v>
      </c>
      <c r="I3213">
        <v>40</v>
      </c>
      <c r="J3213">
        <v>1.95</v>
      </c>
      <c r="K3213">
        <v>60</v>
      </c>
      <c r="L3213">
        <v>0.66666666666666663</v>
      </c>
      <c r="M3213">
        <v>73</v>
      </c>
      <c r="O3213">
        <v>2</v>
      </c>
      <c r="P3213">
        <v>5</v>
      </c>
      <c r="Q3213">
        <v>0.4</v>
      </c>
      <c r="R3213">
        <v>5</v>
      </c>
      <c r="S3213">
        <v>0.75363636363636366</v>
      </c>
    </row>
    <row r="3214" spans="1:19" x14ac:dyDescent="0.25">
      <c r="A3214" t="s">
        <v>7861</v>
      </c>
      <c r="B3214" t="s">
        <v>1449</v>
      </c>
      <c r="C3214" t="s">
        <v>222</v>
      </c>
      <c r="D3214">
        <v>42705</v>
      </c>
      <c r="E3214">
        <v>0</v>
      </c>
      <c r="F3214">
        <v>0</v>
      </c>
      <c r="G3214" t="e">
        <v>#DIV/0!</v>
      </c>
      <c r="H3214">
        <v>0</v>
      </c>
      <c r="I3214">
        <v>0</v>
      </c>
      <c r="J3214" t="e">
        <v>#DIV/0!</v>
      </c>
      <c r="K3214">
        <v>0</v>
      </c>
      <c r="L3214" t="e">
        <v>#DIV/0!</v>
      </c>
      <c r="M3214">
        <v>0</v>
      </c>
      <c r="O3214">
        <v>0</v>
      </c>
      <c r="P3214">
        <v>0</v>
      </c>
      <c r="Q3214" t="e">
        <v>#DIV/0!</v>
      </c>
      <c r="R3214">
        <v>0</v>
      </c>
      <c r="S3214">
        <v>0.7107633276805787</v>
      </c>
    </row>
    <row r="3215" spans="1:19" x14ac:dyDescent="0.25">
      <c r="A3215" t="s">
        <v>7862</v>
      </c>
      <c r="B3215" t="s">
        <v>1450</v>
      </c>
      <c r="C3215" t="s">
        <v>603</v>
      </c>
      <c r="D3215">
        <v>42705</v>
      </c>
      <c r="E3215">
        <v>4</v>
      </c>
      <c r="F3215">
        <v>4</v>
      </c>
      <c r="G3215">
        <v>1</v>
      </c>
      <c r="H3215">
        <v>24</v>
      </c>
      <c r="I3215">
        <v>40</v>
      </c>
      <c r="J3215">
        <v>0.6</v>
      </c>
      <c r="K3215">
        <v>40</v>
      </c>
      <c r="L3215">
        <v>1</v>
      </c>
      <c r="M3215">
        <v>20</v>
      </c>
      <c r="O3215">
        <v>3</v>
      </c>
      <c r="P3215">
        <v>3</v>
      </c>
      <c r="Q3215">
        <v>1</v>
      </c>
      <c r="R3215">
        <v>4</v>
      </c>
    </row>
    <row r="3216" spans="1:19" x14ac:dyDescent="0.25">
      <c r="A3216" t="s">
        <v>7863</v>
      </c>
      <c r="B3216" t="s">
        <v>1451</v>
      </c>
      <c r="C3216" t="s">
        <v>225</v>
      </c>
      <c r="D3216">
        <v>42705</v>
      </c>
      <c r="E3216">
        <v>7</v>
      </c>
      <c r="F3216">
        <v>12</v>
      </c>
      <c r="G3216">
        <v>0.58333333333333337</v>
      </c>
      <c r="H3216">
        <v>16</v>
      </c>
      <c r="I3216">
        <v>16</v>
      </c>
      <c r="J3216">
        <v>1</v>
      </c>
      <c r="K3216">
        <v>32</v>
      </c>
      <c r="L3216">
        <v>0.5</v>
      </c>
      <c r="M3216">
        <v>8</v>
      </c>
      <c r="O3216">
        <v>5</v>
      </c>
      <c r="P3216">
        <v>6</v>
      </c>
      <c r="Q3216">
        <v>0.83333333333333337</v>
      </c>
      <c r="R3216">
        <v>8</v>
      </c>
    </row>
    <row r="3217" spans="1:19" x14ac:dyDescent="0.25">
      <c r="A3217" t="s">
        <v>7864</v>
      </c>
      <c r="B3217" t="s">
        <v>1452</v>
      </c>
      <c r="C3217" t="s">
        <v>247</v>
      </c>
      <c r="D3217">
        <v>42705</v>
      </c>
      <c r="E3217">
        <v>5.5</v>
      </c>
      <c r="F3217">
        <v>6.5</v>
      </c>
      <c r="G3217">
        <v>0.84615384615384615</v>
      </c>
      <c r="H3217">
        <v>56</v>
      </c>
      <c r="I3217">
        <v>55.5</v>
      </c>
      <c r="J3217">
        <v>1.0090090090090089</v>
      </c>
      <c r="K3217">
        <v>62.5</v>
      </c>
      <c r="L3217">
        <v>0.88800000000000001</v>
      </c>
      <c r="M3217">
        <v>46</v>
      </c>
      <c r="O3217">
        <v>1</v>
      </c>
      <c r="P3217">
        <v>5</v>
      </c>
      <c r="Q3217">
        <v>0.2</v>
      </c>
      <c r="R3217">
        <v>10</v>
      </c>
    </row>
    <row r="3218" spans="1:19" x14ac:dyDescent="0.25">
      <c r="A3218" t="s">
        <v>9385</v>
      </c>
      <c r="B3218" t="s">
        <v>2682</v>
      </c>
      <c r="C3218" t="s">
        <v>2637</v>
      </c>
      <c r="D3218">
        <v>42705</v>
      </c>
      <c r="E3218">
        <v>8</v>
      </c>
      <c r="F3218">
        <v>11</v>
      </c>
      <c r="G3218">
        <v>0.72727272727272729</v>
      </c>
      <c r="H3218">
        <v>26</v>
      </c>
      <c r="I3218">
        <v>40</v>
      </c>
      <c r="J3218">
        <v>0.65</v>
      </c>
      <c r="K3218">
        <v>55</v>
      </c>
      <c r="L3218">
        <v>0.72727272727272729</v>
      </c>
      <c r="M3218">
        <v>26</v>
      </c>
      <c r="O3218">
        <v>2</v>
      </c>
      <c r="P3218">
        <v>2</v>
      </c>
      <c r="Q3218">
        <v>1</v>
      </c>
      <c r="R3218">
        <v>0</v>
      </c>
    </row>
    <row r="3219" spans="1:19" x14ac:dyDescent="0.25">
      <c r="A3219" t="s">
        <v>7865</v>
      </c>
      <c r="B3219" t="s">
        <v>1454</v>
      </c>
      <c r="C3219" t="s">
        <v>242</v>
      </c>
      <c r="D3219">
        <v>42705</v>
      </c>
      <c r="E3219">
        <v>10</v>
      </c>
      <c r="F3219">
        <v>13</v>
      </c>
      <c r="G3219">
        <v>0.76923076923076927</v>
      </c>
      <c r="H3219">
        <v>50</v>
      </c>
      <c r="I3219">
        <v>66</v>
      </c>
      <c r="J3219">
        <v>0.75757575757575757</v>
      </c>
      <c r="K3219">
        <v>79</v>
      </c>
      <c r="L3219">
        <v>0.83544303797468356</v>
      </c>
      <c r="M3219">
        <v>37</v>
      </c>
      <c r="N3219">
        <v>0.98499999999999999</v>
      </c>
      <c r="O3219">
        <v>6</v>
      </c>
      <c r="P3219">
        <v>7</v>
      </c>
      <c r="Q3219">
        <v>0.8571428571428571</v>
      </c>
      <c r="R3219">
        <v>13</v>
      </c>
      <c r="S3219">
        <v>0</v>
      </c>
    </row>
    <row r="3220" spans="1:19" x14ac:dyDescent="0.25">
      <c r="A3220" t="s">
        <v>7866</v>
      </c>
      <c r="B3220" t="s">
        <v>1455</v>
      </c>
      <c r="C3220" t="s">
        <v>243</v>
      </c>
      <c r="D3220">
        <v>42705</v>
      </c>
      <c r="E3220">
        <v>4</v>
      </c>
      <c r="F3220">
        <v>8</v>
      </c>
      <c r="G3220">
        <v>0.5</v>
      </c>
      <c r="H3220">
        <v>13</v>
      </c>
      <c r="I3220">
        <v>10</v>
      </c>
      <c r="J3220">
        <v>1.3</v>
      </c>
      <c r="K3220">
        <v>24</v>
      </c>
      <c r="L3220">
        <v>0.41666666666666669</v>
      </c>
      <c r="M3220">
        <v>5</v>
      </c>
      <c r="O3220">
        <v>5</v>
      </c>
      <c r="P3220">
        <v>6</v>
      </c>
      <c r="Q3220">
        <v>0.83333333333333337</v>
      </c>
      <c r="R3220">
        <v>8</v>
      </c>
      <c r="S3220">
        <v>0.38</v>
      </c>
    </row>
    <row r="3221" spans="1:19" x14ac:dyDescent="0.25">
      <c r="A3221" t="s">
        <v>7867</v>
      </c>
      <c r="B3221" t="s">
        <v>1456</v>
      </c>
      <c r="C3221" t="s">
        <v>244</v>
      </c>
      <c r="D3221">
        <v>42705</v>
      </c>
      <c r="E3221">
        <v>3</v>
      </c>
      <c r="F3221">
        <v>4</v>
      </c>
      <c r="G3221">
        <v>0.75</v>
      </c>
      <c r="H3221">
        <v>3</v>
      </c>
      <c r="I3221">
        <v>6</v>
      </c>
      <c r="J3221">
        <v>0.5</v>
      </c>
      <c r="K3221">
        <v>8</v>
      </c>
      <c r="L3221">
        <v>0.75</v>
      </c>
      <c r="M3221">
        <v>3</v>
      </c>
      <c r="N3221">
        <v>0.83699999999999997</v>
      </c>
      <c r="O3221">
        <v>0</v>
      </c>
      <c r="P3221">
        <v>0</v>
      </c>
      <c r="Q3221" t="e">
        <v>#DIV/0!</v>
      </c>
      <c r="R3221">
        <v>0</v>
      </c>
      <c r="S3221">
        <v>0.93</v>
      </c>
    </row>
    <row r="3222" spans="1:19" x14ac:dyDescent="0.25">
      <c r="A3222" t="s">
        <v>9494</v>
      </c>
      <c r="B3222" t="s">
        <v>2855</v>
      </c>
      <c r="C3222" t="s">
        <v>2809</v>
      </c>
      <c r="D3222">
        <v>42705</v>
      </c>
      <c r="E3222">
        <v>10</v>
      </c>
      <c r="F3222">
        <v>10</v>
      </c>
      <c r="G3222">
        <v>1</v>
      </c>
      <c r="H3222">
        <v>38</v>
      </c>
      <c r="I3222">
        <v>49</v>
      </c>
      <c r="J3222">
        <v>0.77551020408163263</v>
      </c>
      <c r="K3222">
        <v>49</v>
      </c>
      <c r="L3222">
        <v>1</v>
      </c>
      <c r="M3222">
        <v>32</v>
      </c>
      <c r="O3222">
        <v>0</v>
      </c>
      <c r="P3222">
        <v>4</v>
      </c>
      <c r="Q3222">
        <v>0</v>
      </c>
      <c r="R3222">
        <v>6</v>
      </c>
      <c r="S3222">
        <v>1.1299999999999999</v>
      </c>
    </row>
    <row r="3223" spans="1:19" x14ac:dyDescent="0.25">
      <c r="A3223" t="s">
        <v>7868</v>
      </c>
      <c r="B3223" t="s">
        <v>1457</v>
      </c>
      <c r="C3223" t="s">
        <v>245</v>
      </c>
      <c r="D3223">
        <v>42705</v>
      </c>
      <c r="E3223">
        <v>13</v>
      </c>
      <c r="F3223">
        <v>17</v>
      </c>
      <c r="G3223">
        <v>0.76470588235294112</v>
      </c>
      <c r="H3223">
        <v>25</v>
      </c>
      <c r="I3223">
        <v>57</v>
      </c>
      <c r="J3223">
        <v>0.43859649122807015</v>
      </c>
      <c r="K3223">
        <v>73</v>
      </c>
      <c r="L3223">
        <v>0.78082191780821919</v>
      </c>
      <c r="M3223">
        <v>24</v>
      </c>
      <c r="O3223">
        <v>1</v>
      </c>
      <c r="P3223">
        <v>1</v>
      </c>
      <c r="Q3223">
        <v>1</v>
      </c>
      <c r="R3223">
        <v>1</v>
      </c>
      <c r="S3223">
        <v>1.1000000000000001</v>
      </c>
    </row>
    <row r="3224" spans="1:19" x14ac:dyDescent="0.25">
      <c r="A3224" t="s">
        <v>7869</v>
      </c>
      <c r="B3224" t="s">
        <v>1458</v>
      </c>
      <c r="C3224" t="s">
        <v>246</v>
      </c>
      <c r="D3224">
        <v>42705</v>
      </c>
      <c r="E3224">
        <v>56</v>
      </c>
      <c r="F3224">
        <v>63</v>
      </c>
      <c r="G3224">
        <v>0.88888888888888884</v>
      </c>
      <c r="H3224">
        <v>555</v>
      </c>
      <c r="I3224">
        <v>564</v>
      </c>
      <c r="J3224">
        <v>0.98404255319148937</v>
      </c>
      <c r="K3224">
        <v>626</v>
      </c>
      <c r="L3224">
        <v>0.90095846645367417</v>
      </c>
      <c r="M3224">
        <v>519</v>
      </c>
      <c r="O3224">
        <v>21</v>
      </c>
      <c r="P3224">
        <v>31</v>
      </c>
      <c r="Q3224">
        <v>0.67741935483870963</v>
      </c>
      <c r="R3224">
        <v>36</v>
      </c>
      <c r="S3224">
        <v>0.73</v>
      </c>
    </row>
    <row r="3225" spans="1:19" x14ac:dyDescent="0.25">
      <c r="A3225" t="s">
        <v>7870</v>
      </c>
      <c r="B3225" t="s">
        <v>1459</v>
      </c>
      <c r="C3225" t="s">
        <v>365</v>
      </c>
      <c r="D3225">
        <v>42705</v>
      </c>
      <c r="E3225">
        <v>20</v>
      </c>
      <c r="F3225">
        <v>18</v>
      </c>
      <c r="G3225">
        <v>1.1111111111111112</v>
      </c>
      <c r="H3225">
        <v>47</v>
      </c>
      <c r="I3225">
        <v>60</v>
      </c>
      <c r="J3225">
        <v>0.78333333333333333</v>
      </c>
      <c r="K3225">
        <v>54</v>
      </c>
      <c r="L3225">
        <v>1.1111111111111112</v>
      </c>
      <c r="M3225">
        <v>38</v>
      </c>
      <c r="O3225">
        <v>1</v>
      </c>
      <c r="P3225">
        <v>2</v>
      </c>
      <c r="Q3225">
        <v>0.5</v>
      </c>
      <c r="R3225">
        <v>9</v>
      </c>
      <c r="S3225">
        <v>0.82</v>
      </c>
    </row>
    <row r="3226" spans="1:19" x14ac:dyDescent="0.25">
      <c r="A3226" t="s">
        <v>7871</v>
      </c>
      <c r="B3226" t="s">
        <v>1453</v>
      </c>
      <c r="C3226" t="s">
        <v>240</v>
      </c>
      <c r="D3226">
        <v>42705</v>
      </c>
      <c r="E3226">
        <v>129.5</v>
      </c>
      <c r="F3226">
        <v>150.5</v>
      </c>
      <c r="G3226">
        <v>0.86046511627906974</v>
      </c>
      <c r="H3226">
        <v>813</v>
      </c>
      <c r="I3226">
        <v>907.5</v>
      </c>
      <c r="J3226">
        <v>0.89586776859504136</v>
      </c>
      <c r="K3226">
        <v>1030.5</v>
      </c>
      <c r="L3226">
        <v>0.88064046579330424</v>
      </c>
      <c r="M3226">
        <v>730</v>
      </c>
      <c r="O3226">
        <v>36</v>
      </c>
      <c r="P3226">
        <v>58</v>
      </c>
      <c r="Q3226">
        <v>0.62068965517241381</v>
      </c>
      <c r="R3226">
        <v>83</v>
      </c>
      <c r="S3226">
        <v>0.83</v>
      </c>
    </row>
    <row r="3227" spans="1:19" x14ac:dyDescent="0.25">
      <c r="A3227" t="s">
        <v>7872</v>
      </c>
      <c r="B3227" t="s">
        <v>1460</v>
      </c>
      <c r="C3227" t="s">
        <v>233</v>
      </c>
      <c r="D3227">
        <v>42736</v>
      </c>
      <c r="E3227">
        <v>0.5</v>
      </c>
      <c r="F3227">
        <v>0.5</v>
      </c>
      <c r="G3227">
        <v>1</v>
      </c>
      <c r="H3227">
        <v>9</v>
      </c>
      <c r="I3227">
        <v>5</v>
      </c>
      <c r="J3227">
        <v>1.8</v>
      </c>
      <c r="K3227">
        <v>5</v>
      </c>
      <c r="L3227">
        <v>1</v>
      </c>
      <c r="M3227">
        <v>8</v>
      </c>
      <c r="O3227">
        <v>1</v>
      </c>
      <c r="P3227">
        <v>3</v>
      </c>
      <c r="Q3227">
        <v>0.33333333333333331</v>
      </c>
      <c r="R3227">
        <v>1</v>
      </c>
      <c r="S3227">
        <v>0.95</v>
      </c>
    </row>
    <row r="3228" spans="1:19" x14ac:dyDescent="0.25">
      <c r="A3228" t="s">
        <v>7873</v>
      </c>
      <c r="B3228" t="s">
        <v>1461</v>
      </c>
      <c r="C3228" t="s">
        <v>215</v>
      </c>
      <c r="D3228">
        <v>42736</v>
      </c>
      <c r="E3228">
        <v>2</v>
      </c>
      <c r="F3228">
        <v>2</v>
      </c>
      <c r="G3228">
        <v>1</v>
      </c>
      <c r="H3228">
        <v>25</v>
      </c>
      <c r="I3228">
        <v>30</v>
      </c>
      <c r="J3228">
        <v>0.83333333333333337</v>
      </c>
      <c r="K3228">
        <v>30</v>
      </c>
      <c r="L3228">
        <v>1</v>
      </c>
      <c r="M3228">
        <v>14</v>
      </c>
      <c r="O3228">
        <v>0</v>
      </c>
      <c r="P3228">
        <v>8</v>
      </c>
      <c r="Q3228">
        <v>0</v>
      </c>
      <c r="R3228">
        <v>11</v>
      </c>
    </row>
    <row r="3229" spans="1:19" x14ac:dyDescent="0.25">
      <c r="A3229" t="s">
        <v>7874</v>
      </c>
      <c r="B3229" t="s">
        <v>1462</v>
      </c>
      <c r="C3229" t="s">
        <v>218</v>
      </c>
      <c r="D3229">
        <v>42736</v>
      </c>
      <c r="E3229">
        <v>2</v>
      </c>
      <c r="F3229">
        <v>3</v>
      </c>
      <c r="G3229">
        <v>0.66666666666666663</v>
      </c>
      <c r="H3229">
        <v>17</v>
      </c>
      <c r="I3229">
        <v>18</v>
      </c>
      <c r="J3229">
        <v>0.94444444444444442</v>
      </c>
      <c r="K3229">
        <v>30</v>
      </c>
      <c r="L3229">
        <v>0.6</v>
      </c>
      <c r="M3229">
        <v>12</v>
      </c>
      <c r="O3229">
        <v>4</v>
      </c>
      <c r="P3229">
        <v>5</v>
      </c>
      <c r="Q3229">
        <v>0.8</v>
      </c>
      <c r="R3229">
        <v>5</v>
      </c>
      <c r="S3229">
        <v>0.88</v>
      </c>
    </row>
    <row r="3230" spans="1:19" x14ac:dyDescent="0.25">
      <c r="A3230" t="s">
        <v>7875</v>
      </c>
      <c r="B3230" t="s">
        <v>1463</v>
      </c>
      <c r="C3230" t="s">
        <v>234</v>
      </c>
      <c r="D3230">
        <v>42736</v>
      </c>
      <c r="E3230">
        <v>1</v>
      </c>
      <c r="F3230">
        <v>1</v>
      </c>
      <c r="G3230">
        <v>1</v>
      </c>
      <c r="H3230">
        <v>6</v>
      </c>
      <c r="I3230">
        <v>5</v>
      </c>
      <c r="J3230">
        <v>1.2</v>
      </c>
      <c r="K3230">
        <v>10</v>
      </c>
      <c r="L3230">
        <v>0.5</v>
      </c>
      <c r="M3230">
        <v>6</v>
      </c>
      <c r="O3230">
        <v>0</v>
      </c>
      <c r="P3230">
        <v>2</v>
      </c>
      <c r="Q3230">
        <v>0</v>
      </c>
      <c r="R3230">
        <v>0</v>
      </c>
      <c r="S3230">
        <v>0</v>
      </c>
    </row>
    <row r="3231" spans="1:19" x14ac:dyDescent="0.25">
      <c r="A3231" t="s">
        <v>8769</v>
      </c>
      <c r="B3231" t="s">
        <v>2683</v>
      </c>
      <c r="C3231" t="s">
        <v>2636</v>
      </c>
      <c r="D3231">
        <v>42736</v>
      </c>
      <c r="E3231">
        <v>0</v>
      </c>
      <c r="F3231">
        <v>0</v>
      </c>
      <c r="G3231" t="e">
        <v>#DIV/0!</v>
      </c>
      <c r="H3231">
        <v>0</v>
      </c>
      <c r="I3231">
        <v>0</v>
      </c>
      <c r="J3231" t="e">
        <v>#DIV/0!</v>
      </c>
      <c r="K3231">
        <v>0</v>
      </c>
      <c r="L3231" t="e">
        <v>#DIV/0!</v>
      </c>
      <c r="M3231">
        <v>0</v>
      </c>
      <c r="O3231">
        <v>1</v>
      </c>
      <c r="P3231">
        <v>1</v>
      </c>
      <c r="Q3231">
        <v>1</v>
      </c>
      <c r="R3231">
        <v>0</v>
      </c>
      <c r="S3231">
        <v>0.43</v>
      </c>
    </row>
    <row r="3232" spans="1:19" x14ac:dyDescent="0.25">
      <c r="A3232" t="s">
        <v>8878</v>
      </c>
      <c r="B3232" t="s">
        <v>3224</v>
      </c>
      <c r="C3232" t="s">
        <v>2638</v>
      </c>
      <c r="D3232">
        <v>42736</v>
      </c>
      <c r="E3232">
        <v>7</v>
      </c>
      <c r="F3232">
        <v>8</v>
      </c>
      <c r="G3232">
        <v>0.875</v>
      </c>
      <c r="H3232">
        <v>24</v>
      </c>
      <c r="I3232">
        <v>35</v>
      </c>
      <c r="J3232">
        <v>0.68571428571428572</v>
      </c>
      <c r="K3232">
        <v>32</v>
      </c>
      <c r="L3232">
        <v>1.09375</v>
      </c>
      <c r="M3232">
        <v>24</v>
      </c>
      <c r="O3232">
        <v>0</v>
      </c>
      <c r="P3232">
        <v>0</v>
      </c>
      <c r="Q3232" t="e">
        <v>#DIV/0!</v>
      </c>
      <c r="R3232">
        <v>0</v>
      </c>
    </row>
    <row r="3233" spans="1:19" x14ac:dyDescent="0.25">
      <c r="A3233" t="s">
        <v>7876</v>
      </c>
      <c r="B3233" t="s">
        <v>1464</v>
      </c>
      <c r="C3233" t="s">
        <v>209</v>
      </c>
      <c r="D3233">
        <v>42736</v>
      </c>
      <c r="E3233">
        <v>2</v>
      </c>
      <c r="F3233">
        <v>3</v>
      </c>
      <c r="G3233">
        <v>0.66666666666666663</v>
      </c>
      <c r="H3233">
        <v>9</v>
      </c>
      <c r="I3233">
        <v>10</v>
      </c>
      <c r="J3233">
        <v>0.9</v>
      </c>
      <c r="K3233">
        <v>20</v>
      </c>
      <c r="L3233">
        <v>0.5</v>
      </c>
      <c r="M3233">
        <v>7</v>
      </c>
      <c r="N3233">
        <v>0.93</v>
      </c>
      <c r="O3233">
        <v>1</v>
      </c>
      <c r="P3233">
        <v>2</v>
      </c>
      <c r="Q3233">
        <v>0.5</v>
      </c>
      <c r="R3233">
        <v>2</v>
      </c>
      <c r="S3233">
        <v>0.54347826086956519</v>
      </c>
    </row>
    <row r="3234" spans="1:19" x14ac:dyDescent="0.25">
      <c r="A3234" t="s">
        <v>7877</v>
      </c>
      <c r="B3234" t="s">
        <v>1465</v>
      </c>
      <c r="C3234" t="s">
        <v>214</v>
      </c>
      <c r="D3234">
        <v>42736</v>
      </c>
      <c r="E3234">
        <v>2</v>
      </c>
      <c r="F3234">
        <v>3</v>
      </c>
      <c r="G3234">
        <v>0.66666666666666663</v>
      </c>
      <c r="H3234">
        <v>14</v>
      </c>
      <c r="I3234">
        <v>14</v>
      </c>
      <c r="J3234">
        <v>1</v>
      </c>
      <c r="K3234">
        <v>30</v>
      </c>
      <c r="L3234">
        <v>0.46666666666666667</v>
      </c>
      <c r="M3234">
        <v>10</v>
      </c>
      <c r="N3234">
        <v>1.1299999999999999</v>
      </c>
      <c r="O3234">
        <v>0</v>
      </c>
      <c r="P3234">
        <v>1</v>
      </c>
      <c r="Q3234">
        <v>0</v>
      </c>
      <c r="R3234">
        <v>4</v>
      </c>
      <c r="S3234">
        <v>7.0000000000000007E-2</v>
      </c>
    </row>
    <row r="3235" spans="1:19" x14ac:dyDescent="0.25">
      <c r="A3235" t="s">
        <v>7878</v>
      </c>
      <c r="B3235" t="s">
        <v>1466</v>
      </c>
      <c r="C3235" t="s">
        <v>220</v>
      </c>
      <c r="D3235">
        <v>42736</v>
      </c>
      <c r="E3235">
        <v>6</v>
      </c>
      <c r="F3235">
        <v>7</v>
      </c>
      <c r="G3235">
        <v>0.8571428571428571</v>
      </c>
      <c r="H3235">
        <v>31</v>
      </c>
      <c r="I3235">
        <v>38</v>
      </c>
      <c r="J3235">
        <v>0.81578947368421051</v>
      </c>
      <c r="K3235">
        <v>47</v>
      </c>
      <c r="L3235">
        <v>0.80851063829787229</v>
      </c>
      <c r="M3235">
        <v>23</v>
      </c>
      <c r="N3235">
        <v>1.1000000000000001</v>
      </c>
      <c r="O3235">
        <v>3</v>
      </c>
      <c r="P3235">
        <v>6</v>
      </c>
      <c r="Q3235">
        <v>0.5</v>
      </c>
      <c r="R3235">
        <v>8</v>
      </c>
      <c r="S3235">
        <v>0.13</v>
      </c>
    </row>
    <row r="3236" spans="1:19" x14ac:dyDescent="0.25">
      <c r="A3236" t="s">
        <v>7879</v>
      </c>
      <c r="B3236" t="s">
        <v>1467</v>
      </c>
      <c r="C3236" t="s">
        <v>226</v>
      </c>
      <c r="D3236">
        <v>42736</v>
      </c>
      <c r="E3236">
        <v>6</v>
      </c>
      <c r="F3236">
        <v>12</v>
      </c>
      <c r="G3236">
        <v>0.5</v>
      </c>
      <c r="H3236">
        <v>19</v>
      </c>
      <c r="I3236">
        <v>20</v>
      </c>
      <c r="J3236">
        <v>0.95</v>
      </c>
      <c r="K3236">
        <v>40</v>
      </c>
      <c r="L3236">
        <v>0.5</v>
      </c>
      <c r="M3236">
        <v>10</v>
      </c>
      <c r="N3236">
        <v>0.73</v>
      </c>
      <c r="O3236">
        <v>1</v>
      </c>
      <c r="P3236">
        <v>2</v>
      </c>
      <c r="Q3236">
        <v>0.5</v>
      </c>
      <c r="R3236">
        <v>9</v>
      </c>
      <c r="S3236">
        <v>0.43</v>
      </c>
    </row>
    <row r="3237" spans="1:19" x14ac:dyDescent="0.25">
      <c r="A3237" t="s">
        <v>7880</v>
      </c>
      <c r="B3237" t="s">
        <v>1468</v>
      </c>
      <c r="C3237" t="s">
        <v>227</v>
      </c>
      <c r="D3237">
        <v>42736</v>
      </c>
      <c r="E3237">
        <v>2</v>
      </c>
      <c r="F3237">
        <v>4</v>
      </c>
      <c r="G3237">
        <v>0.5</v>
      </c>
      <c r="H3237">
        <v>4</v>
      </c>
      <c r="I3237">
        <v>4</v>
      </c>
      <c r="J3237">
        <v>1</v>
      </c>
      <c r="K3237">
        <v>8</v>
      </c>
      <c r="L3237">
        <v>0.5</v>
      </c>
      <c r="M3237">
        <v>3</v>
      </c>
      <c r="N3237">
        <v>0.82</v>
      </c>
      <c r="O3237">
        <v>0</v>
      </c>
      <c r="P3237">
        <v>0</v>
      </c>
      <c r="Q3237" t="e">
        <v>#DIV/0!</v>
      </c>
      <c r="R3237">
        <v>1</v>
      </c>
    </row>
    <row r="3238" spans="1:19" x14ac:dyDescent="0.25">
      <c r="A3238" t="s">
        <v>8987</v>
      </c>
      <c r="B3238" t="s">
        <v>2856</v>
      </c>
      <c r="C3238" t="s">
        <v>2810</v>
      </c>
      <c r="D3238">
        <v>42736</v>
      </c>
      <c r="E3238">
        <v>5</v>
      </c>
      <c r="F3238">
        <v>5</v>
      </c>
      <c r="G3238">
        <v>1</v>
      </c>
      <c r="H3238">
        <v>22</v>
      </c>
      <c r="I3238">
        <v>24</v>
      </c>
      <c r="J3238">
        <v>0.91666666666666663</v>
      </c>
      <c r="K3238">
        <v>34</v>
      </c>
      <c r="L3238">
        <v>0.70588235294117652</v>
      </c>
      <c r="M3238">
        <v>18</v>
      </c>
      <c r="O3238">
        <v>2</v>
      </c>
      <c r="P3238">
        <v>3</v>
      </c>
      <c r="Q3238">
        <v>0.66666666666666663</v>
      </c>
      <c r="R3238">
        <v>4</v>
      </c>
      <c r="S3238">
        <v>0.56999999999999995</v>
      </c>
    </row>
    <row r="3239" spans="1:19" x14ac:dyDescent="0.25">
      <c r="A3239" t="s">
        <v>9118</v>
      </c>
      <c r="B3239" t="s">
        <v>9119</v>
      </c>
      <c r="C3239" t="s">
        <v>2811</v>
      </c>
      <c r="D3239">
        <v>42736</v>
      </c>
      <c r="E3239">
        <v>5</v>
      </c>
      <c r="F3239">
        <v>5</v>
      </c>
      <c r="G3239">
        <v>1</v>
      </c>
      <c r="H3239">
        <v>14</v>
      </c>
      <c r="I3239">
        <v>25</v>
      </c>
      <c r="J3239">
        <v>0.56000000000000005</v>
      </c>
      <c r="K3239">
        <v>12</v>
      </c>
      <c r="L3239">
        <v>2.0833333333333335</v>
      </c>
      <c r="M3239">
        <v>12</v>
      </c>
      <c r="O3239">
        <v>0</v>
      </c>
      <c r="P3239">
        <v>0</v>
      </c>
      <c r="Q3239" t="e">
        <v>#DIV/0!</v>
      </c>
      <c r="R3239">
        <v>2</v>
      </c>
      <c r="S3239">
        <v>0.78</v>
      </c>
    </row>
    <row r="3240" spans="1:19" x14ac:dyDescent="0.25">
      <c r="A3240" t="s">
        <v>7881</v>
      </c>
      <c r="B3240" t="s">
        <v>1469</v>
      </c>
      <c r="C3240" t="s">
        <v>204</v>
      </c>
      <c r="D3240">
        <v>42736</v>
      </c>
      <c r="E3240">
        <v>4</v>
      </c>
      <c r="F3240">
        <v>5</v>
      </c>
      <c r="G3240">
        <v>0.8</v>
      </c>
      <c r="H3240">
        <v>8</v>
      </c>
      <c r="I3240">
        <v>20</v>
      </c>
      <c r="J3240">
        <v>0.4</v>
      </c>
      <c r="K3240">
        <v>12</v>
      </c>
      <c r="L3240">
        <v>1.6666666666666667</v>
      </c>
      <c r="M3240">
        <v>8</v>
      </c>
      <c r="O3240">
        <v>0</v>
      </c>
      <c r="P3240">
        <v>0</v>
      </c>
      <c r="Q3240" t="e">
        <v>#DIV/0!</v>
      </c>
      <c r="R3240">
        <v>0</v>
      </c>
    </row>
    <row r="3241" spans="1:19" x14ac:dyDescent="0.25">
      <c r="A3241" t="s">
        <v>7882</v>
      </c>
      <c r="B3241" t="s">
        <v>1470</v>
      </c>
      <c r="C3241" t="s">
        <v>208</v>
      </c>
      <c r="D3241">
        <v>42736</v>
      </c>
      <c r="E3241">
        <v>8</v>
      </c>
      <c r="F3241">
        <v>4</v>
      </c>
      <c r="G3241">
        <v>2</v>
      </c>
      <c r="H3241">
        <v>8</v>
      </c>
      <c r="I3241">
        <v>40</v>
      </c>
      <c r="J3241">
        <v>0.2</v>
      </c>
      <c r="K3241">
        <v>10</v>
      </c>
      <c r="L3241">
        <v>4</v>
      </c>
      <c r="M3241">
        <v>1</v>
      </c>
      <c r="O3241">
        <v>0</v>
      </c>
      <c r="P3241">
        <v>0</v>
      </c>
      <c r="Q3241" t="e">
        <v>#DIV/0!</v>
      </c>
      <c r="R3241">
        <v>7</v>
      </c>
    </row>
    <row r="3242" spans="1:19" x14ac:dyDescent="0.25">
      <c r="A3242" t="s">
        <v>7883</v>
      </c>
      <c r="B3242" t="s">
        <v>1471</v>
      </c>
      <c r="C3242" t="s">
        <v>212</v>
      </c>
      <c r="D3242">
        <v>42736</v>
      </c>
      <c r="E3242">
        <v>3</v>
      </c>
      <c r="F3242">
        <v>2</v>
      </c>
      <c r="G3242">
        <v>1.5</v>
      </c>
      <c r="H3242">
        <v>8</v>
      </c>
      <c r="I3242">
        <v>15</v>
      </c>
      <c r="J3242">
        <v>0.53333333333333333</v>
      </c>
      <c r="K3242">
        <v>10</v>
      </c>
      <c r="L3242">
        <v>1.5</v>
      </c>
      <c r="M3242">
        <v>8</v>
      </c>
      <c r="O3242">
        <v>2</v>
      </c>
      <c r="P3242">
        <v>2</v>
      </c>
      <c r="Q3242">
        <v>1</v>
      </c>
      <c r="R3242">
        <v>0</v>
      </c>
      <c r="S3242">
        <v>0.92</v>
      </c>
    </row>
    <row r="3243" spans="1:19" x14ac:dyDescent="0.25">
      <c r="A3243" t="s">
        <v>7884</v>
      </c>
      <c r="B3243" t="s">
        <v>1472</v>
      </c>
      <c r="C3243" t="s">
        <v>363</v>
      </c>
      <c r="D3243">
        <v>42736</v>
      </c>
      <c r="E3243">
        <v>5</v>
      </c>
      <c r="F3243">
        <v>6</v>
      </c>
      <c r="G3243">
        <v>0.83333333333333337</v>
      </c>
      <c r="H3243">
        <v>6</v>
      </c>
      <c r="I3243">
        <v>15</v>
      </c>
      <c r="J3243">
        <v>0.4</v>
      </c>
      <c r="K3243">
        <v>16</v>
      </c>
      <c r="L3243">
        <v>0.9375</v>
      </c>
      <c r="M3243">
        <v>5</v>
      </c>
      <c r="O3243">
        <v>0</v>
      </c>
      <c r="P3243">
        <v>0</v>
      </c>
      <c r="Q3243" t="e">
        <v>#DIV/0!</v>
      </c>
      <c r="R3243">
        <v>1</v>
      </c>
      <c r="S3243">
        <v>1</v>
      </c>
    </row>
    <row r="3244" spans="1:19" x14ac:dyDescent="0.25">
      <c r="A3244" t="s">
        <v>7885</v>
      </c>
      <c r="B3244" t="s">
        <v>1473</v>
      </c>
      <c r="C3244" t="s">
        <v>223</v>
      </c>
      <c r="D3244">
        <v>42736</v>
      </c>
      <c r="E3244">
        <v>0</v>
      </c>
      <c r="F3244">
        <v>0</v>
      </c>
      <c r="G3244" t="e">
        <v>#DIV/0!</v>
      </c>
      <c r="H3244">
        <v>0</v>
      </c>
      <c r="I3244">
        <v>0</v>
      </c>
      <c r="J3244" t="e">
        <v>#DIV/0!</v>
      </c>
      <c r="K3244">
        <v>0</v>
      </c>
      <c r="L3244" t="e">
        <v>#DIV/0!</v>
      </c>
      <c r="M3244">
        <v>0</v>
      </c>
      <c r="O3244">
        <v>0</v>
      </c>
      <c r="P3244">
        <v>0</v>
      </c>
      <c r="Q3244" t="e">
        <v>#DIV/0!</v>
      </c>
      <c r="R3244">
        <v>0</v>
      </c>
      <c r="S3244">
        <v>0.47</v>
      </c>
    </row>
    <row r="3245" spans="1:19" x14ac:dyDescent="0.25">
      <c r="A3245" t="s">
        <v>7886</v>
      </c>
      <c r="B3245" t="s">
        <v>1474</v>
      </c>
      <c r="C3245" t="s">
        <v>206</v>
      </c>
      <c r="D3245">
        <v>42736</v>
      </c>
      <c r="E3245">
        <v>11</v>
      </c>
      <c r="F3245">
        <v>9</v>
      </c>
      <c r="G3245">
        <v>1.2222222222222223</v>
      </c>
      <c r="H3245">
        <v>134</v>
      </c>
      <c r="I3245">
        <v>110</v>
      </c>
      <c r="J3245">
        <v>1.2181818181818183</v>
      </c>
      <c r="K3245">
        <v>100</v>
      </c>
      <c r="L3245">
        <v>1.1000000000000001</v>
      </c>
      <c r="M3245">
        <v>132</v>
      </c>
      <c r="O3245">
        <v>0</v>
      </c>
      <c r="P3245">
        <v>0</v>
      </c>
      <c r="Q3245" t="e">
        <v>#DIV/0!</v>
      </c>
      <c r="R3245">
        <v>2</v>
      </c>
      <c r="S3245">
        <v>1</v>
      </c>
    </row>
    <row r="3246" spans="1:19" x14ac:dyDescent="0.25">
      <c r="A3246" t="s">
        <v>7887</v>
      </c>
      <c r="B3246" t="s">
        <v>1475</v>
      </c>
      <c r="C3246" t="s">
        <v>977</v>
      </c>
      <c r="D3246">
        <v>42736</v>
      </c>
      <c r="E3246">
        <v>2</v>
      </c>
      <c r="F3246">
        <v>5</v>
      </c>
      <c r="G3246">
        <v>0.4</v>
      </c>
      <c r="H3246">
        <v>10</v>
      </c>
      <c r="I3246">
        <v>8</v>
      </c>
      <c r="J3246">
        <v>1.25</v>
      </c>
      <c r="K3246">
        <v>25</v>
      </c>
      <c r="L3246">
        <v>0.32</v>
      </c>
      <c r="M3246">
        <v>9</v>
      </c>
      <c r="O3246">
        <v>0</v>
      </c>
      <c r="P3246">
        <v>0</v>
      </c>
      <c r="Q3246" t="e">
        <v>#DIV/0!</v>
      </c>
      <c r="R3246">
        <v>1</v>
      </c>
      <c r="S3246">
        <v>0.9</v>
      </c>
    </row>
    <row r="3247" spans="1:19" x14ac:dyDescent="0.25">
      <c r="A3247" t="s">
        <v>7888</v>
      </c>
      <c r="B3247" t="s">
        <v>1476</v>
      </c>
      <c r="C3247" t="s">
        <v>229</v>
      </c>
      <c r="D3247">
        <v>42736</v>
      </c>
      <c r="E3247">
        <v>8</v>
      </c>
      <c r="F3247">
        <v>6</v>
      </c>
      <c r="G3247">
        <v>1.3333333333333333</v>
      </c>
      <c r="H3247">
        <v>74</v>
      </c>
      <c r="I3247">
        <v>120</v>
      </c>
      <c r="J3247">
        <v>0.6166666666666667</v>
      </c>
      <c r="K3247">
        <v>90</v>
      </c>
      <c r="L3247">
        <v>1.3333333333333333</v>
      </c>
      <c r="M3247">
        <v>73</v>
      </c>
      <c r="O3247">
        <v>0</v>
      </c>
      <c r="P3247">
        <v>0</v>
      </c>
      <c r="Q3247" t="e">
        <v>#DIV/0!</v>
      </c>
      <c r="R3247">
        <v>1</v>
      </c>
    </row>
    <row r="3248" spans="1:19" x14ac:dyDescent="0.25">
      <c r="A3248" t="s">
        <v>7889</v>
      </c>
      <c r="B3248" t="s">
        <v>1477</v>
      </c>
      <c r="C3248" t="s">
        <v>678</v>
      </c>
      <c r="D3248">
        <v>42736</v>
      </c>
      <c r="E3248">
        <v>3</v>
      </c>
      <c r="F3248">
        <v>5</v>
      </c>
      <c r="G3248">
        <v>0.6</v>
      </c>
      <c r="H3248">
        <v>5</v>
      </c>
      <c r="I3248">
        <v>18</v>
      </c>
      <c r="J3248">
        <v>0.27777777777777779</v>
      </c>
      <c r="K3248">
        <v>0</v>
      </c>
      <c r="L3248" t="e">
        <v>#DIV/0!</v>
      </c>
      <c r="M3248">
        <v>5</v>
      </c>
      <c r="O3248">
        <v>0</v>
      </c>
      <c r="P3248">
        <v>0</v>
      </c>
      <c r="Q3248" t="e">
        <v>#DIV/0!</v>
      </c>
      <c r="R3248">
        <v>0</v>
      </c>
      <c r="S3248">
        <v>0.38</v>
      </c>
    </row>
    <row r="3249" spans="1:19" x14ac:dyDescent="0.25">
      <c r="A3249" t="s">
        <v>7890</v>
      </c>
      <c r="B3249" t="s">
        <v>1478</v>
      </c>
      <c r="C3249" t="s">
        <v>231</v>
      </c>
      <c r="D3249">
        <v>42736</v>
      </c>
      <c r="E3249">
        <v>4</v>
      </c>
      <c r="F3249">
        <v>7</v>
      </c>
      <c r="G3249">
        <v>0.5714285714285714</v>
      </c>
      <c r="H3249">
        <v>45</v>
      </c>
      <c r="I3249">
        <v>40</v>
      </c>
      <c r="J3249">
        <v>1.125</v>
      </c>
      <c r="K3249">
        <v>105</v>
      </c>
      <c r="L3249">
        <v>0.38095238095238093</v>
      </c>
      <c r="M3249">
        <v>45</v>
      </c>
      <c r="O3249">
        <v>0</v>
      </c>
      <c r="P3249">
        <v>0</v>
      </c>
      <c r="Q3249" t="e">
        <v>#DIV/0!</v>
      </c>
      <c r="R3249">
        <v>0</v>
      </c>
      <c r="S3249">
        <v>0</v>
      </c>
    </row>
    <row r="3250" spans="1:19" x14ac:dyDescent="0.25">
      <c r="A3250" t="s">
        <v>7891</v>
      </c>
      <c r="B3250" t="s">
        <v>1479</v>
      </c>
      <c r="C3250" t="s">
        <v>236</v>
      </c>
      <c r="D3250">
        <v>42736</v>
      </c>
      <c r="E3250">
        <v>10</v>
      </c>
      <c r="F3250">
        <v>15</v>
      </c>
      <c r="G3250">
        <v>0.66666666666666663</v>
      </c>
      <c r="H3250">
        <v>114</v>
      </c>
      <c r="I3250">
        <v>108</v>
      </c>
      <c r="J3250">
        <v>1.0555555555555556</v>
      </c>
      <c r="K3250">
        <v>180</v>
      </c>
      <c r="L3250">
        <v>0.6</v>
      </c>
      <c r="M3250">
        <v>101</v>
      </c>
      <c r="O3250">
        <v>3</v>
      </c>
      <c r="P3250">
        <v>15</v>
      </c>
      <c r="Q3250">
        <v>0.2</v>
      </c>
      <c r="R3250">
        <v>14</v>
      </c>
      <c r="S3250">
        <v>0.54347826086956519</v>
      </c>
    </row>
    <row r="3251" spans="1:19" x14ac:dyDescent="0.25">
      <c r="A3251" t="s">
        <v>7892</v>
      </c>
      <c r="B3251" t="s">
        <v>1480</v>
      </c>
      <c r="C3251" t="s">
        <v>221</v>
      </c>
      <c r="D3251">
        <v>42736</v>
      </c>
      <c r="E3251">
        <v>10</v>
      </c>
      <c r="F3251">
        <v>6</v>
      </c>
      <c r="G3251">
        <v>1.6666666666666667</v>
      </c>
      <c r="H3251">
        <v>59</v>
      </c>
      <c r="I3251">
        <v>100</v>
      </c>
      <c r="J3251">
        <v>0.59</v>
      </c>
      <c r="K3251">
        <v>45</v>
      </c>
      <c r="L3251">
        <v>2.2222222222222223</v>
      </c>
      <c r="M3251">
        <v>54</v>
      </c>
      <c r="O3251">
        <v>1</v>
      </c>
      <c r="P3251">
        <v>2</v>
      </c>
      <c r="Q3251">
        <v>0.5</v>
      </c>
      <c r="R3251">
        <v>5</v>
      </c>
      <c r="S3251">
        <v>7.0000000000000007E-2</v>
      </c>
    </row>
    <row r="3252" spans="1:19" x14ac:dyDescent="0.25">
      <c r="A3252" t="s">
        <v>7893</v>
      </c>
      <c r="B3252" t="s">
        <v>1481</v>
      </c>
      <c r="C3252" t="s">
        <v>238</v>
      </c>
      <c r="D3252">
        <v>42736</v>
      </c>
      <c r="E3252">
        <v>4</v>
      </c>
      <c r="F3252">
        <v>6</v>
      </c>
      <c r="G3252">
        <v>0.66666666666666663</v>
      </c>
      <c r="H3252">
        <v>78</v>
      </c>
      <c r="I3252">
        <v>40</v>
      </c>
      <c r="J3252">
        <v>1.95</v>
      </c>
      <c r="K3252">
        <v>50</v>
      </c>
      <c r="L3252">
        <v>0.8</v>
      </c>
      <c r="M3252">
        <v>74</v>
      </c>
      <c r="O3252">
        <v>0</v>
      </c>
      <c r="P3252">
        <v>0</v>
      </c>
      <c r="Q3252" t="e">
        <v>#DIV/0!</v>
      </c>
      <c r="R3252">
        <v>4</v>
      </c>
      <c r="S3252" t="e">
        <v>#DIV/0!</v>
      </c>
    </row>
    <row r="3253" spans="1:19" x14ac:dyDescent="0.25">
      <c r="A3253" t="s">
        <v>7894</v>
      </c>
      <c r="B3253" t="s">
        <v>1482</v>
      </c>
      <c r="C3253" t="s">
        <v>224</v>
      </c>
      <c r="D3253">
        <v>42736</v>
      </c>
      <c r="E3253">
        <v>0</v>
      </c>
      <c r="F3253">
        <v>0</v>
      </c>
      <c r="G3253" t="e">
        <v>#DIV/0!</v>
      </c>
      <c r="H3253">
        <v>0</v>
      </c>
      <c r="I3253">
        <v>0</v>
      </c>
      <c r="J3253" t="e">
        <v>#DIV/0!</v>
      </c>
      <c r="K3253">
        <v>0</v>
      </c>
      <c r="L3253" t="e">
        <v>#DIV/0!</v>
      </c>
      <c r="M3253">
        <v>0</v>
      </c>
      <c r="O3253">
        <v>0</v>
      </c>
      <c r="P3253">
        <v>0</v>
      </c>
      <c r="Q3253" t="e">
        <v>#DIV/0!</v>
      </c>
      <c r="R3253">
        <v>0</v>
      </c>
      <c r="S3253" t="e">
        <v>#DIV/0!</v>
      </c>
    </row>
    <row r="3254" spans="1:19" x14ac:dyDescent="0.25">
      <c r="A3254" t="s">
        <v>7895</v>
      </c>
      <c r="B3254" t="s">
        <v>1483</v>
      </c>
      <c r="C3254" t="s">
        <v>584</v>
      </c>
      <c r="D3254">
        <v>42736</v>
      </c>
      <c r="E3254">
        <v>4</v>
      </c>
      <c r="F3254">
        <v>4</v>
      </c>
      <c r="G3254">
        <v>1</v>
      </c>
      <c r="H3254">
        <v>20</v>
      </c>
      <c r="I3254">
        <v>40</v>
      </c>
      <c r="J3254">
        <v>0.5</v>
      </c>
      <c r="K3254">
        <v>40</v>
      </c>
      <c r="L3254">
        <v>1</v>
      </c>
      <c r="M3254">
        <v>19</v>
      </c>
      <c r="O3254">
        <v>4</v>
      </c>
      <c r="P3254">
        <v>4</v>
      </c>
      <c r="Q3254">
        <v>1</v>
      </c>
      <c r="R3254">
        <v>1</v>
      </c>
      <c r="S3254">
        <v>0.90500000000000003</v>
      </c>
    </row>
    <row r="3255" spans="1:19" x14ac:dyDescent="0.25">
      <c r="A3255" t="s">
        <v>7896</v>
      </c>
      <c r="B3255" t="s">
        <v>1484</v>
      </c>
      <c r="C3255" t="s">
        <v>1164</v>
      </c>
      <c r="D3255">
        <v>42736</v>
      </c>
      <c r="E3255">
        <v>1</v>
      </c>
      <c r="F3255">
        <v>1</v>
      </c>
      <c r="G3255">
        <v>1</v>
      </c>
      <c r="H3255">
        <v>1</v>
      </c>
      <c r="I3255">
        <v>3</v>
      </c>
      <c r="J3255">
        <v>0.33333333333333331</v>
      </c>
      <c r="K3255">
        <v>5</v>
      </c>
      <c r="L3255">
        <v>0.6</v>
      </c>
      <c r="M3255">
        <v>1</v>
      </c>
      <c r="O3255">
        <v>0</v>
      </c>
      <c r="P3255">
        <v>0</v>
      </c>
      <c r="Q3255" t="e">
        <v>#DIV/0!</v>
      </c>
      <c r="R3255">
        <v>0</v>
      </c>
      <c r="S3255">
        <v>0.13</v>
      </c>
    </row>
    <row r="3256" spans="1:19" x14ac:dyDescent="0.25">
      <c r="A3256" t="s">
        <v>7897</v>
      </c>
      <c r="B3256" t="s">
        <v>1485</v>
      </c>
      <c r="C3256" t="s">
        <v>1166</v>
      </c>
      <c r="D3256">
        <v>42736</v>
      </c>
      <c r="E3256">
        <v>9</v>
      </c>
      <c r="F3256">
        <v>5</v>
      </c>
      <c r="G3256">
        <v>1.8</v>
      </c>
      <c r="H3256">
        <v>15</v>
      </c>
      <c r="I3256">
        <v>27</v>
      </c>
      <c r="J3256">
        <v>0.55555555555555558</v>
      </c>
      <c r="K3256">
        <v>25</v>
      </c>
      <c r="L3256">
        <v>1.08</v>
      </c>
      <c r="M3256">
        <v>15</v>
      </c>
      <c r="O3256">
        <v>0</v>
      </c>
      <c r="P3256">
        <v>0</v>
      </c>
      <c r="Q3256" t="e">
        <v>#DIV/0!</v>
      </c>
      <c r="R3256">
        <v>0</v>
      </c>
      <c r="S3256">
        <v>0.43</v>
      </c>
    </row>
    <row r="3257" spans="1:19" x14ac:dyDescent="0.25">
      <c r="A3257" t="s">
        <v>7898</v>
      </c>
      <c r="B3257" t="s">
        <v>1486</v>
      </c>
      <c r="C3257" t="s">
        <v>1168</v>
      </c>
      <c r="D3257">
        <v>42736</v>
      </c>
      <c r="E3257">
        <v>1</v>
      </c>
      <c r="F3257">
        <v>1</v>
      </c>
      <c r="G3257">
        <v>1</v>
      </c>
      <c r="H3257">
        <v>2</v>
      </c>
      <c r="I3257">
        <v>3</v>
      </c>
      <c r="J3257">
        <v>0.66666666666666663</v>
      </c>
      <c r="K3257">
        <v>2</v>
      </c>
      <c r="L3257">
        <v>1.5</v>
      </c>
      <c r="M3257">
        <v>2</v>
      </c>
      <c r="O3257">
        <v>0</v>
      </c>
      <c r="P3257">
        <v>0</v>
      </c>
      <c r="Q3257" t="e">
        <v>#DIV/0!</v>
      </c>
      <c r="R3257">
        <v>0</v>
      </c>
      <c r="S3257">
        <v>0.56499999999999995</v>
      </c>
    </row>
    <row r="3258" spans="1:19" x14ac:dyDescent="0.25">
      <c r="A3258" t="s">
        <v>7899</v>
      </c>
      <c r="B3258" t="s">
        <v>1487</v>
      </c>
      <c r="C3258" t="s">
        <v>1170</v>
      </c>
      <c r="D3258">
        <v>42736</v>
      </c>
      <c r="E3258">
        <v>4</v>
      </c>
      <c r="F3258">
        <v>3</v>
      </c>
      <c r="G3258">
        <v>1.3333333333333333</v>
      </c>
      <c r="H3258">
        <v>10</v>
      </c>
      <c r="I3258">
        <v>12</v>
      </c>
      <c r="J3258">
        <v>0.83333333333333337</v>
      </c>
      <c r="K3258">
        <v>15</v>
      </c>
      <c r="L3258">
        <v>0.8</v>
      </c>
      <c r="M3258">
        <v>10</v>
      </c>
      <c r="O3258">
        <v>0</v>
      </c>
      <c r="P3258">
        <v>0</v>
      </c>
      <c r="Q3258" t="e">
        <v>#DIV/0!</v>
      </c>
      <c r="R3258">
        <v>0</v>
      </c>
      <c r="S3258" t="e">
        <v>#DIV/0!</v>
      </c>
    </row>
    <row r="3259" spans="1:19" x14ac:dyDescent="0.25">
      <c r="A3259" t="s">
        <v>7900</v>
      </c>
      <c r="B3259" t="s">
        <v>1488</v>
      </c>
      <c r="C3259" t="s">
        <v>1172</v>
      </c>
      <c r="D3259">
        <v>42736</v>
      </c>
      <c r="E3259">
        <v>2</v>
      </c>
      <c r="F3259">
        <v>2</v>
      </c>
      <c r="G3259">
        <v>1</v>
      </c>
      <c r="H3259">
        <v>10</v>
      </c>
      <c r="I3259">
        <v>6</v>
      </c>
      <c r="J3259">
        <v>1.6666666666666667</v>
      </c>
      <c r="K3259">
        <v>10</v>
      </c>
      <c r="L3259">
        <v>0.6</v>
      </c>
      <c r="M3259">
        <v>7</v>
      </c>
      <c r="O3259">
        <v>0</v>
      </c>
      <c r="P3259">
        <v>1</v>
      </c>
      <c r="Q3259">
        <v>0</v>
      </c>
      <c r="R3259">
        <v>3</v>
      </c>
      <c r="S3259" t="e">
        <v>#DIV/0!</v>
      </c>
    </row>
    <row r="3260" spans="1:19" x14ac:dyDescent="0.25">
      <c r="A3260" t="s">
        <v>7901</v>
      </c>
      <c r="B3260" t="s">
        <v>1489</v>
      </c>
      <c r="C3260" t="s">
        <v>1174</v>
      </c>
      <c r="D3260">
        <v>42736</v>
      </c>
      <c r="E3260">
        <v>3</v>
      </c>
      <c r="F3260">
        <v>6</v>
      </c>
      <c r="G3260">
        <v>0.5</v>
      </c>
      <c r="H3260">
        <v>13</v>
      </c>
      <c r="I3260">
        <v>9</v>
      </c>
      <c r="J3260">
        <v>1.4444444444444444</v>
      </c>
      <c r="K3260">
        <v>10</v>
      </c>
      <c r="L3260">
        <v>0.9</v>
      </c>
      <c r="M3260">
        <v>12</v>
      </c>
      <c r="O3260">
        <v>0</v>
      </c>
      <c r="P3260">
        <v>0</v>
      </c>
      <c r="Q3260" t="e">
        <v>#DIV/0!</v>
      </c>
      <c r="R3260">
        <v>1</v>
      </c>
      <c r="S3260">
        <v>0.83</v>
      </c>
    </row>
    <row r="3261" spans="1:19" x14ac:dyDescent="0.25">
      <c r="A3261" t="s">
        <v>7902</v>
      </c>
      <c r="B3261" t="s">
        <v>1490</v>
      </c>
      <c r="C3261" t="s">
        <v>202</v>
      </c>
      <c r="D3261">
        <v>42736</v>
      </c>
      <c r="E3261">
        <v>1</v>
      </c>
      <c r="F3261">
        <v>1</v>
      </c>
      <c r="G3261">
        <v>1</v>
      </c>
      <c r="H3261">
        <v>1</v>
      </c>
      <c r="I3261">
        <v>3</v>
      </c>
      <c r="J3261">
        <v>0.33333333333333331</v>
      </c>
      <c r="K3261">
        <v>5</v>
      </c>
      <c r="L3261">
        <v>0.6</v>
      </c>
      <c r="M3261">
        <v>1</v>
      </c>
      <c r="O3261">
        <v>1</v>
      </c>
      <c r="P3261">
        <v>1</v>
      </c>
      <c r="Q3261">
        <v>1</v>
      </c>
      <c r="R3261">
        <v>0</v>
      </c>
      <c r="S3261">
        <v>0.56999999999999995</v>
      </c>
    </row>
    <row r="3262" spans="1:19" x14ac:dyDescent="0.25">
      <c r="A3262" t="s">
        <v>7903</v>
      </c>
      <c r="B3262" t="s">
        <v>1491</v>
      </c>
      <c r="C3262" t="s">
        <v>203</v>
      </c>
      <c r="D3262">
        <v>42736</v>
      </c>
      <c r="E3262">
        <v>15</v>
      </c>
      <c r="F3262">
        <v>14</v>
      </c>
      <c r="G3262">
        <v>1.0714285714285714</v>
      </c>
      <c r="H3262">
        <v>142</v>
      </c>
      <c r="I3262">
        <v>130</v>
      </c>
      <c r="J3262">
        <v>1.0923076923076922</v>
      </c>
      <c r="K3262">
        <v>112</v>
      </c>
      <c r="L3262">
        <v>1.1607142857142858</v>
      </c>
      <c r="M3262">
        <v>140</v>
      </c>
      <c r="O3262">
        <v>0</v>
      </c>
      <c r="P3262">
        <v>0</v>
      </c>
      <c r="Q3262" t="e">
        <v>#DIV/0!</v>
      </c>
      <c r="R3262">
        <v>2</v>
      </c>
      <c r="S3262">
        <v>0.43</v>
      </c>
    </row>
    <row r="3263" spans="1:19" x14ac:dyDescent="0.25">
      <c r="A3263" t="s">
        <v>7904</v>
      </c>
      <c r="B3263" t="s">
        <v>1492</v>
      </c>
      <c r="C3263" t="s">
        <v>988</v>
      </c>
      <c r="D3263">
        <v>42736</v>
      </c>
      <c r="E3263">
        <v>11</v>
      </c>
      <c r="F3263">
        <v>10</v>
      </c>
      <c r="G3263">
        <v>1.1000000000000001</v>
      </c>
      <c r="H3263">
        <v>25</v>
      </c>
      <c r="I3263">
        <v>35</v>
      </c>
      <c r="J3263">
        <v>0.7142857142857143</v>
      </c>
      <c r="K3263">
        <v>50</v>
      </c>
      <c r="L3263">
        <v>0.7</v>
      </c>
      <c r="M3263">
        <v>24</v>
      </c>
      <c r="O3263">
        <v>0</v>
      </c>
      <c r="P3263">
        <v>0</v>
      </c>
      <c r="Q3263" t="e">
        <v>#DIV/0!</v>
      </c>
      <c r="R3263">
        <v>1</v>
      </c>
      <c r="S3263">
        <v>0.94000000000000006</v>
      </c>
    </row>
    <row r="3264" spans="1:19" x14ac:dyDescent="0.25">
      <c r="A3264" t="s">
        <v>7905</v>
      </c>
      <c r="B3264" t="s">
        <v>1493</v>
      </c>
      <c r="C3264" t="s">
        <v>1322</v>
      </c>
      <c r="D3264">
        <v>42736</v>
      </c>
      <c r="E3264">
        <v>1</v>
      </c>
      <c r="F3264">
        <v>1</v>
      </c>
      <c r="G3264">
        <v>1</v>
      </c>
      <c r="H3264">
        <v>2</v>
      </c>
      <c r="I3264">
        <v>3</v>
      </c>
      <c r="J3264">
        <v>0.66666666666666663</v>
      </c>
      <c r="K3264">
        <v>2</v>
      </c>
      <c r="L3264">
        <v>1.5</v>
      </c>
      <c r="M3264">
        <v>2</v>
      </c>
      <c r="O3264">
        <v>0</v>
      </c>
      <c r="P3264">
        <v>0</v>
      </c>
      <c r="Q3264" t="e">
        <v>#DIV/0!</v>
      </c>
      <c r="R3264">
        <v>0</v>
      </c>
      <c r="S3264">
        <v>0.66500000000000004</v>
      </c>
    </row>
    <row r="3265" spans="1:19" x14ac:dyDescent="0.25">
      <c r="A3265" t="s">
        <v>7906</v>
      </c>
      <c r="B3265" t="s">
        <v>1494</v>
      </c>
      <c r="C3265" t="s">
        <v>232</v>
      </c>
      <c r="D3265">
        <v>42736</v>
      </c>
      <c r="E3265">
        <v>0.5</v>
      </c>
      <c r="F3265">
        <v>0.5</v>
      </c>
      <c r="G3265">
        <v>1</v>
      </c>
      <c r="H3265">
        <v>9</v>
      </c>
      <c r="I3265">
        <v>5</v>
      </c>
      <c r="J3265">
        <v>1.8</v>
      </c>
      <c r="K3265">
        <v>5</v>
      </c>
      <c r="L3265">
        <v>1</v>
      </c>
      <c r="M3265">
        <v>8</v>
      </c>
      <c r="O3265">
        <v>1</v>
      </c>
      <c r="P3265">
        <v>3</v>
      </c>
      <c r="Q3265">
        <v>0.33333333333333331</v>
      </c>
      <c r="R3265">
        <v>1</v>
      </c>
      <c r="S3265" t="e">
        <v>#DIV/0!</v>
      </c>
    </row>
    <row r="3266" spans="1:19" x14ac:dyDescent="0.25">
      <c r="A3266" t="s">
        <v>7907</v>
      </c>
      <c r="B3266" t="s">
        <v>1495</v>
      </c>
      <c r="C3266" t="s">
        <v>207</v>
      </c>
      <c r="D3266">
        <v>42736</v>
      </c>
      <c r="E3266">
        <v>14</v>
      </c>
      <c r="F3266">
        <v>10</v>
      </c>
      <c r="G3266">
        <v>1.4</v>
      </c>
      <c r="H3266">
        <v>27</v>
      </c>
      <c r="I3266">
        <v>62</v>
      </c>
      <c r="J3266">
        <v>0.43548387096774194</v>
      </c>
      <c r="K3266">
        <v>45</v>
      </c>
      <c r="L3266">
        <v>1.3777777777777778</v>
      </c>
      <c r="M3266">
        <v>18</v>
      </c>
      <c r="O3266">
        <v>1</v>
      </c>
      <c r="P3266">
        <v>2</v>
      </c>
      <c r="Q3266">
        <v>0.5</v>
      </c>
      <c r="R3266">
        <v>9</v>
      </c>
      <c r="S3266" t="e">
        <v>#DIV/0!</v>
      </c>
    </row>
    <row r="3267" spans="1:19" x14ac:dyDescent="0.25">
      <c r="A3267" t="s">
        <v>7908</v>
      </c>
      <c r="B3267" t="s">
        <v>1496</v>
      </c>
      <c r="C3267" t="s">
        <v>228</v>
      </c>
      <c r="D3267">
        <v>42736</v>
      </c>
      <c r="E3267">
        <v>8</v>
      </c>
      <c r="F3267">
        <v>6</v>
      </c>
      <c r="G3267">
        <v>1.3333333333333333</v>
      </c>
      <c r="H3267">
        <v>74</v>
      </c>
      <c r="I3267">
        <v>120</v>
      </c>
      <c r="J3267">
        <v>0.6166666666666667</v>
      </c>
      <c r="K3267">
        <v>90</v>
      </c>
      <c r="L3267">
        <v>1.3333333333333333</v>
      </c>
      <c r="M3267">
        <v>73</v>
      </c>
      <c r="O3267">
        <v>0</v>
      </c>
      <c r="P3267">
        <v>0</v>
      </c>
      <c r="Q3267" t="e">
        <v>#DIV/0!</v>
      </c>
      <c r="R3267">
        <v>1</v>
      </c>
      <c r="S3267" t="e">
        <v>#DIV/0!</v>
      </c>
    </row>
    <row r="3268" spans="1:19" x14ac:dyDescent="0.25">
      <c r="A3268" t="s">
        <v>7909</v>
      </c>
      <c r="B3268" t="s">
        <v>1497</v>
      </c>
      <c r="C3268" t="s">
        <v>689</v>
      </c>
      <c r="D3268">
        <v>42736</v>
      </c>
      <c r="E3268">
        <v>3</v>
      </c>
      <c r="F3268">
        <v>5</v>
      </c>
      <c r="G3268">
        <v>0.6</v>
      </c>
      <c r="H3268">
        <v>5</v>
      </c>
      <c r="I3268">
        <v>18</v>
      </c>
      <c r="J3268">
        <v>0.27777777777777779</v>
      </c>
      <c r="K3268">
        <v>0</v>
      </c>
      <c r="L3268" t="e">
        <v>#DIV/0!</v>
      </c>
      <c r="M3268">
        <v>5</v>
      </c>
      <c r="O3268">
        <v>0</v>
      </c>
      <c r="P3268">
        <v>0</v>
      </c>
      <c r="Q3268" t="e">
        <v>#DIV/0!</v>
      </c>
      <c r="R3268">
        <v>0</v>
      </c>
      <c r="S3268">
        <v>0.92</v>
      </c>
    </row>
    <row r="3269" spans="1:19" x14ac:dyDescent="0.25">
      <c r="A3269" t="s">
        <v>7910</v>
      </c>
      <c r="B3269" t="s">
        <v>1498</v>
      </c>
      <c r="C3269" t="s">
        <v>211</v>
      </c>
      <c r="D3269">
        <v>42736</v>
      </c>
      <c r="E3269">
        <v>9</v>
      </c>
      <c r="F3269">
        <v>9</v>
      </c>
      <c r="G3269">
        <v>1</v>
      </c>
      <c r="H3269">
        <v>58</v>
      </c>
      <c r="I3269">
        <v>65</v>
      </c>
      <c r="J3269">
        <v>0.89230769230769236</v>
      </c>
      <c r="K3269">
        <v>80</v>
      </c>
      <c r="L3269">
        <v>0.8125</v>
      </c>
      <c r="M3269">
        <v>40</v>
      </c>
      <c r="O3269">
        <v>2</v>
      </c>
      <c r="P3269">
        <v>11</v>
      </c>
      <c r="Q3269">
        <v>0.18181818181818182</v>
      </c>
      <c r="R3269">
        <v>18</v>
      </c>
      <c r="S3269">
        <v>0.77499999999999991</v>
      </c>
    </row>
    <row r="3270" spans="1:19" x14ac:dyDescent="0.25">
      <c r="A3270" t="s">
        <v>7911</v>
      </c>
      <c r="B3270" t="s">
        <v>1499</v>
      </c>
      <c r="C3270" t="s">
        <v>216</v>
      </c>
      <c r="D3270">
        <v>42736</v>
      </c>
      <c r="E3270">
        <v>2</v>
      </c>
      <c r="F3270">
        <v>3</v>
      </c>
      <c r="G3270">
        <v>0.66666666666666663</v>
      </c>
      <c r="H3270">
        <v>17</v>
      </c>
      <c r="I3270">
        <v>18</v>
      </c>
      <c r="J3270">
        <v>0.94444444444444442</v>
      </c>
      <c r="K3270">
        <v>30</v>
      </c>
      <c r="L3270">
        <v>0.6</v>
      </c>
      <c r="M3270">
        <v>12</v>
      </c>
      <c r="O3270">
        <v>4</v>
      </c>
      <c r="P3270">
        <v>5</v>
      </c>
      <c r="Q3270">
        <v>0.8</v>
      </c>
      <c r="R3270">
        <v>5</v>
      </c>
    </row>
    <row r="3271" spans="1:19" x14ac:dyDescent="0.25">
      <c r="A3271" t="s">
        <v>7912</v>
      </c>
      <c r="B3271" t="s">
        <v>1500</v>
      </c>
      <c r="C3271" t="s">
        <v>230</v>
      </c>
      <c r="D3271">
        <v>42736</v>
      </c>
      <c r="E3271">
        <v>4</v>
      </c>
      <c r="F3271">
        <v>7</v>
      </c>
      <c r="G3271">
        <v>0.5714285714285714</v>
      </c>
      <c r="H3271">
        <v>45</v>
      </c>
      <c r="I3271">
        <v>40</v>
      </c>
      <c r="J3271">
        <v>1.125</v>
      </c>
      <c r="K3271">
        <v>105</v>
      </c>
      <c r="L3271">
        <v>0.38095238095238093</v>
      </c>
      <c r="M3271">
        <v>45</v>
      </c>
      <c r="O3271">
        <v>0</v>
      </c>
      <c r="P3271">
        <v>0</v>
      </c>
      <c r="Q3271" t="e">
        <v>#DIV/0!</v>
      </c>
      <c r="R3271">
        <v>0</v>
      </c>
      <c r="S3271">
        <v>0.19</v>
      </c>
    </row>
    <row r="3272" spans="1:19" x14ac:dyDescent="0.25">
      <c r="A3272" t="s">
        <v>9638</v>
      </c>
      <c r="B3272" t="s">
        <v>9639</v>
      </c>
      <c r="C3272" t="s">
        <v>9523</v>
      </c>
      <c r="D3272">
        <v>42736</v>
      </c>
      <c r="E3272">
        <v>5</v>
      </c>
      <c r="F3272">
        <v>5</v>
      </c>
      <c r="G3272">
        <v>1</v>
      </c>
      <c r="H3272">
        <v>22</v>
      </c>
      <c r="I3272">
        <v>24</v>
      </c>
      <c r="J3272">
        <v>0.91666666666666663</v>
      </c>
      <c r="K3272">
        <v>34</v>
      </c>
      <c r="L3272">
        <v>0.70588235294117652</v>
      </c>
      <c r="M3272">
        <v>18</v>
      </c>
      <c r="O3272">
        <v>2</v>
      </c>
      <c r="P3272">
        <v>3</v>
      </c>
      <c r="Q3272">
        <v>0.66666666666666663</v>
      </c>
      <c r="R3272">
        <v>4</v>
      </c>
      <c r="S3272">
        <v>1.0533333333333335</v>
      </c>
    </row>
    <row r="3273" spans="1:19" x14ac:dyDescent="0.25">
      <c r="A3273" t="s">
        <v>7913</v>
      </c>
      <c r="B3273" t="s">
        <v>1501</v>
      </c>
      <c r="C3273" t="s">
        <v>237</v>
      </c>
      <c r="D3273">
        <v>42736</v>
      </c>
      <c r="E3273">
        <v>10</v>
      </c>
      <c r="F3273">
        <v>15</v>
      </c>
      <c r="G3273">
        <v>0.66666666666666663</v>
      </c>
      <c r="H3273">
        <v>114</v>
      </c>
      <c r="I3273">
        <v>108</v>
      </c>
      <c r="J3273">
        <v>1.0555555555555556</v>
      </c>
      <c r="K3273">
        <v>180</v>
      </c>
      <c r="L3273">
        <v>0.6</v>
      </c>
      <c r="M3273">
        <v>101</v>
      </c>
      <c r="O3273">
        <v>3</v>
      </c>
      <c r="P3273">
        <v>15</v>
      </c>
      <c r="Q3273">
        <v>0.2</v>
      </c>
      <c r="R3273">
        <v>13</v>
      </c>
    </row>
    <row r="3274" spans="1:19" x14ac:dyDescent="0.25">
      <c r="A3274" t="s">
        <v>7914</v>
      </c>
      <c r="B3274" t="s">
        <v>1502</v>
      </c>
      <c r="C3274" t="s">
        <v>364</v>
      </c>
      <c r="D3274">
        <v>42736</v>
      </c>
      <c r="E3274">
        <v>8</v>
      </c>
      <c r="F3274">
        <v>12</v>
      </c>
      <c r="G3274">
        <v>0.66666666666666663</v>
      </c>
      <c r="H3274">
        <v>19</v>
      </c>
      <c r="I3274">
        <v>24</v>
      </c>
      <c r="J3274">
        <v>0.79166666666666663</v>
      </c>
      <c r="K3274">
        <v>26</v>
      </c>
      <c r="L3274">
        <v>0.92307692307692313</v>
      </c>
      <c r="M3274">
        <v>17</v>
      </c>
      <c r="O3274">
        <v>0</v>
      </c>
      <c r="P3274">
        <v>0</v>
      </c>
      <c r="Q3274" t="e">
        <v>#DIV/0!</v>
      </c>
      <c r="R3274">
        <v>2</v>
      </c>
      <c r="S3274">
        <v>0.82</v>
      </c>
    </row>
    <row r="3275" spans="1:19" x14ac:dyDescent="0.25">
      <c r="A3275" t="s">
        <v>7915</v>
      </c>
      <c r="B3275" t="s">
        <v>1503</v>
      </c>
      <c r="C3275" t="s">
        <v>219</v>
      </c>
      <c r="D3275">
        <v>42736</v>
      </c>
      <c r="E3275">
        <v>16</v>
      </c>
      <c r="F3275">
        <v>13</v>
      </c>
      <c r="G3275">
        <v>1.2307692307692308</v>
      </c>
      <c r="H3275">
        <v>90</v>
      </c>
      <c r="I3275">
        <v>138</v>
      </c>
      <c r="J3275">
        <v>0.65217391304347827</v>
      </c>
      <c r="K3275">
        <v>92</v>
      </c>
      <c r="L3275">
        <v>1.5</v>
      </c>
      <c r="M3275">
        <v>77</v>
      </c>
      <c r="O3275">
        <v>4</v>
      </c>
      <c r="P3275">
        <v>8</v>
      </c>
      <c r="Q3275">
        <v>0.5</v>
      </c>
      <c r="R3275">
        <v>13</v>
      </c>
      <c r="S3275">
        <v>0.8899999999999999</v>
      </c>
    </row>
    <row r="3276" spans="1:19" x14ac:dyDescent="0.25">
      <c r="A3276" t="s">
        <v>9263</v>
      </c>
      <c r="B3276" t="s">
        <v>9264</v>
      </c>
      <c r="C3276" t="s">
        <v>3018</v>
      </c>
      <c r="D3276">
        <v>42736</v>
      </c>
      <c r="E3276">
        <v>12</v>
      </c>
      <c r="F3276">
        <v>13</v>
      </c>
      <c r="G3276">
        <v>0.92307692307692313</v>
      </c>
      <c r="H3276">
        <v>38</v>
      </c>
      <c r="I3276">
        <v>60</v>
      </c>
      <c r="J3276">
        <v>0.6333333333333333</v>
      </c>
      <c r="K3276">
        <v>44</v>
      </c>
      <c r="L3276">
        <v>1.3636363636363635</v>
      </c>
      <c r="M3276">
        <v>36</v>
      </c>
      <c r="O3276">
        <v>0</v>
      </c>
      <c r="P3276">
        <v>0</v>
      </c>
      <c r="Q3276" t="e">
        <v>#DIV/0!</v>
      </c>
      <c r="R3276">
        <v>2</v>
      </c>
      <c r="S3276">
        <v>0.4366666666666667</v>
      </c>
    </row>
    <row r="3277" spans="1:19" x14ac:dyDescent="0.25">
      <c r="A3277" t="s">
        <v>7916</v>
      </c>
      <c r="B3277" t="s">
        <v>1504</v>
      </c>
      <c r="C3277" t="s">
        <v>235</v>
      </c>
      <c r="D3277">
        <v>42736</v>
      </c>
      <c r="E3277">
        <v>1</v>
      </c>
      <c r="F3277">
        <v>1</v>
      </c>
      <c r="G3277">
        <v>1</v>
      </c>
      <c r="H3277">
        <v>6</v>
      </c>
      <c r="I3277">
        <v>5</v>
      </c>
      <c r="J3277">
        <v>1.2</v>
      </c>
      <c r="K3277">
        <v>10</v>
      </c>
      <c r="L3277">
        <v>0.5</v>
      </c>
      <c r="M3277">
        <v>6</v>
      </c>
      <c r="O3277">
        <v>0</v>
      </c>
      <c r="P3277">
        <v>2</v>
      </c>
      <c r="Q3277">
        <v>0</v>
      </c>
      <c r="R3277">
        <v>0</v>
      </c>
      <c r="S3277">
        <v>0.49192546583850927</v>
      </c>
    </row>
    <row r="3278" spans="1:19" x14ac:dyDescent="0.25">
      <c r="A3278" t="s">
        <v>7917</v>
      </c>
      <c r="B3278" t="s">
        <v>1505</v>
      </c>
      <c r="C3278" t="s">
        <v>239</v>
      </c>
      <c r="D3278">
        <v>42736</v>
      </c>
      <c r="E3278">
        <v>4</v>
      </c>
      <c r="F3278">
        <v>6</v>
      </c>
      <c r="G3278">
        <v>0.66666666666666663</v>
      </c>
      <c r="H3278">
        <v>78</v>
      </c>
      <c r="I3278">
        <v>40</v>
      </c>
      <c r="J3278">
        <v>1.95</v>
      </c>
      <c r="K3278">
        <v>50</v>
      </c>
      <c r="L3278">
        <v>0.8</v>
      </c>
      <c r="M3278">
        <v>74</v>
      </c>
      <c r="O3278">
        <v>0</v>
      </c>
      <c r="P3278">
        <v>0</v>
      </c>
      <c r="Q3278" t="e">
        <v>#DIV/0!</v>
      </c>
      <c r="R3278">
        <v>4</v>
      </c>
      <c r="S3278">
        <v>0.74999999999999989</v>
      </c>
    </row>
    <row r="3279" spans="1:19" x14ac:dyDescent="0.25">
      <c r="A3279" t="s">
        <v>7918</v>
      </c>
      <c r="B3279" t="s">
        <v>1506</v>
      </c>
      <c r="C3279" t="s">
        <v>222</v>
      </c>
      <c r="D3279">
        <v>42736</v>
      </c>
      <c r="E3279">
        <v>0</v>
      </c>
      <c r="F3279">
        <v>0</v>
      </c>
      <c r="G3279" t="e">
        <v>#DIV/0!</v>
      </c>
      <c r="H3279">
        <v>0</v>
      </c>
      <c r="I3279">
        <v>0</v>
      </c>
      <c r="J3279" t="e">
        <v>#DIV/0!</v>
      </c>
      <c r="K3279">
        <v>0</v>
      </c>
      <c r="L3279" t="e">
        <v>#DIV/0!</v>
      </c>
      <c r="M3279">
        <v>0</v>
      </c>
      <c r="O3279">
        <v>0</v>
      </c>
      <c r="P3279">
        <v>0</v>
      </c>
      <c r="Q3279" t="e">
        <v>#DIV/0!</v>
      </c>
      <c r="R3279">
        <v>0</v>
      </c>
      <c r="S3279">
        <v>0.66170363797692988</v>
      </c>
    </row>
    <row r="3280" spans="1:19" x14ac:dyDescent="0.25">
      <c r="A3280" t="s">
        <v>7919</v>
      </c>
      <c r="B3280" t="s">
        <v>1507</v>
      </c>
      <c r="C3280" t="s">
        <v>603</v>
      </c>
      <c r="D3280">
        <v>42736</v>
      </c>
      <c r="E3280">
        <v>4</v>
      </c>
      <c r="F3280">
        <v>4</v>
      </c>
      <c r="G3280">
        <v>1</v>
      </c>
      <c r="H3280">
        <v>20</v>
      </c>
      <c r="I3280">
        <v>40</v>
      </c>
      <c r="J3280">
        <v>0.5</v>
      </c>
      <c r="K3280">
        <v>40</v>
      </c>
      <c r="L3280">
        <v>1</v>
      </c>
      <c r="M3280">
        <v>19</v>
      </c>
      <c r="O3280">
        <v>4</v>
      </c>
      <c r="P3280">
        <v>4</v>
      </c>
      <c r="Q3280">
        <v>1</v>
      </c>
      <c r="R3280">
        <v>1</v>
      </c>
    </row>
    <row r="3281" spans="1:19" x14ac:dyDescent="0.25">
      <c r="A3281" t="s">
        <v>7920</v>
      </c>
      <c r="B3281" t="s">
        <v>1508</v>
      </c>
      <c r="C3281" t="s">
        <v>225</v>
      </c>
      <c r="D3281">
        <v>42736</v>
      </c>
      <c r="E3281">
        <v>8</v>
      </c>
      <c r="F3281">
        <v>16</v>
      </c>
      <c r="G3281">
        <v>0.5</v>
      </c>
      <c r="H3281">
        <v>23</v>
      </c>
      <c r="I3281">
        <v>24</v>
      </c>
      <c r="J3281">
        <v>0.95833333333333337</v>
      </c>
      <c r="K3281">
        <v>48</v>
      </c>
      <c r="L3281">
        <v>0.5</v>
      </c>
      <c r="M3281">
        <v>13</v>
      </c>
      <c r="O3281">
        <v>1</v>
      </c>
      <c r="P3281">
        <v>2</v>
      </c>
      <c r="Q3281">
        <v>0.5</v>
      </c>
      <c r="R3281">
        <v>10</v>
      </c>
    </row>
    <row r="3282" spans="1:19" x14ac:dyDescent="0.25">
      <c r="A3282" t="s">
        <v>7921</v>
      </c>
      <c r="B3282" t="s">
        <v>1509</v>
      </c>
      <c r="C3282" t="s">
        <v>247</v>
      </c>
      <c r="D3282">
        <v>42736</v>
      </c>
      <c r="E3282">
        <v>5.5</v>
      </c>
      <c r="F3282">
        <v>6.5</v>
      </c>
      <c r="G3282">
        <v>0.84615384615384615</v>
      </c>
      <c r="H3282">
        <v>57</v>
      </c>
      <c r="I3282">
        <v>58</v>
      </c>
      <c r="J3282">
        <v>0.98275862068965514</v>
      </c>
      <c r="K3282">
        <v>75</v>
      </c>
      <c r="L3282">
        <v>0.77333333333333332</v>
      </c>
      <c r="M3282">
        <v>40</v>
      </c>
      <c r="O3282">
        <v>5</v>
      </c>
      <c r="P3282">
        <v>18</v>
      </c>
      <c r="Q3282">
        <v>0.27777777777777779</v>
      </c>
      <c r="R3282">
        <v>17</v>
      </c>
    </row>
    <row r="3283" spans="1:19" x14ac:dyDescent="0.25">
      <c r="A3283" t="s">
        <v>9386</v>
      </c>
      <c r="B3283" t="s">
        <v>2684</v>
      </c>
      <c r="C3283" t="s">
        <v>2637</v>
      </c>
      <c r="D3283">
        <v>42736</v>
      </c>
      <c r="E3283">
        <v>7</v>
      </c>
      <c r="F3283">
        <v>8</v>
      </c>
      <c r="G3283">
        <v>0.875</v>
      </c>
      <c r="H3283">
        <v>24</v>
      </c>
      <c r="I3283">
        <v>35</v>
      </c>
      <c r="J3283">
        <v>0.68571428571428572</v>
      </c>
      <c r="K3283">
        <v>32</v>
      </c>
      <c r="L3283">
        <v>1.09375</v>
      </c>
      <c r="M3283">
        <v>24</v>
      </c>
      <c r="O3283">
        <v>1</v>
      </c>
      <c r="P3283">
        <v>1</v>
      </c>
      <c r="Q3283">
        <v>1</v>
      </c>
      <c r="R3283">
        <v>0</v>
      </c>
    </row>
    <row r="3284" spans="1:19" x14ac:dyDescent="0.25">
      <c r="A3284" t="s">
        <v>7922</v>
      </c>
      <c r="B3284" t="s">
        <v>1510</v>
      </c>
      <c r="C3284" t="s">
        <v>242</v>
      </c>
      <c r="D3284">
        <v>42736</v>
      </c>
      <c r="E3284">
        <v>10</v>
      </c>
      <c r="F3284">
        <v>13</v>
      </c>
      <c r="G3284">
        <v>0.76923076923076927</v>
      </c>
      <c r="H3284">
        <v>54</v>
      </c>
      <c r="I3284">
        <v>62</v>
      </c>
      <c r="J3284">
        <v>0.87096774193548387</v>
      </c>
      <c r="K3284">
        <v>97</v>
      </c>
      <c r="L3284">
        <v>0.63917525773195871</v>
      </c>
      <c r="M3284">
        <v>40</v>
      </c>
      <c r="N3284">
        <v>1.0533333333333335</v>
      </c>
      <c r="O3284">
        <v>4</v>
      </c>
      <c r="P3284">
        <v>9</v>
      </c>
      <c r="Q3284">
        <v>0.44444444444444442</v>
      </c>
      <c r="R3284">
        <v>14</v>
      </c>
    </row>
    <row r="3285" spans="1:19" x14ac:dyDescent="0.25">
      <c r="A3285" t="s">
        <v>7923</v>
      </c>
      <c r="B3285" t="s">
        <v>1511</v>
      </c>
      <c r="C3285" t="s">
        <v>243</v>
      </c>
      <c r="D3285">
        <v>42736</v>
      </c>
      <c r="E3285">
        <v>6</v>
      </c>
      <c r="F3285">
        <v>12</v>
      </c>
      <c r="G3285">
        <v>0.5</v>
      </c>
      <c r="H3285">
        <v>19</v>
      </c>
      <c r="I3285">
        <v>20</v>
      </c>
      <c r="J3285">
        <v>0.95</v>
      </c>
      <c r="K3285">
        <v>40</v>
      </c>
      <c r="L3285">
        <v>0.5</v>
      </c>
      <c r="M3285">
        <v>10</v>
      </c>
      <c r="O3285">
        <v>1</v>
      </c>
      <c r="P3285">
        <v>2</v>
      </c>
      <c r="Q3285">
        <v>0.5</v>
      </c>
      <c r="R3285">
        <v>9</v>
      </c>
      <c r="S3285">
        <v>0.38</v>
      </c>
    </row>
    <row r="3286" spans="1:19" x14ac:dyDescent="0.25">
      <c r="A3286" t="s">
        <v>7924</v>
      </c>
      <c r="B3286" t="s">
        <v>1512</v>
      </c>
      <c r="C3286" t="s">
        <v>244</v>
      </c>
      <c r="D3286">
        <v>42736</v>
      </c>
      <c r="E3286">
        <v>2</v>
      </c>
      <c r="F3286">
        <v>4</v>
      </c>
      <c r="G3286">
        <v>0.5</v>
      </c>
      <c r="H3286">
        <v>4</v>
      </c>
      <c r="I3286">
        <v>4</v>
      </c>
      <c r="J3286">
        <v>1</v>
      </c>
      <c r="K3286">
        <v>8</v>
      </c>
      <c r="L3286">
        <v>0.5</v>
      </c>
      <c r="M3286">
        <v>3</v>
      </c>
      <c r="N3286">
        <v>0.82</v>
      </c>
      <c r="O3286">
        <v>0</v>
      </c>
      <c r="P3286">
        <v>0</v>
      </c>
      <c r="Q3286" t="e">
        <v>#DIV/0!</v>
      </c>
      <c r="R3286">
        <v>1</v>
      </c>
      <c r="S3286">
        <v>0.87</v>
      </c>
    </row>
    <row r="3287" spans="1:19" x14ac:dyDescent="0.25">
      <c r="A3287" t="s">
        <v>9495</v>
      </c>
      <c r="B3287" t="s">
        <v>2857</v>
      </c>
      <c r="C3287" t="s">
        <v>2809</v>
      </c>
      <c r="D3287">
        <v>42736</v>
      </c>
      <c r="E3287">
        <v>10</v>
      </c>
      <c r="F3287">
        <v>10</v>
      </c>
      <c r="G3287">
        <v>1</v>
      </c>
      <c r="H3287">
        <v>36</v>
      </c>
      <c r="I3287">
        <v>49</v>
      </c>
      <c r="J3287">
        <v>0.73469387755102045</v>
      </c>
      <c r="K3287">
        <v>46</v>
      </c>
      <c r="L3287">
        <v>1.0652173913043479</v>
      </c>
      <c r="M3287">
        <v>30</v>
      </c>
      <c r="O3287">
        <v>2</v>
      </c>
      <c r="P3287">
        <v>3</v>
      </c>
      <c r="Q3287">
        <v>0.66666666666666663</v>
      </c>
      <c r="R3287">
        <v>6</v>
      </c>
      <c r="S3287">
        <v>1</v>
      </c>
    </row>
    <row r="3288" spans="1:19" x14ac:dyDescent="0.25">
      <c r="A3288" t="s">
        <v>7925</v>
      </c>
      <c r="B3288" t="s">
        <v>1513</v>
      </c>
      <c r="C3288" t="s">
        <v>245</v>
      </c>
      <c r="D3288">
        <v>42736</v>
      </c>
      <c r="E3288">
        <v>20</v>
      </c>
      <c r="F3288">
        <v>17</v>
      </c>
      <c r="G3288">
        <v>1.1764705882352942</v>
      </c>
      <c r="H3288">
        <v>30</v>
      </c>
      <c r="I3288">
        <v>90</v>
      </c>
      <c r="J3288">
        <v>0.33333333333333331</v>
      </c>
      <c r="K3288">
        <v>48</v>
      </c>
      <c r="L3288">
        <v>1.875</v>
      </c>
      <c r="M3288">
        <v>22</v>
      </c>
      <c r="O3288">
        <v>2</v>
      </c>
      <c r="P3288">
        <v>2</v>
      </c>
      <c r="Q3288">
        <v>1</v>
      </c>
      <c r="R3288">
        <v>8</v>
      </c>
      <c r="S3288">
        <v>1.1200000000000001</v>
      </c>
    </row>
    <row r="3289" spans="1:19" x14ac:dyDescent="0.25">
      <c r="A3289" t="s">
        <v>7926</v>
      </c>
      <c r="B3289" t="s">
        <v>1514</v>
      </c>
      <c r="C3289" t="s">
        <v>246</v>
      </c>
      <c r="D3289">
        <v>42736</v>
      </c>
      <c r="E3289">
        <v>56</v>
      </c>
      <c r="F3289">
        <v>63</v>
      </c>
      <c r="G3289">
        <v>0.88888888888888884</v>
      </c>
      <c r="H3289">
        <v>539</v>
      </c>
      <c r="I3289">
        <v>584</v>
      </c>
      <c r="J3289">
        <v>0.92294520547945202</v>
      </c>
      <c r="K3289">
        <v>635</v>
      </c>
      <c r="L3289">
        <v>0.91968503937007873</v>
      </c>
      <c r="M3289">
        <v>512</v>
      </c>
      <c r="O3289">
        <v>8</v>
      </c>
      <c r="P3289">
        <v>21</v>
      </c>
      <c r="Q3289">
        <v>0.38095238095238093</v>
      </c>
      <c r="R3289">
        <v>27</v>
      </c>
      <c r="S3289">
        <v>0.73</v>
      </c>
    </row>
    <row r="3290" spans="1:19" x14ac:dyDescent="0.25">
      <c r="A3290" t="s">
        <v>7927</v>
      </c>
      <c r="B3290" t="s">
        <v>1515</v>
      </c>
      <c r="C3290" t="s">
        <v>365</v>
      </c>
      <c r="D3290">
        <v>42736</v>
      </c>
      <c r="E3290">
        <v>20</v>
      </c>
      <c r="F3290">
        <v>18</v>
      </c>
      <c r="G3290">
        <v>1.1111111111111112</v>
      </c>
      <c r="H3290">
        <v>52</v>
      </c>
      <c r="I3290">
        <v>60</v>
      </c>
      <c r="J3290">
        <v>0.8666666666666667</v>
      </c>
      <c r="K3290">
        <v>67</v>
      </c>
      <c r="L3290">
        <v>0.89552238805970152</v>
      </c>
      <c r="M3290">
        <v>48</v>
      </c>
      <c r="O3290">
        <v>0</v>
      </c>
      <c r="P3290">
        <v>0</v>
      </c>
      <c r="Q3290" t="e">
        <v>#DIV/0!</v>
      </c>
      <c r="R3290">
        <v>4</v>
      </c>
      <c r="S3290">
        <v>0.82</v>
      </c>
    </row>
    <row r="3291" spans="1:19" x14ac:dyDescent="0.25">
      <c r="A3291" t="s">
        <v>7928</v>
      </c>
      <c r="B3291" t="s">
        <v>1516</v>
      </c>
      <c r="C3291" t="s">
        <v>240</v>
      </c>
      <c r="D3291">
        <v>42736</v>
      </c>
      <c r="E3291">
        <v>136.5</v>
      </c>
      <c r="F3291">
        <v>151.5</v>
      </c>
      <c r="G3291">
        <v>0.90099009900990101</v>
      </c>
      <c r="H3291">
        <v>815</v>
      </c>
      <c r="I3291">
        <v>962</v>
      </c>
      <c r="J3291">
        <v>0.84719334719334716</v>
      </c>
      <c r="K3291">
        <v>1048</v>
      </c>
      <c r="L3291">
        <v>0.91793893129770987</v>
      </c>
      <c r="M3291">
        <v>729</v>
      </c>
      <c r="O3291">
        <v>23</v>
      </c>
      <c r="P3291">
        <v>56</v>
      </c>
      <c r="Q3291">
        <v>0.4107142857142857</v>
      </c>
      <c r="R3291">
        <v>86</v>
      </c>
      <c r="S3291">
        <v>0.83</v>
      </c>
    </row>
    <row r="3292" spans="1:19" x14ac:dyDescent="0.25">
      <c r="A3292" t="s">
        <v>7929</v>
      </c>
      <c r="B3292" t="s">
        <v>1517</v>
      </c>
      <c r="C3292" t="s">
        <v>233</v>
      </c>
      <c r="D3292">
        <v>42767</v>
      </c>
      <c r="E3292">
        <v>1</v>
      </c>
      <c r="F3292">
        <v>1</v>
      </c>
      <c r="G3292">
        <v>1</v>
      </c>
      <c r="H3292">
        <v>8</v>
      </c>
      <c r="I3292">
        <v>5</v>
      </c>
      <c r="J3292">
        <v>1.6</v>
      </c>
      <c r="K3292">
        <v>5</v>
      </c>
      <c r="L3292">
        <v>1</v>
      </c>
      <c r="M3292">
        <v>6</v>
      </c>
      <c r="O3292">
        <v>0</v>
      </c>
      <c r="P3292">
        <v>3</v>
      </c>
      <c r="Q3292">
        <v>0</v>
      </c>
      <c r="R3292">
        <v>2</v>
      </c>
      <c r="S3292">
        <v>0.95</v>
      </c>
    </row>
    <row r="3293" spans="1:19" x14ac:dyDescent="0.25">
      <c r="A3293" t="s">
        <v>7930</v>
      </c>
      <c r="B3293" t="s">
        <v>1518</v>
      </c>
      <c r="C3293" t="s">
        <v>215</v>
      </c>
      <c r="D3293">
        <v>42767</v>
      </c>
      <c r="E3293">
        <v>2</v>
      </c>
      <c r="F3293">
        <v>2</v>
      </c>
      <c r="G3293">
        <v>1</v>
      </c>
      <c r="H3293">
        <v>30</v>
      </c>
      <c r="I3293">
        <v>30</v>
      </c>
      <c r="J3293">
        <v>1</v>
      </c>
      <c r="K3293">
        <v>30</v>
      </c>
      <c r="L3293">
        <v>1</v>
      </c>
      <c r="M3293">
        <v>18</v>
      </c>
      <c r="O3293">
        <v>0</v>
      </c>
      <c r="P3293">
        <v>6</v>
      </c>
      <c r="Q3293">
        <v>0</v>
      </c>
      <c r="R3293">
        <v>12</v>
      </c>
      <c r="S3293">
        <v>0.78</v>
      </c>
    </row>
    <row r="3294" spans="1:19" x14ac:dyDescent="0.25">
      <c r="A3294" t="s">
        <v>7931</v>
      </c>
      <c r="B3294" t="s">
        <v>1519</v>
      </c>
      <c r="C3294" t="s">
        <v>218</v>
      </c>
      <c r="D3294">
        <v>42767</v>
      </c>
      <c r="E3294">
        <v>2</v>
      </c>
      <c r="F3294">
        <v>3</v>
      </c>
      <c r="G3294">
        <v>0.66666666666666663</v>
      </c>
      <c r="H3294">
        <v>17</v>
      </c>
      <c r="I3294">
        <v>18</v>
      </c>
      <c r="J3294">
        <v>0.94444444444444442</v>
      </c>
      <c r="K3294">
        <v>30</v>
      </c>
      <c r="L3294">
        <v>0.6</v>
      </c>
      <c r="M3294">
        <v>15</v>
      </c>
      <c r="O3294">
        <v>1</v>
      </c>
      <c r="P3294">
        <v>2</v>
      </c>
      <c r="Q3294">
        <v>0.5</v>
      </c>
      <c r="R3294">
        <v>2</v>
      </c>
      <c r="S3294">
        <v>0.9</v>
      </c>
    </row>
    <row r="3295" spans="1:19" x14ac:dyDescent="0.25">
      <c r="A3295" t="s">
        <v>7932</v>
      </c>
      <c r="B3295" t="s">
        <v>1520</v>
      </c>
      <c r="C3295" t="s">
        <v>234</v>
      </c>
      <c r="D3295">
        <v>42767</v>
      </c>
      <c r="E3295">
        <v>1</v>
      </c>
      <c r="F3295">
        <v>1</v>
      </c>
      <c r="G3295">
        <v>1</v>
      </c>
      <c r="H3295">
        <v>4</v>
      </c>
      <c r="I3295">
        <v>5</v>
      </c>
      <c r="J3295">
        <v>0.8</v>
      </c>
      <c r="K3295">
        <v>10</v>
      </c>
      <c r="L3295">
        <v>0.5</v>
      </c>
      <c r="M3295">
        <v>4</v>
      </c>
      <c r="O3295">
        <v>0</v>
      </c>
      <c r="P3295">
        <v>2</v>
      </c>
      <c r="Q3295">
        <v>0</v>
      </c>
      <c r="R3295">
        <v>0</v>
      </c>
      <c r="S3295">
        <v>0.33</v>
      </c>
    </row>
    <row r="3296" spans="1:19" x14ac:dyDescent="0.25">
      <c r="A3296" t="s">
        <v>8770</v>
      </c>
      <c r="B3296" t="s">
        <v>2685</v>
      </c>
      <c r="C3296" t="s">
        <v>2636</v>
      </c>
      <c r="D3296">
        <v>42767</v>
      </c>
      <c r="E3296">
        <v>0</v>
      </c>
      <c r="F3296">
        <v>0</v>
      </c>
      <c r="G3296" t="e">
        <v>#DIV/0!</v>
      </c>
      <c r="H3296">
        <v>0</v>
      </c>
      <c r="I3296">
        <v>0</v>
      </c>
      <c r="J3296" t="e">
        <v>#DIV/0!</v>
      </c>
      <c r="K3296">
        <v>0</v>
      </c>
      <c r="L3296" t="e">
        <v>#DIV/0!</v>
      </c>
      <c r="M3296">
        <v>0</v>
      </c>
      <c r="O3296">
        <v>0</v>
      </c>
      <c r="P3296">
        <v>0</v>
      </c>
      <c r="Q3296" t="e">
        <v>#DIV/0!</v>
      </c>
      <c r="R3296">
        <v>0</v>
      </c>
      <c r="S3296">
        <v>0.5</v>
      </c>
    </row>
    <row r="3297" spans="1:19" x14ac:dyDescent="0.25">
      <c r="A3297" t="s">
        <v>8879</v>
      </c>
      <c r="B3297" t="s">
        <v>3225</v>
      </c>
      <c r="C3297" t="s">
        <v>2638</v>
      </c>
      <c r="D3297">
        <v>42767</v>
      </c>
      <c r="E3297">
        <v>6</v>
      </c>
      <c r="F3297">
        <v>6</v>
      </c>
      <c r="G3297">
        <v>1</v>
      </c>
      <c r="H3297">
        <v>25</v>
      </c>
      <c r="I3297">
        <v>30</v>
      </c>
      <c r="J3297">
        <v>0.83333333333333337</v>
      </c>
      <c r="K3297">
        <v>32</v>
      </c>
      <c r="L3297">
        <v>0.9375</v>
      </c>
      <c r="M3297">
        <v>23</v>
      </c>
      <c r="O3297">
        <v>0</v>
      </c>
      <c r="P3297">
        <v>0</v>
      </c>
      <c r="Q3297" t="e">
        <v>#DIV/0!</v>
      </c>
      <c r="R3297">
        <v>2</v>
      </c>
    </row>
    <row r="3298" spans="1:19" x14ac:dyDescent="0.25">
      <c r="A3298" t="s">
        <v>7933</v>
      </c>
      <c r="B3298" t="s">
        <v>1521</v>
      </c>
      <c r="C3298" t="s">
        <v>209</v>
      </c>
      <c r="D3298">
        <v>42767</v>
      </c>
      <c r="E3298">
        <v>2</v>
      </c>
      <c r="F3298">
        <v>3</v>
      </c>
      <c r="G3298">
        <v>0.66666666666666663</v>
      </c>
      <c r="H3298">
        <v>9</v>
      </c>
      <c r="I3298">
        <v>14</v>
      </c>
      <c r="J3298">
        <v>0.6428571428571429</v>
      </c>
      <c r="K3298">
        <v>20</v>
      </c>
      <c r="L3298">
        <v>0.7</v>
      </c>
      <c r="M3298">
        <v>7</v>
      </c>
      <c r="N3298">
        <v>0.87</v>
      </c>
      <c r="O3298">
        <v>0</v>
      </c>
      <c r="P3298">
        <v>1</v>
      </c>
      <c r="Q3298">
        <v>0</v>
      </c>
      <c r="R3298">
        <v>2</v>
      </c>
      <c r="S3298">
        <v>0.52</v>
      </c>
    </row>
    <row r="3299" spans="1:19" x14ac:dyDescent="0.25">
      <c r="A3299" t="s">
        <v>7934</v>
      </c>
      <c r="B3299" t="s">
        <v>1522</v>
      </c>
      <c r="C3299" t="s">
        <v>214</v>
      </c>
      <c r="D3299">
        <v>42767</v>
      </c>
      <c r="E3299">
        <v>3</v>
      </c>
      <c r="F3299">
        <v>3</v>
      </c>
      <c r="G3299">
        <v>1</v>
      </c>
      <c r="H3299">
        <v>16</v>
      </c>
      <c r="I3299">
        <v>21</v>
      </c>
      <c r="J3299">
        <v>0.76190476190476186</v>
      </c>
      <c r="K3299">
        <v>30</v>
      </c>
      <c r="L3299">
        <v>0.7</v>
      </c>
      <c r="M3299">
        <v>12</v>
      </c>
      <c r="N3299">
        <v>1</v>
      </c>
      <c r="O3299">
        <v>3</v>
      </c>
      <c r="P3299">
        <v>3</v>
      </c>
      <c r="Q3299">
        <v>1</v>
      </c>
      <c r="R3299">
        <v>4</v>
      </c>
      <c r="S3299">
        <v>7.0000000000000007E-2</v>
      </c>
    </row>
    <row r="3300" spans="1:19" x14ac:dyDescent="0.25">
      <c r="A3300" t="s">
        <v>7935</v>
      </c>
      <c r="B3300" t="s">
        <v>1523</v>
      </c>
      <c r="C3300" t="s">
        <v>220</v>
      </c>
      <c r="D3300">
        <v>42767</v>
      </c>
      <c r="E3300">
        <v>6</v>
      </c>
      <c r="F3300">
        <v>7</v>
      </c>
      <c r="G3300">
        <v>0.8571428571428571</v>
      </c>
      <c r="H3300">
        <v>35</v>
      </c>
      <c r="I3300">
        <v>38</v>
      </c>
      <c r="J3300">
        <v>0.92105263157894735</v>
      </c>
      <c r="K3300">
        <v>47</v>
      </c>
      <c r="L3300">
        <v>0.80851063829787229</v>
      </c>
      <c r="M3300">
        <v>28</v>
      </c>
      <c r="N3300">
        <v>1.1200000000000001</v>
      </c>
      <c r="O3300">
        <v>4</v>
      </c>
      <c r="P3300">
        <v>6</v>
      </c>
      <c r="Q3300">
        <v>0.66666666666666663</v>
      </c>
      <c r="R3300">
        <v>7</v>
      </c>
      <c r="S3300">
        <v>0.12</v>
      </c>
    </row>
    <row r="3301" spans="1:19" x14ac:dyDescent="0.25">
      <c r="A3301" t="s">
        <v>7936</v>
      </c>
      <c r="B3301" t="s">
        <v>1524</v>
      </c>
      <c r="C3301" t="s">
        <v>226</v>
      </c>
      <c r="D3301">
        <v>42767</v>
      </c>
      <c r="E3301">
        <v>6</v>
      </c>
      <c r="F3301">
        <v>12</v>
      </c>
      <c r="G3301">
        <v>0.5</v>
      </c>
      <c r="H3301">
        <v>21</v>
      </c>
      <c r="I3301">
        <v>18</v>
      </c>
      <c r="J3301">
        <v>1.1666666666666667</v>
      </c>
      <c r="K3301">
        <v>40</v>
      </c>
      <c r="L3301">
        <v>0.45</v>
      </c>
      <c r="M3301">
        <v>18</v>
      </c>
      <c r="N3301">
        <v>0.73</v>
      </c>
      <c r="O3301">
        <v>2</v>
      </c>
      <c r="P3301">
        <v>6</v>
      </c>
      <c r="Q3301">
        <v>0.33333333333333331</v>
      </c>
      <c r="R3301">
        <v>3</v>
      </c>
    </row>
    <row r="3302" spans="1:19" x14ac:dyDescent="0.25">
      <c r="A3302" t="s">
        <v>7937</v>
      </c>
      <c r="B3302" t="s">
        <v>1525</v>
      </c>
      <c r="C3302" t="s">
        <v>227</v>
      </c>
      <c r="D3302">
        <v>42767</v>
      </c>
      <c r="E3302">
        <v>3</v>
      </c>
      <c r="F3302">
        <v>4</v>
      </c>
      <c r="G3302">
        <v>0.75</v>
      </c>
      <c r="H3302">
        <v>2</v>
      </c>
      <c r="I3302">
        <v>6</v>
      </c>
      <c r="J3302">
        <v>0.33333333333333331</v>
      </c>
      <c r="K3302">
        <v>8</v>
      </c>
      <c r="L3302">
        <v>0.75</v>
      </c>
      <c r="M3302">
        <v>2</v>
      </c>
      <c r="N3302">
        <v>0.82</v>
      </c>
      <c r="O3302">
        <v>0</v>
      </c>
      <c r="P3302">
        <v>0</v>
      </c>
      <c r="Q3302" t="e">
        <v>#DIV/0!</v>
      </c>
      <c r="R3302">
        <v>0</v>
      </c>
    </row>
    <row r="3303" spans="1:19" x14ac:dyDescent="0.25">
      <c r="A3303" t="s">
        <v>8988</v>
      </c>
      <c r="B3303" t="s">
        <v>2858</v>
      </c>
      <c r="C3303" t="s">
        <v>2810</v>
      </c>
      <c r="D3303">
        <v>42767</v>
      </c>
      <c r="E3303">
        <v>5</v>
      </c>
      <c r="F3303">
        <v>5</v>
      </c>
      <c r="G3303">
        <v>1</v>
      </c>
      <c r="H3303">
        <v>20</v>
      </c>
      <c r="I3303">
        <v>24</v>
      </c>
      <c r="J3303">
        <v>0.83333333333333337</v>
      </c>
      <c r="K3303">
        <v>34</v>
      </c>
      <c r="L3303">
        <v>0.70588235294117652</v>
      </c>
      <c r="M3303">
        <v>17</v>
      </c>
      <c r="O3303">
        <v>1</v>
      </c>
      <c r="P3303">
        <v>4</v>
      </c>
      <c r="Q3303">
        <v>0.25</v>
      </c>
      <c r="R3303">
        <v>3</v>
      </c>
      <c r="S3303">
        <v>0.42</v>
      </c>
    </row>
    <row r="3304" spans="1:19" x14ac:dyDescent="0.25">
      <c r="A3304" t="s">
        <v>9120</v>
      </c>
      <c r="B3304" t="s">
        <v>9121</v>
      </c>
      <c r="C3304" t="s">
        <v>2811</v>
      </c>
      <c r="D3304">
        <v>42767</v>
      </c>
      <c r="E3304">
        <v>5</v>
      </c>
      <c r="F3304">
        <v>5</v>
      </c>
      <c r="G3304">
        <v>1</v>
      </c>
      <c r="H3304">
        <v>15</v>
      </c>
      <c r="I3304">
        <v>25</v>
      </c>
      <c r="J3304">
        <v>0.6</v>
      </c>
      <c r="K3304">
        <v>12</v>
      </c>
      <c r="L3304">
        <v>2.0833333333333335</v>
      </c>
      <c r="M3304">
        <v>13</v>
      </c>
      <c r="O3304">
        <v>0</v>
      </c>
      <c r="P3304">
        <v>0</v>
      </c>
      <c r="Q3304" t="e">
        <v>#DIV/0!</v>
      </c>
      <c r="R3304">
        <v>2</v>
      </c>
      <c r="S3304">
        <v>0.63</v>
      </c>
    </row>
    <row r="3305" spans="1:19" x14ac:dyDescent="0.25">
      <c r="A3305" t="s">
        <v>7938</v>
      </c>
      <c r="B3305" t="s">
        <v>1526</v>
      </c>
      <c r="C3305" t="s">
        <v>204</v>
      </c>
      <c r="D3305">
        <v>42767</v>
      </c>
      <c r="E3305">
        <v>4</v>
      </c>
      <c r="F3305">
        <v>5</v>
      </c>
      <c r="G3305">
        <v>0.8</v>
      </c>
      <c r="H3305">
        <v>9</v>
      </c>
      <c r="I3305">
        <v>20</v>
      </c>
      <c r="J3305">
        <v>0.45</v>
      </c>
      <c r="K3305">
        <v>12</v>
      </c>
      <c r="L3305">
        <v>1.6666666666666667</v>
      </c>
      <c r="M3305">
        <v>8</v>
      </c>
      <c r="O3305">
        <v>0</v>
      </c>
      <c r="P3305">
        <v>0</v>
      </c>
      <c r="Q3305" t="e">
        <v>#DIV/0!</v>
      </c>
      <c r="R3305">
        <v>1</v>
      </c>
    </row>
    <row r="3306" spans="1:19" x14ac:dyDescent="0.25">
      <c r="A3306" t="s">
        <v>7939</v>
      </c>
      <c r="B3306" t="s">
        <v>1527</v>
      </c>
      <c r="C3306" t="s">
        <v>208</v>
      </c>
      <c r="D3306">
        <v>42767</v>
      </c>
      <c r="E3306">
        <v>10</v>
      </c>
      <c r="F3306">
        <v>4</v>
      </c>
      <c r="G3306">
        <v>2.5</v>
      </c>
      <c r="H3306">
        <v>9</v>
      </c>
      <c r="I3306">
        <v>50</v>
      </c>
      <c r="J3306">
        <v>0.18</v>
      </c>
      <c r="K3306">
        <v>10</v>
      </c>
      <c r="L3306">
        <v>5</v>
      </c>
      <c r="M3306">
        <v>7</v>
      </c>
      <c r="O3306">
        <v>0</v>
      </c>
      <c r="P3306">
        <v>1</v>
      </c>
      <c r="Q3306">
        <v>0</v>
      </c>
      <c r="R3306">
        <v>2</v>
      </c>
    </row>
    <row r="3307" spans="1:19" x14ac:dyDescent="0.25">
      <c r="A3307" t="s">
        <v>7940</v>
      </c>
      <c r="B3307" t="s">
        <v>1528</v>
      </c>
      <c r="C3307" t="s">
        <v>212</v>
      </c>
      <c r="D3307">
        <v>42767</v>
      </c>
      <c r="E3307">
        <v>3</v>
      </c>
      <c r="F3307">
        <v>2</v>
      </c>
      <c r="G3307">
        <v>1.5</v>
      </c>
      <c r="H3307">
        <v>12</v>
      </c>
      <c r="I3307">
        <v>15</v>
      </c>
      <c r="J3307">
        <v>0.8</v>
      </c>
      <c r="K3307">
        <v>10</v>
      </c>
      <c r="L3307">
        <v>1.5</v>
      </c>
      <c r="M3307">
        <v>8</v>
      </c>
      <c r="O3307">
        <v>0</v>
      </c>
      <c r="P3307">
        <v>0</v>
      </c>
      <c r="Q3307" t="e">
        <v>#DIV/0!</v>
      </c>
      <c r="R3307">
        <v>4</v>
      </c>
      <c r="S3307">
        <v>0.92</v>
      </c>
    </row>
    <row r="3308" spans="1:19" x14ac:dyDescent="0.25">
      <c r="A3308" t="s">
        <v>7941</v>
      </c>
      <c r="B3308" t="s">
        <v>1529</v>
      </c>
      <c r="C3308" t="s">
        <v>363</v>
      </c>
      <c r="D3308">
        <v>42767</v>
      </c>
      <c r="E3308">
        <v>5</v>
      </c>
      <c r="F3308">
        <v>6</v>
      </c>
      <c r="G3308">
        <v>0.83333333333333337</v>
      </c>
      <c r="H3308">
        <v>8</v>
      </c>
      <c r="I3308">
        <v>15</v>
      </c>
      <c r="J3308">
        <v>0.53333333333333333</v>
      </c>
      <c r="K3308">
        <v>16</v>
      </c>
      <c r="L3308">
        <v>0.9375</v>
      </c>
      <c r="M3308">
        <v>6</v>
      </c>
      <c r="O3308">
        <v>0</v>
      </c>
      <c r="P3308">
        <v>0</v>
      </c>
      <c r="Q3308" t="e">
        <v>#DIV/0!</v>
      </c>
      <c r="R3308">
        <v>2</v>
      </c>
    </row>
    <row r="3309" spans="1:19" x14ac:dyDescent="0.25">
      <c r="A3309" t="s">
        <v>7942</v>
      </c>
      <c r="B3309" t="s">
        <v>1530</v>
      </c>
      <c r="C3309" t="s">
        <v>223</v>
      </c>
      <c r="D3309">
        <v>42767</v>
      </c>
      <c r="E3309">
        <v>0</v>
      </c>
      <c r="F3309">
        <v>0</v>
      </c>
      <c r="G3309" t="e">
        <v>#DIV/0!</v>
      </c>
      <c r="H3309">
        <v>0</v>
      </c>
      <c r="I3309">
        <v>0</v>
      </c>
      <c r="J3309" t="e">
        <v>#DIV/0!</v>
      </c>
      <c r="K3309">
        <v>0</v>
      </c>
      <c r="L3309" t="e">
        <v>#DIV/0!</v>
      </c>
      <c r="M3309">
        <v>0</v>
      </c>
      <c r="O3309">
        <v>0</v>
      </c>
      <c r="P3309">
        <v>0</v>
      </c>
      <c r="Q3309" t="e">
        <v>#DIV/0!</v>
      </c>
      <c r="R3309">
        <v>0</v>
      </c>
      <c r="S3309">
        <v>0.6</v>
      </c>
    </row>
    <row r="3310" spans="1:19" x14ac:dyDescent="0.25">
      <c r="A3310" t="s">
        <v>7943</v>
      </c>
      <c r="B3310" t="s">
        <v>1531</v>
      </c>
      <c r="C3310" t="s">
        <v>206</v>
      </c>
      <c r="D3310">
        <v>42767</v>
      </c>
      <c r="E3310">
        <v>9</v>
      </c>
      <c r="F3310">
        <v>9</v>
      </c>
      <c r="G3310">
        <v>1</v>
      </c>
      <c r="H3310">
        <v>134</v>
      </c>
      <c r="I3310">
        <v>90</v>
      </c>
      <c r="J3310">
        <v>1.4888888888888889</v>
      </c>
      <c r="K3310">
        <v>100</v>
      </c>
      <c r="L3310">
        <v>0.9</v>
      </c>
      <c r="M3310">
        <v>132</v>
      </c>
      <c r="O3310">
        <v>0</v>
      </c>
      <c r="P3310">
        <v>0</v>
      </c>
      <c r="Q3310" t="e">
        <v>#DIV/0!</v>
      </c>
      <c r="R3310">
        <v>2</v>
      </c>
    </row>
    <row r="3311" spans="1:19" x14ac:dyDescent="0.25">
      <c r="A3311" t="s">
        <v>7944</v>
      </c>
      <c r="B3311" t="s">
        <v>1532</v>
      </c>
      <c r="C3311" t="s">
        <v>977</v>
      </c>
      <c r="D3311">
        <v>42767</v>
      </c>
      <c r="E3311">
        <v>2</v>
      </c>
      <c r="F3311">
        <v>5</v>
      </c>
      <c r="G3311">
        <v>0.4</v>
      </c>
      <c r="H3311">
        <v>5</v>
      </c>
      <c r="I3311">
        <v>8</v>
      </c>
      <c r="J3311">
        <v>0.625</v>
      </c>
      <c r="K3311">
        <v>25</v>
      </c>
      <c r="L3311">
        <v>0.32</v>
      </c>
      <c r="M3311">
        <v>5</v>
      </c>
      <c r="O3311">
        <v>0</v>
      </c>
      <c r="P3311">
        <v>2</v>
      </c>
      <c r="Q3311">
        <v>0</v>
      </c>
      <c r="R3311">
        <v>0</v>
      </c>
      <c r="S3311">
        <v>0.75</v>
      </c>
    </row>
    <row r="3312" spans="1:19" x14ac:dyDescent="0.25">
      <c r="A3312" t="s">
        <v>7945</v>
      </c>
      <c r="B3312" t="s">
        <v>1533</v>
      </c>
      <c r="C3312" t="s">
        <v>229</v>
      </c>
      <c r="D3312">
        <v>42767</v>
      </c>
      <c r="E3312">
        <v>7</v>
      </c>
      <c r="F3312">
        <v>6</v>
      </c>
      <c r="G3312">
        <v>1.1666666666666667</v>
      </c>
      <c r="H3312">
        <v>71</v>
      </c>
      <c r="I3312">
        <v>105</v>
      </c>
      <c r="J3312">
        <v>0.67619047619047623</v>
      </c>
      <c r="K3312">
        <v>90</v>
      </c>
      <c r="L3312">
        <v>1.1666666666666667</v>
      </c>
      <c r="M3312">
        <v>70</v>
      </c>
      <c r="O3312">
        <v>0</v>
      </c>
      <c r="P3312">
        <v>0</v>
      </c>
      <c r="Q3312" t="e">
        <v>#DIV/0!</v>
      </c>
      <c r="R3312">
        <v>1</v>
      </c>
      <c r="S3312">
        <v>0.73</v>
      </c>
    </row>
    <row r="3313" spans="1:19" x14ac:dyDescent="0.25">
      <c r="A3313" t="s">
        <v>7946</v>
      </c>
      <c r="B3313" t="s">
        <v>1534</v>
      </c>
      <c r="C3313" t="s">
        <v>678</v>
      </c>
      <c r="D3313">
        <v>42767</v>
      </c>
      <c r="E3313">
        <v>0</v>
      </c>
      <c r="F3313">
        <v>0</v>
      </c>
      <c r="G3313" t="e">
        <v>#DIV/0!</v>
      </c>
      <c r="H3313">
        <v>0</v>
      </c>
      <c r="I3313">
        <v>0</v>
      </c>
      <c r="J3313" t="e">
        <v>#DIV/0!</v>
      </c>
      <c r="K3313">
        <v>0</v>
      </c>
      <c r="L3313" t="e">
        <v>#DIV/0!</v>
      </c>
      <c r="M3313">
        <v>0</v>
      </c>
      <c r="O3313">
        <v>0</v>
      </c>
      <c r="P3313">
        <v>0</v>
      </c>
      <c r="Q3313" t="e">
        <v>#DIV/0!</v>
      </c>
      <c r="R3313">
        <v>0</v>
      </c>
      <c r="S3313">
        <v>0.38</v>
      </c>
    </row>
    <row r="3314" spans="1:19" x14ac:dyDescent="0.25">
      <c r="A3314" t="s">
        <v>7947</v>
      </c>
      <c r="B3314" t="s">
        <v>1535</v>
      </c>
      <c r="C3314" t="s">
        <v>231</v>
      </c>
      <c r="D3314">
        <v>42767</v>
      </c>
      <c r="E3314">
        <v>4</v>
      </c>
      <c r="F3314">
        <v>7</v>
      </c>
      <c r="G3314">
        <v>0.5714285714285714</v>
      </c>
      <c r="H3314">
        <v>45</v>
      </c>
      <c r="I3314">
        <v>40</v>
      </c>
      <c r="J3314">
        <v>1.125</v>
      </c>
      <c r="K3314">
        <v>105</v>
      </c>
      <c r="L3314">
        <v>0.38095238095238093</v>
      </c>
      <c r="M3314">
        <v>45</v>
      </c>
      <c r="O3314">
        <v>0</v>
      </c>
      <c r="P3314">
        <v>0</v>
      </c>
      <c r="Q3314" t="e">
        <v>#DIV/0!</v>
      </c>
      <c r="R3314">
        <v>0</v>
      </c>
      <c r="S3314" t="e">
        <v>#DIV/0!</v>
      </c>
    </row>
    <row r="3315" spans="1:19" x14ac:dyDescent="0.25">
      <c r="A3315" t="s">
        <v>7948</v>
      </c>
      <c r="B3315" t="s">
        <v>1536</v>
      </c>
      <c r="C3315" t="s">
        <v>236</v>
      </c>
      <c r="D3315">
        <v>42767</v>
      </c>
      <c r="E3315">
        <v>10</v>
      </c>
      <c r="F3315">
        <v>15</v>
      </c>
      <c r="G3315">
        <v>0.66666666666666663</v>
      </c>
      <c r="H3315">
        <v>116</v>
      </c>
      <c r="I3315">
        <v>108</v>
      </c>
      <c r="J3315">
        <v>1.0740740740740742</v>
      </c>
      <c r="K3315">
        <v>180</v>
      </c>
      <c r="L3315">
        <v>0.6</v>
      </c>
      <c r="M3315">
        <v>114</v>
      </c>
      <c r="O3315">
        <v>2</v>
      </c>
      <c r="P3315">
        <v>5</v>
      </c>
      <c r="Q3315">
        <v>0.4</v>
      </c>
      <c r="R3315">
        <v>3</v>
      </c>
      <c r="S3315">
        <v>0.65</v>
      </c>
    </row>
    <row r="3316" spans="1:19" x14ac:dyDescent="0.25">
      <c r="A3316" t="s">
        <v>7949</v>
      </c>
      <c r="B3316" t="s">
        <v>1537</v>
      </c>
      <c r="C3316" t="s">
        <v>221</v>
      </c>
      <c r="D3316">
        <v>42767</v>
      </c>
      <c r="E3316">
        <v>11</v>
      </c>
      <c r="F3316">
        <v>6</v>
      </c>
      <c r="G3316">
        <v>1.8333333333333333</v>
      </c>
      <c r="H3316">
        <v>60</v>
      </c>
      <c r="I3316">
        <v>110</v>
      </c>
      <c r="J3316">
        <v>0.54545454545454541</v>
      </c>
      <c r="K3316">
        <v>45</v>
      </c>
      <c r="L3316">
        <v>2.4444444444444446</v>
      </c>
      <c r="M3316">
        <v>54</v>
      </c>
      <c r="O3316">
        <v>4</v>
      </c>
      <c r="P3316">
        <v>5</v>
      </c>
      <c r="Q3316">
        <v>0.8</v>
      </c>
      <c r="R3316">
        <v>6</v>
      </c>
      <c r="S3316">
        <v>7.0000000000000007E-2</v>
      </c>
    </row>
    <row r="3317" spans="1:19" x14ac:dyDescent="0.25">
      <c r="A3317" t="s">
        <v>7950</v>
      </c>
      <c r="B3317" t="s">
        <v>1538</v>
      </c>
      <c r="C3317" t="s">
        <v>238</v>
      </c>
      <c r="D3317">
        <v>42767</v>
      </c>
      <c r="E3317">
        <v>4</v>
      </c>
      <c r="F3317">
        <v>6</v>
      </c>
      <c r="G3317">
        <v>0.66666666666666663</v>
      </c>
      <c r="H3317">
        <v>79</v>
      </c>
      <c r="I3317">
        <v>40</v>
      </c>
      <c r="J3317">
        <v>1.9750000000000001</v>
      </c>
      <c r="K3317">
        <v>50</v>
      </c>
      <c r="L3317">
        <v>0.8</v>
      </c>
      <c r="M3317">
        <v>77</v>
      </c>
      <c r="O3317">
        <v>5</v>
      </c>
      <c r="P3317">
        <v>8</v>
      </c>
      <c r="Q3317">
        <v>0.625</v>
      </c>
      <c r="R3317">
        <v>2</v>
      </c>
      <c r="S3317" t="e">
        <v>#DIV/0!</v>
      </c>
    </row>
    <row r="3318" spans="1:19" x14ac:dyDescent="0.25">
      <c r="A3318" t="s">
        <v>7951</v>
      </c>
      <c r="B3318" t="s">
        <v>1539</v>
      </c>
      <c r="C3318" t="s">
        <v>224</v>
      </c>
      <c r="D3318">
        <v>42767</v>
      </c>
      <c r="E3318">
        <v>0</v>
      </c>
      <c r="F3318">
        <v>0</v>
      </c>
      <c r="G3318" t="e">
        <v>#DIV/0!</v>
      </c>
      <c r="H3318">
        <v>0</v>
      </c>
      <c r="I3318">
        <v>0</v>
      </c>
      <c r="J3318" t="e">
        <v>#DIV/0!</v>
      </c>
      <c r="K3318">
        <v>0</v>
      </c>
      <c r="L3318" t="e">
        <v>#DIV/0!</v>
      </c>
      <c r="M3318">
        <v>0</v>
      </c>
      <c r="O3318">
        <v>0</v>
      </c>
      <c r="P3318">
        <v>0</v>
      </c>
      <c r="Q3318" t="e">
        <v>#DIV/0!</v>
      </c>
      <c r="R3318">
        <v>0</v>
      </c>
      <c r="S3318" t="e">
        <v>#DIV/0!</v>
      </c>
    </row>
    <row r="3319" spans="1:19" x14ac:dyDescent="0.25">
      <c r="A3319" t="s">
        <v>7952</v>
      </c>
      <c r="B3319" t="s">
        <v>1540</v>
      </c>
      <c r="C3319" t="s">
        <v>584</v>
      </c>
      <c r="D3319">
        <v>42767</v>
      </c>
      <c r="E3319">
        <v>4</v>
      </c>
      <c r="F3319">
        <v>4</v>
      </c>
      <c r="G3319">
        <v>1</v>
      </c>
      <c r="H3319">
        <v>20</v>
      </c>
      <c r="I3319">
        <v>40</v>
      </c>
      <c r="J3319">
        <v>0.5</v>
      </c>
      <c r="K3319">
        <v>40</v>
      </c>
      <c r="L3319">
        <v>1</v>
      </c>
      <c r="M3319">
        <v>19</v>
      </c>
      <c r="O3319">
        <v>3</v>
      </c>
      <c r="P3319">
        <v>3</v>
      </c>
      <c r="Q3319">
        <v>1</v>
      </c>
      <c r="R3319">
        <v>1</v>
      </c>
      <c r="S3319">
        <v>0.88500000000000001</v>
      </c>
    </row>
    <row r="3320" spans="1:19" x14ac:dyDescent="0.25">
      <c r="A3320" t="s">
        <v>7953</v>
      </c>
      <c r="B3320" t="s">
        <v>1541</v>
      </c>
      <c r="C3320" t="s">
        <v>1164</v>
      </c>
      <c r="D3320">
        <v>42767</v>
      </c>
      <c r="E3320">
        <v>0</v>
      </c>
      <c r="F3320">
        <v>0</v>
      </c>
      <c r="G3320" t="e">
        <v>#DIV/0!</v>
      </c>
      <c r="H3320">
        <v>0</v>
      </c>
      <c r="I3320">
        <v>0</v>
      </c>
      <c r="J3320" t="e">
        <v>#DIV/0!</v>
      </c>
      <c r="K3320">
        <v>5</v>
      </c>
      <c r="L3320">
        <v>0</v>
      </c>
      <c r="M3320">
        <v>0</v>
      </c>
      <c r="O3320">
        <v>0</v>
      </c>
      <c r="P3320">
        <v>0</v>
      </c>
      <c r="Q3320" t="e">
        <v>#DIV/0!</v>
      </c>
      <c r="R3320">
        <v>0</v>
      </c>
      <c r="S3320">
        <v>0.12</v>
      </c>
    </row>
    <row r="3321" spans="1:19" x14ac:dyDescent="0.25">
      <c r="A3321" t="s">
        <v>7954</v>
      </c>
      <c r="B3321" t="s">
        <v>1542</v>
      </c>
      <c r="C3321" t="s">
        <v>1166</v>
      </c>
      <c r="D3321">
        <v>42767</v>
      </c>
      <c r="E3321">
        <v>10</v>
      </c>
      <c r="F3321">
        <v>5</v>
      </c>
      <c r="G3321">
        <v>2</v>
      </c>
      <c r="H3321">
        <v>15</v>
      </c>
      <c r="I3321">
        <v>30</v>
      </c>
      <c r="J3321">
        <v>0.5</v>
      </c>
      <c r="K3321">
        <v>25</v>
      </c>
      <c r="L3321">
        <v>1.2</v>
      </c>
      <c r="M3321">
        <v>15</v>
      </c>
      <c r="O3321">
        <v>0</v>
      </c>
      <c r="P3321">
        <v>0</v>
      </c>
      <c r="Q3321" t="e">
        <v>#DIV/0!</v>
      </c>
      <c r="R3321">
        <v>0</v>
      </c>
      <c r="S3321" t="e">
        <v>#DIV/0!</v>
      </c>
    </row>
    <row r="3322" spans="1:19" x14ac:dyDescent="0.25">
      <c r="A3322" t="s">
        <v>7955</v>
      </c>
      <c r="B3322" t="s">
        <v>1543</v>
      </c>
      <c r="C3322" t="s">
        <v>1168</v>
      </c>
      <c r="D3322">
        <v>42767</v>
      </c>
      <c r="E3322">
        <v>1</v>
      </c>
      <c r="F3322">
        <v>1</v>
      </c>
      <c r="G3322">
        <v>1</v>
      </c>
      <c r="H3322">
        <v>0</v>
      </c>
      <c r="I3322">
        <v>3</v>
      </c>
      <c r="J3322">
        <v>0</v>
      </c>
      <c r="K3322">
        <v>2</v>
      </c>
      <c r="L3322">
        <v>1.5</v>
      </c>
      <c r="M3322">
        <v>0</v>
      </c>
      <c r="O3322">
        <v>0</v>
      </c>
      <c r="P3322">
        <v>0</v>
      </c>
      <c r="Q3322" t="e">
        <v>#DIV/0!</v>
      </c>
      <c r="R3322">
        <v>0</v>
      </c>
      <c r="S3322">
        <v>0.66500000000000004</v>
      </c>
    </row>
    <row r="3323" spans="1:19" x14ac:dyDescent="0.25">
      <c r="A3323" t="s">
        <v>7956</v>
      </c>
      <c r="B3323" t="s">
        <v>1544</v>
      </c>
      <c r="C3323" t="s">
        <v>1170</v>
      </c>
      <c r="D3323">
        <v>42767</v>
      </c>
      <c r="E3323">
        <v>6</v>
      </c>
      <c r="F3323">
        <v>3</v>
      </c>
      <c r="G3323">
        <v>2</v>
      </c>
      <c r="H3323">
        <v>12</v>
      </c>
      <c r="I3323">
        <v>18</v>
      </c>
      <c r="J3323">
        <v>0.66666666666666663</v>
      </c>
      <c r="K3323">
        <v>15</v>
      </c>
      <c r="L3323">
        <v>1.2</v>
      </c>
      <c r="M3323">
        <v>10</v>
      </c>
      <c r="O3323">
        <v>0</v>
      </c>
      <c r="P3323">
        <v>0</v>
      </c>
      <c r="Q3323" t="e">
        <v>#DIV/0!</v>
      </c>
      <c r="R3323">
        <v>2</v>
      </c>
      <c r="S3323" t="e">
        <v>#DIV/0!</v>
      </c>
    </row>
    <row r="3324" spans="1:19" x14ac:dyDescent="0.25">
      <c r="A3324" t="s">
        <v>7957</v>
      </c>
      <c r="B3324" t="s">
        <v>1545</v>
      </c>
      <c r="C3324" t="s">
        <v>1172</v>
      </c>
      <c r="D3324">
        <v>42767</v>
      </c>
      <c r="E3324">
        <v>2</v>
      </c>
      <c r="F3324">
        <v>2</v>
      </c>
      <c r="G3324">
        <v>1</v>
      </c>
      <c r="H3324">
        <v>11</v>
      </c>
      <c r="I3324">
        <v>6</v>
      </c>
      <c r="J3324">
        <v>1.8333333333333333</v>
      </c>
      <c r="K3324">
        <v>10</v>
      </c>
      <c r="L3324">
        <v>0.6</v>
      </c>
      <c r="M3324">
        <v>11</v>
      </c>
      <c r="O3324">
        <v>0</v>
      </c>
      <c r="P3324">
        <v>0</v>
      </c>
      <c r="Q3324" t="e">
        <v>#DIV/0!</v>
      </c>
      <c r="R3324">
        <v>0</v>
      </c>
      <c r="S3324" t="e">
        <v>#DIV/0!</v>
      </c>
    </row>
    <row r="3325" spans="1:19" x14ac:dyDescent="0.25">
      <c r="A3325" t="s">
        <v>7958</v>
      </c>
      <c r="B3325" t="s">
        <v>1546</v>
      </c>
      <c r="C3325" t="s">
        <v>1174</v>
      </c>
      <c r="D3325">
        <v>42767</v>
      </c>
      <c r="E3325">
        <v>3</v>
      </c>
      <c r="F3325">
        <v>6</v>
      </c>
      <c r="G3325">
        <v>0.5</v>
      </c>
      <c r="H3325">
        <v>12</v>
      </c>
      <c r="I3325">
        <v>9</v>
      </c>
      <c r="J3325">
        <v>1.3333333333333333</v>
      </c>
      <c r="K3325">
        <v>10</v>
      </c>
      <c r="L3325">
        <v>0.9</v>
      </c>
      <c r="M3325">
        <v>12</v>
      </c>
      <c r="O3325">
        <v>1</v>
      </c>
      <c r="P3325">
        <v>1</v>
      </c>
      <c r="Q3325">
        <v>1</v>
      </c>
      <c r="R3325">
        <v>0</v>
      </c>
      <c r="S3325">
        <v>0.83</v>
      </c>
    </row>
    <row r="3326" spans="1:19" x14ac:dyDescent="0.25">
      <c r="A3326" t="s">
        <v>7959</v>
      </c>
      <c r="B3326" t="s">
        <v>1547</v>
      </c>
      <c r="C3326" t="s">
        <v>202</v>
      </c>
      <c r="D3326">
        <v>42767</v>
      </c>
      <c r="E3326">
        <v>0</v>
      </c>
      <c r="F3326">
        <v>0</v>
      </c>
      <c r="G3326" t="e">
        <v>#DIV/0!</v>
      </c>
      <c r="H3326">
        <v>0</v>
      </c>
      <c r="I3326">
        <v>0</v>
      </c>
      <c r="J3326" t="e">
        <v>#DIV/0!</v>
      </c>
      <c r="K3326">
        <v>5</v>
      </c>
      <c r="L3326">
        <v>0</v>
      </c>
      <c r="M3326">
        <v>0</v>
      </c>
      <c r="O3326">
        <v>0</v>
      </c>
      <c r="P3326">
        <v>0</v>
      </c>
      <c r="Q3326" t="e">
        <v>#DIV/0!</v>
      </c>
      <c r="R3326">
        <v>0</v>
      </c>
      <c r="S3326">
        <v>0.42</v>
      </c>
    </row>
    <row r="3327" spans="1:19" x14ac:dyDescent="0.25">
      <c r="A3327" t="s">
        <v>7960</v>
      </c>
      <c r="B3327" t="s">
        <v>1548</v>
      </c>
      <c r="C3327" t="s">
        <v>203</v>
      </c>
      <c r="D3327">
        <v>42767</v>
      </c>
      <c r="E3327">
        <v>13</v>
      </c>
      <c r="F3327">
        <v>14</v>
      </c>
      <c r="G3327">
        <v>0.9285714285714286</v>
      </c>
      <c r="H3327">
        <v>143</v>
      </c>
      <c r="I3327">
        <v>110</v>
      </c>
      <c r="J3327">
        <v>1.3</v>
      </c>
      <c r="K3327">
        <v>112</v>
      </c>
      <c r="L3327">
        <v>0.9821428571428571</v>
      </c>
      <c r="M3327">
        <v>140</v>
      </c>
      <c r="O3327">
        <v>0</v>
      </c>
      <c r="P3327">
        <v>0</v>
      </c>
      <c r="Q3327" t="e">
        <v>#DIV/0!</v>
      </c>
      <c r="R3327">
        <v>3</v>
      </c>
      <c r="S3327">
        <v>0.5</v>
      </c>
    </row>
    <row r="3328" spans="1:19" x14ac:dyDescent="0.25">
      <c r="A3328" t="s">
        <v>7961</v>
      </c>
      <c r="B3328" t="s">
        <v>1549</v>
      </c>
      <c r="C3328" t="s">
        <v>988</v>
      </c>
      <c r="D3328">
        <v>42767</v>
      </c>
      <c r="E3328">
        <v>12</v>
      </c>
      <c r="F3328">
        <v>10</v>
      </c>
      <c r="G3328">
        <v>1.2</v>
      </c>
      <c r="H3328">
        <v>20</v>
      </c>
      <c r="I3328">
        <v>38</v>
      </c>
      <c r="J3328">
        <v>0.52631578947368418</v>
      </c>
      <c r="K3328">
        <v>50</v>
      </c>
      <c r="L3328">
        <v>0.76</v>
      </c>
      <c r="M3328">
        <v>20</v>
      </c>
      <c r="O3328">
        <v>0</v>
      </c>
      <c r="P3328">
        <v>2</v>
      </c>
      <c r="Q3328">
        <v>0</v>
      </c>
      <c r="R3328">
        <v>0</v>
      </c>
      <c r="S3328">
        <v>0.875</v>
      </c>
    </row>
    <row r="3329" spans="1:19" x14ac:dyDescent="0.25">
      <c r="A3329" t="s">
        <v>7962</v>
      </c>
      <c r="B3329" t="s">
        <v>1550</v>
      </c>
      <c r="C3329" t="s">
        <v>1322</v>
      </c>
      <c r="D3329">
        <v>42767</v>
      </c>
      <c r="E3329">
        <v>1</v>
      </c>
      <c r="F3329">
        <v>1</v>
      </c>
      <c r="G3329">
        <v>1</v>
      </c>
      <c r="H3329">
        <v>0</v>
      </c>
      <c r="I3329">
        <v>3</v>
      </c>
      <c r="J3329">
        <v>0</v>
      </c>
      <c r="K3329">
        <v>2</v>
      </c>
      <c r="L3329">
        <v>1.5</v>
      </c>
      <c r="M3329">
        <v>0</v>
      </c>
      <c r="O3329">
        <v>0</v>
      </c>
      <c r="P3329">
        <v>0</v>
      </c>
      <c r="Q3329" t="e">
        <v>#DIV/0!</v>
      </c>
      <c r="R3329">
        <v>0</v>
      </c>
      <c r="S3329">
        <v>0.66500000000000004</v>
      </c>
    </row>
    <row r="3330" spans="1:19" x14ac:dyDescent="0.25">
      <c r="A3330" t="s">
        <v>7963</v>
      </c>
      <c r="B3330" t="s">
        <v>1551</v>
      </c>
      <c r="C3330" t="s">
        <v>232</v>
      </c>
      <c r="D3330">
        <v>42767</v>
      </c>
      <c r="E3330">
        <v>1</v>
      </c>
      <c r="F3330">
        <v>1</v>
      </c>
      <c r="G3330">
        <v>1</v>
      </c>
      <c r="H3330">
        <v>8</v>
      </c>
      <c r="I3330">
        <v>5</v>
      </c>
      <c r="J3330">
        <v>1.6</v>
      </c>
      <c r="K3330">
        <v>5</v>
      </c>
      <c r="L3330">
        <v>1</v>
      </c>
      <c r="M3330">
        <v>6</v>
      </c>
      <c r="O3330">
        <v>0</v>
      </c>
      <c r="P3330">
        <v>3</v>
      </c>
      <c r="Q3330">
        <v>0</v>
      </c>
      <c r="R3330">
        <v>2</v>
      </c>
      <c r="S3330" t="e">
        <v>#DIV/0!</v>
      </c>
    </row>
    <row r="3331" spans="1:19" x14ac:dyDescent="0.25">
      <c r="A3331" t="s">
        <v>7964</v>
      </c>
      <c r="B3331" t="s">
        <v>1552</v>
      </c>
      <c r="C3331" t="s">
        <v>207</v>
      </c>
      <c r="D3331">
        <v>42767</v>
      </c>
      <c r="E3331">
        <v>18</v>
      </c>
      <c r="F3331">
        <v>10</v>
      </c>
      <c r="G3331">
        <v>1.8</v>
      </c>
      <c r="H3331">
        <v>30</v>
      </c>
      <c r="I3331">
        <v>82</v>
      </c>
      <c r="J3331">
        <v>0.36585365853658536</v>
      </c>
      <c r="K3331">
        <v>45</v>
      </c>
      <c r="L3331">
        <v>1.8222222222222222</v>
      </c>
      <c r="M3331">
        <v>24</v>
      </c>
      <c r="O3331">
        <v>0</v>
      </c>
      <c r="P3331">
        <v>2</v>
      </c>
      <c r="Q3331">
        <v>0</v>
      </c>
      <c r="R3331">
        <v>6</v>
      </c>
      <c r="S3331" t="e">
        <v>#DIV/0!</v>
      </c>
    </row>
    <row r="3332" spans="1:19" x14ac:dyDescent="0.25">
      <c r="A3332" t="s">
        <v>7965</v>
      </c>
      <c r="B3332" t="s">
        <v>1553</v>
      </c>
      <c r="C3332" t="s">
        <v>228</v>
      </c>
      <c r="D3332">
        <v>42767</v>
      </c>
      <c r="E3332">
        <v>7</v>
      </c>
      <c r="F3332">
        <v>6</v>
      </c>
      <c r="G3332">
        <v>1.1666666666666667</v>
      </c>
      <c r="H3332">
        <v>71</v>
      </c>
      <c r="I3332">
        <v>105</v>
      </c>
      <c r="J3332">
        <v>0.67619047619047623</v>
      </c>
      <c r="K3332">
        <v>90</v>
      </c>
      <c r="L3332">
        <v>1.1666666666666667</v>
      </c>
      <c r="M3332">
        <v>70</v>
      </c>
      <c r="O3332">
        <v>0</v>
      </c>
      <c r="P3332">
        <v>0</v>
      </c>
      <c r="Q3332" t="e">
        <v>#DIV/0!</v>
      </c>
      <c r="R3332">
        <v>1</v>
      </c>
      <c r="S3332" t="e">
        <v>#DIV/0!</v>
      </c>
    </row>
    <row r="3333" spans="1:19" x14ac:dyDescent="0.25">
      <c r="A3333" t="s">
        <v>7966</v>
      </c>
      <c r="B3333" t="s">
        <v>1554</v>
      </c>
      <c r="C3333" t="s">
        <v>689</v>
      </c>
      <c r="D3333">
        <v>42767</v>
      </c>
      <c r="E3333">
        <v>0</v>
      </c>
      <c r="F3333">
        <v>0</v>
      </c>
      <c r="G3333" t="e">
        <v>#DIV/0!</v>
      </c>
      <c r="H3333">
        <v>0</v>
      </c>
      <c r="I3333">
        <v>0</v>
      </c>
      <c r="J3333" t="e">
        <v>#DIV/0!</v>
      </c>
      <c r="K3333">
        <v>0</v>
      </c>
      <c r="L3333" t="e">
        <v>#DIV/0!</v>
      </c>
      <c r="M3333">
        <v>0</v>
      </c>
      <c r="O3333">
        <v>0</v>
      </c>
      <c r="P3333">
        <v>0</v>
      </c>
      <c r="Q3333" t="e">
        <v>#DIV/0!</v>
      </c>
      <c r="R3333">
        <v>0</v>
      </c>
      <c r="S3333">
        <v>0.92</v>
      </c>
    </row>
    <row r="3334" spans="1:19" x14ac:dyDescent="0.25">
      <c r="A3334" t="s">
        <v>7967</v>
      </c>
      <c r="B3334" t="s">
        <v>1555</v>
      </c>
      <c r="C3334" t="s">
        <v>211</v>
      </c>
      <c r="D3334">
        <v>42767</v>
      </c>
      <c r="E3334">
        <v>10</v>
      </c>
      <c r="F3334">
        <v>9</v>
      </c>
      <c r="G3334">
        <v>1.1111111111111112</v>
      </c>
      <c r="H3334">
        <v>69</v>
      </c>
      <c r="I3334">
        <v>72</v>
      </c>
      <c r="J3334">
        <v>0.95833333333333337</v>
      </c>
      <c r="K3334">
        <v>80</v>
      </c>
      <c r="L3334">
        <v>0.9</v>
      </c>
      <c r="M3334">
        <v>49</v>
      </c>
      <c r="O3334">
        <v>3</v>
      </c>
      <c r="P3334">
        <v>9</v>
      </c>
      <c r="Q3334">
        <v>0.33333333333333331</v>
      </c>
      <c r="R3334">
        <v>20</v>
      </c>
      <c r="S3334">
        <v>0.77499999999999991</v>
      </c>
    </row>
    <row r="3335" spans="1:19" x14ac:dyDescent="0.25">
      <c r="A3335" t="s">
        <v>7968</v>
      </c>
      <c r="B3335" t="s">
        <v>1556</v>
      </c>
      <c r="C3335" t="s">
        <v>216</v>
      </c>
      <c r="D3335">
        <v>42767</v>
      </c>
      <c r="E3335">
        <v>2</v>
      </c>
      <c r="F3335">
        <v>3</v>
      </c>
      <c r="G3335">
        <v>0.66666666666666663</v>
      </c>
      <c r="H3335">
        <v>17</v>
      </c>
      <c r="I3335">
        <v>18</v>
      </c>
      <c r="J3335">
        <v>0.94444444444444442</v>
      </c>
      <c r="K3335">
        <v>30</v>
      </c>
      <c r="L3335">
        <v>0.6</v>
      </c>
      <c r="M3335">
        <v>15</v>
      </c>
      <c r="O3335">
        <v>1</v>
      </c>
      <c r="P3335">
        <v>2</v>
      </c>
      <c r="Q3335">
        <v>0.5</v>
      </c>
      <c r="R3335">
        <v>2</v>
      </c>
    </row>
    <row r="3336" spans="1:19" x14ac:dyDescent="0.25">
      <c r="A3336" t="s">
        <v>7969</v>
      </c>
      <c r="B3336" t="s">
        <v>1557</v>
      </c>
      <c r="C3336" t="s">
        <v>230</v>
      </c>
      <c r="D3336">
        <v>42767</v>
      </c>
      <c r="E3336">
        <v>4</v>
      </c>
      <c r="F3336">
        <v>7</v>
      </c>
      <c r="G3336">
        <v>0.5714285714285714</v>
      </c>
      <c r="H3336">
        <v>45</v>
      </c>
      <c r="I3336">
        <v>40</v>
      </c>
      <c r="J3336">
        <v>1.125</v>
      </c>
      <c r="K3336">
        <v>105</v>
      </c>
      <c r="L3336">
        <v>0.38095238095238093</v>
      </c>
      <c r="M3336">
        <v>45</v>
      </c>
      <c r="O3336">
        <v>0</v>
      </c>
      <c r="P3336">
        <v>0</v>
      </c>
      <c r="Q3336" t="e">
        <v>#DIV/0!</v>
      </c>
      <c r="R3336">
        <v>0</v>
      </c>
      <c r="S3336">
        <v>0.38</v>
      </c>
    </row>
    <row r="3337" spans="1:19" x14ac:dyDescent="0.25">
      <c r="A3337" t="s">
        <v>9640</v>
      </c>
      <c r="B3337" t="s">
        <v>9641</v>
      </c>
      <c r="C3337" t="s">
        <v>9523</v>
      </c>
      <c r="D3337">
        <v>42767</v>
      </c>
      <c r="E3337">
        <v>5</v>
      </c>
      <c r="F3337">
        <v>5</v>
      </c>
      <c r="G3337">
        <v>1</v>
      </c>
      <c r="H3337">
        <v>20</v>
      </c>
      <c r="I3337">
        <v>24</v>
      </c>
      <c r="J3337">
        <v>0.83333333333333337</v>
      </c>
      <c r="K3337">
        <v>34</v>
      </c>
      <c r="L3337">
        <v>0.70588235294117652</v>
      </c>
      <c r="M3337">
        <v>17</v>
      </c>
      <c r="O3337">
        <v>1</v>
      </c>
      <c r="P3337">
        <v>4</v>
      </c>
      <c r="Q3337">
        <v>0.25</v>
      </c>
      <c r="R3337">
        <v>3</v>
      </c>
      <c r="S3337">
        <v>0.9966666666666667</v>
      </c>
    </row>
    <row r="3338" spans="1:19" x14ac:dyDescent="0.25">
      <c r="A3338" t="s">
        <v>7970</v>
      </c>
      <c r="B3338" t="s">
        <v>1558</v>
      </c>
      <c r="C3338" t="s">
        <v>237</v>
      </c>
      <c r="D3338">
        <v>42767</v>
      </c>
      <c r="E3338">
        <v>10</v>
      </c>
      <c r="F3338">
        <v>15</v>
      </c>
      <c r="G3338">
        <v>0.66666666666666663</v>
      </c>
      <c r="H3338">
        <v>116</v>
      </c>
      <c r="I3338">
        <v>108</v>
      </c>
      <c r="J3338">
        <v>1.0740740740740742</v>
      </c>
      <c r="K3338">
        <v>180</v>
      </c>
      <c r="L3338">
        <v>0.6</v>
      </c>
      <c r="M3338">
        <v>114</v>
      </c>
      <c r="O3338">
        <v>2</v>
      </c>
      <c r="P3338">
        <v>5</v>
      </c>
      <c r="Q3338">
        <v>0.4</v>
      </c>
      <c r="R3338">
        <v>2</v>
      </c>
    </row>
    <row r="3339" spans="1:19" x14ac:dyDescent="0.25">
      <c r="A3339" t="s">
        <v>7971</v>
      </c>
      <c r="B3339" t="s">
        <v>1559</v>
      </c>
      <c r="C3339" t="s">
        <v>364</v>
      </c>
      <c r="D3339">
        <v>42767</v>
      </c>
      <c r="E3339">
        <v>8</v>
      </c>
      <c r="F3339">
        <v>12</v>
      </c>
      <c r="G3339">
        <v>0.66666666666666663</v>
      </c>
      <c r="H3339">
        <v>20</v>
      </c>
      <c r="I3339">
        <v>24</v>
      </c>
      <c r="J3339">
        <v>0.83333333333333337</v>
      </c>
      <c r="K3339">
        <v>26</v>
      </c>
      <c r="L3339">
        <v>0.92307692307692313</v>
      </c>
      <c r="M3339">
        <v>18</v>
      </c>
      <c r="O3339">
        <v>1</v>
      </c>
      <c r="P3339">
        <v>1</v>
      </c>
      <c r="Q3339">
        <v>1</v>
      </c>
      <c r="R3339">
        <v>2</v>
      </c>
      <c r="S3339">
        <v>0.82</v>
      </c>
    </row>
    <row r="3340" spans="1:19" x14ac:dyDescent="0.25">
      <c r="A3340" t="s">
        <v>7972</v>
      </c>
      <c r="B3340" t="s">
        <v>1560</v>
      </c>
      <c r="C3340" t="s">
        <v>219</v>
      </c>
      <c r="D3340">
        <v>42767</v>
      </c>
      <c r="E3340">
        <v>17</v>
      </c>
      <c r="F3340">
        <v>13</v>
      </c>
      <c r="G3340">
        <v>1.3076923076923077</v>
      </c>
      <c r="H3340">
        <v>95</v>
      </c>
      <c r="I3340">
        <v>148</v>
      </c>
      <c r="J3340">
        <v>0.64189189189189189</v>
      </c>
      <c r="K3340">
        <v>92</v>
      </c>
      <c r="L3340">
        <v>1.6086956521739131</v>
      </c>
      <c r="M3340">
        <v>82</v>
      </c>
      <c r="O3340">
        <v>8</v>
      </c>
      <c r="P3340">
        <v>11</v>
      </c>
      <c r="Q3340">
        <v>0.72727272727272729</v>
      </c>
      <c r="R3340">
        <v>13</v>
      </c>
      <c r="S3340">
        <v>0.8899999999999999</v>
      </c>
    </row>
    <row r="3341" spans="1:19" x14ac:dyDescent="0.25">
      <c r="A3341" t="s">
        <v>9265</v>
      </c>
      <c r="B3341" t="s">
        <v>9266</v>
      </c>
      <c r="C3341" t="s">
        <v>3018</v>
      </c>
      <c r="D3341">
        <v>42767</v>
      </c>
      <c r="E3341">
        <v>11</v>
      </c>
      <c r="F3341">
        <v>11</v>
      </c>
      <c r="G3341">
        <v>1</v>
      </c>
      <c r="H3341">
        <v>40</v>
      </c>
      <c r="I3341">
        <v>55</v>
      </c>
      <c r="J3341">
        <v>0.72727272727272729</v>
      </c>
      <c r="K3341">
        <v>44</v>
      </c>
      <c r="L3341">
        <v>1.25</v>
      </c>
      <c r="M3341">
        <v>36</v>
      </c>
      <c r="O3341">
        <v>0</v>
      </c>
      <c r="P3341">
        <v>0</v>
      </c>
      <c r="Q3341" t="e">
        <v>#DIV/0!</v>
      </c>
      <c r="R3341">
        <v>4</v>
      </c>
      <c r="S3341">
        <v>0.62750000000000006</v>
      </c>
    </row>
    <row r="3342" spans="1:19" x14ac:dyDescent="0.25">
      <c r="A3342" t="s">
        <v>7973</v>
      </c>
      <c r="B3342" t="s">
        <v>1561</v>
      </c>
      <c r="C3342" t="s">
        <v>235</v>
      </c>
      <c r="D3342">
        <v>42767</v>
      </c>
      <c r="E3342">
        <v>1</v>
      </c>
      <c r="F3342">
        <v>1</v>
      </c>
      <c r="G3342">
        <v>1</v>
      </c>
      <c r="H3342">
        <v>4</v>
      </c>
      <c r="I3342">
        <v>5</v>
      </c>
      <c r="J3342">
        <v>0.8</v>
      </c>
      <c r="K3342">
        <v>10</v>
      </c>
      <c r="L3342">
        <v>0.5</v>
      </c>
      <c r="M3342">
        <v>4</v>
      </c>
      <c r="O3342">
        <v>0</v>
      </c>
      <c r="P3342">
        <v>2</v>
      </c>
      <c r="Q3342">
        <v>0</v>
      </c>
      <c r="R3342">
        <v>0</v>
      </c>
      <c r="S3342">
        <v>0.44666666666666671</v>
      </c>
    </row>
    <row r="3343" spans="1:19" x14ac:dyDescent="0.25">
      <c r="A3343" t="s">
        <v>7974</v>
      </c>
      <c r="B3343" t="s">
        <v>1562</v>
      </c>
      <c r="C3343" t="s">
        <v>239</v>
      </c>
      <c r="D3343">
        <v>42767</v>
      </c>
      <c r="E3343">
        <v>4</v>
      </c>
      <c r="F3343">
        <v>6</v>
      </c>
      <c r="G3343">
        <v>0.66666666666666663</v>
      </c>
      <c r="H3343">
        <v>79</v>
      </c>
      <c r="I3343">
        <v>40</v>
      </c>
      <c r="J3343">
        <v>1.9750000000000001</v>
      </c>
      <c r="K3343">
        <v>50</v>
      </c>
      <c r="L3343">
        <v>0.8</v>
      </c>
      <c r="M3343">
        <v>77</v>
      </c>
      <c r="O3343">
        <v>5</v>
      </c>
      <c r="P3343">
        <v>8</v>
      </c>
      <c r="Q3343">
        <v>0.625</v>
      </c>
      <c r="R3343">
        <v>2</v>
      </c>
      <c r="S3343">
        <v>0.61499999999999999</v>
      </c>
    </row>
    <row r="3344" spans="1:19" x14ac:dyDescent="0.25">
      <c r="A3344" t="s">
        <v>7975</v>
      </c>
      <c r="B3344" t="s">
        <v>1563</v>
      </c>
      <c r="C3344" t="s">
        <v>222</v>
      </c>
      <c r="D3344">
        <v>42767</v>
      </c>
      <c r="E3344">
        <v>0</v>
      </c>
      <c r="F3344">
        <v>0</v>
      </c>
      <c r="G3344" t="e">
        <v>#DIV/0!</v>
      </c>
      <c r="H3344">
        <v>0</v>
      </c>
      <c r="I3344">
        <v>0</v>
      </c>
      <c r="J3344" t="e">
        <v>#DIV/0!</v>
      </c>
      <c r="K3344">
        <v>0</v>
      </c>
      <c r="L3344" t="e">
        <v>#DIV/0!</v>
      </c>
      <c r="M3344">
        <v>0</v>
      </c>
      <c r="O3344">
        <v>0</v>
      </c>
      <c r="P3344">
        <v>0</v>
      </c>
      <c r="Q3344" t="e">
        <v>#DIV/0!</v>
      </c>
      <c r="R3344">
        <v>0</v>
      </c>
      <c r="S3344">
        <v>0.68226190476190485</v>
      </c>
    </row>
    <row r="3345" spans="1:19" x14ac:dyDescent="0.25">
      <c r="A3345" t="s">
        <v>7976</v>
      </c>
      <c r="B3345" t="s">
        <v>1564</v>
      </c>
      <c r="C3345" t="s">
        <v>603</v>
      </c>
      <c r="D3345">
        <v>42767</v>
      </c>
      <c r="E3345">
        <v>4</v>
      </c>
      <c r="F3345">
        <v>4</v>
      </c>
      <c r="G3345">
        <v>1</v>
      </c>
      <c r="H3345">
        <v>20</v>
      </c>
      <c r="I3345">
        <v>40</v>
      </c>
      <c r="J3345">
        <v>0.5</v>
      </c>
      <c r="K3345">
        <v>40</v>
      </c>
      <c r="L3345">
        <v>1</v>
      </c>
      <c r="M3345">
        <v>19</v>
      </c>
      <c r="O3345">
        <v>3</v>
      </c>
      <c r="P3345">
        <v>3</v>
      </c>
      <c r="Q3345">
        <v>1</v>
      </c>
      <c r="R3345">
        <v>1</v>
      </c>
    </row>
    <row r="3346" spans="1:19" x14ac:dyDescent="0.25">
      <c r="A3346" t="s">
        <v>7977</v>
      </c>
      <c r="B3346" t="s">
        <v>1565</v>
      </c>
      <c r="C3346" t="s">
        <v>225</v>
      </c>
      <c r="D3346">
        <v>42767</v>
      </c>
      <c r="E3346">
        <v>9</v>
      </c>
      <c r="F3346">
        <v>16</v>
      </c>
      <c r="G3346">
        <v>0.5625</v>
      </c>
      <c r="H3346">
        <v>23</v>
      </c>
      <c r="I3346">
        <v>24</v>
      </c>
      <c r="J3346">
        <v>0.95833333333333337</v>
      </c>
      <c r="K3346">
        <v>48</v>
      </c>
      <c r="L3346">
        <v>0.5</v>
      </c>
      <c r="M3346">
        <v>20</v>
      </c>
      <c r="O3346">
        <v>2</v>
      </c>
      <c r="P3346">
        <v>6</v>
      </c>
      <c r="Q3346">
        <v>0.33333333333333331</v>
      </c>
      <c r="R3346">
        <v>3</v>
      </c>
    </row>
    <row r="3347" spans="1:19" x14ac:dyDescent="0.25">
      <c r="A3347" t="s">
        <v>7978</v>
      </c>
      <c r="B3347" t="s">
        <v>1566</v>
      </c>
      <c r="C3347" t="s">
        <v>247</v>
      </c>
      <c r="D3347">
        <v>42767</v>
      </c>
      <c r="E3347">
        <v>6</v>
      </c>
      <c r="F3347">
        <v>7</v>
      </c>
      <c r="G3347">
        <v>0.8571428571428571</v>
      </c>
      <c r="H3347">
        <v>59</v>
      </c>
      <c r="I3347">
        <v>58</v>
      </c>
      <c r="J3347">
        <v>1.0172413793103448</v>
      </c>
      <c r="K3347">
        <v>75</v>
      </c>
      <c r="L3347">
        <v>0.77333333333333332</v>
      </c>
      <c r="M3347">
        <v>43</v>
      </c>
      <c r="O3347">
        <v>1</v>
      </c>
      <c r="P3347">
        <v>13</v>
      </c>
      <c r="Q3347">
        <v>7.6923076923076927E-2</v>
      </c>
      <c r="R3347">
        <v>16</v>
      </c>
    </row>
    <row r="3348" spans="1:19" x14ac:dyDescent="0.25">
      <c r="A3348" t="s">
        <v>9387</v>
      </c>
      <c r="B3348" t="s">
        <v>2686</v>
      </c>
      <c r="C3348" t="s">
        <v>2637</v>
      </c>
      <c r="D3348">
        <v>42767</v>
      </c>
      <c r="E3348">
        <v>6</v>
      </c>
      <c r="F3348">
        <v>6</v>
      </c>
      <c r="G3348">
        <v>1</v>
      </c>
      <c r="H3348">
        <v>25</v>
      </c>
      <c r="I3348">
        <v>30</v>
      </c>
      <c r="J3348">
        <v>0.83333333333333337</v>
      </c>
      <c r="K3348">
        <v>32</v>
      </c>
      <c r="L3348">
        <v>0.9375</v>
      </c>
      <c r="M3348">
        <v>23</v>
      </c>
      <c r="O3348">
        <v>0</v>
      </c>
      <c r="P3348">
        <v>0</v>
      </c>
      <c r="Q3348" t="e">
        <v>#DIV/0!</v>
      </c>
      <c r="R3348">
        <v>2</v>
      </c>
    </row>
    <row r="3349" spans="1:19" x14ac:dyDescent="0.25">
      <c r="A3349" t="s">
        <v>7979</v>
      </c>
      <c r="B3349" t="s">
        <v>1567</v>
      </c>
      <c r="C3349" t="s">
        <v>242</v>
      </c>
      <c r="D3349">
        <v>42767</v>
      </c>
      <c r="E3349">
        <v>11</v>
      </c>
      <c r="F3349">
        <v>13</v>
      </c>
      <c r="G3349">
        <v>0.84615384615384615</v>
      </c>
      <c r="H3349">
        <v>60</v>
      </c>
      <c r="I3349">
        <v>73</v>
      </c>
      <c r="J3349">
        <v>0.82191780821917804</v>
      </c>
      <c r="K3349">
        <v>97</v>
      </c>
      <c r="L3349">
        <v>0.75257731958762886</v>
      </c>
      <c r="M3349">
        <v>47</v>
      </c>
      <c r="N3349">
        <v>0.9966666666666667</v>
      </c>
      <c r="O3349">
        <v>7</v>
      </c>
      <c r="P3349">
        <v>10</v>
      </c>
      <c r="Q3349">
        <v>0.7</v>
      </c>
      <c r="R3349">
        <v>13</v>
      </c>
    </row>
    <row r="3350" spans="1:19" x14ac:dyDescent="0.25">
      <c r="A3350" t="s">
        <v>7980</v>
      </c>
      <c r="B3350" t="s">
        <v>1568</v>
      </c>
      <c r="C3350" t="s">
        <v>243</v>
      </c>
      <c r="D3350">
        <v>42767</v>
      </c>
      <c r="E3350">
        <v>6</v>
      </c>
      <c r="F3350">
        <v>12</v>
      </c>
      <c r="G3350">
        <v>0.5</v>
      </c>
      <c r="H3350">
        <v>21</v>
      </c>
      <c r="I3350">
        <v>18</v>
      </c>
      <c r="J3350">
        <v>1.1666666666666667</v>
      </c>
      <c r="K3350">
        <v>40</v>
      </c>
      <c r="L3350">
        <v>0.45</v>
      </c>
      <c r="M3350">
        <v>18</v>
      </c>
      <c r="O3350">
        <v>2</v>
      </c>
      <c r="P3350">
        <v>6</v>
      </c>
      <c r="Q3350">
        <v>0.33333333333333331</v>
      </c>
      <c r="R3350">
        <v>3</v>
      </c>
      <c r="S3350">
        <v>0.46</v>
      </c>
    </row>
    <row r="3351" spans="1:19" x14ac:dyDescent="0.25">
      <c r="A3351" t="s">
        <v>7981</v>
      </c>
      <c r="B3351" t="s">
        <v>1569</v>
      </c>
      <c r="C3351" t="s">
        <v>244</v>
      </c>
      <c r="D3351">
        <v>42767</v>
      </c>
      <c r="E3351">
        <v>3</v>
      </c>
      <c r="F3351">
        <v>4</v>
      </c>
      <c r="G3351">
        <v>0.75</v>
      </c>
      <c r="H3351">
        <v>2</v>
      </c>
      <c r="I3351">
        <v>6</v>
      </c>
      <c r="J3351">
        <v>0.33333333333333331</v>
      </c>
      <c r="K3351">
        <v>8</v>
      </c>
      <c r="L3351">
        <v>0.75</v>
      </c>
      <c r="M3351">
        <v>2</v>
      </c>
      <c r="N3351">
        <v>0.82</v>
      </c>
      <c r="O3351">
        <v>0</v>
      </c>
      <c r="P3351">
        <v>0</v>
      </c>
      <c r="Q3351" t="e">
        <v>#DIV/0!</v>
      </c>
      <c r="R3351">
        <v>0</v>
      </c>
      <c r="S3351">
        <v>0.95</v>
      </c>
    </row>
    <row r="3352" spans="1:19" x14ac:dyDescent="0.25">
      <c r="A3352" t="s">
        <v>9496</v>
      </c>
      <c r="B3352" t="s">
        <v>2859</v>
      </c>
      <c r="C3352" t="s">
        <v>2809</v>
      </c>
      <c r="D3352">
        <v>42767</v>
      </c>
      <c r="E3352">
        <v>10</v>
      </c>
      <c r="F3352">
        <v>10</v>
      </c>
      <c r="G3352">
        <v>1</v>
      </c>
      <c r="H3352">
        <v>35</v>
      </c>
      <c r="I3352">
        <v>49</v>
      </c>
      <c r="J3352">
        <v>0.7142857142857143</v>
      </c>
      <c r="K3352">
        <v>46</v>
      </c>
      <c r="L3352">
        <v>1.0652173913043479</v>
      </c>
      <c r="M3352">
        <v>30</v>
      </c>
      <c r="O3352">
        <v>1</v>
      </c>
      <c r="P3352">
        <v>4</v>
      </c>
      <c r="Q3352">
        <v>0.25</v>
      </c>
      <c r="R3352">
        <v>5</v>
      </c>
      <c r="S3352">
        <v>0.98</v>
      </c>
    </row>
    <row r="3353" spans="1:19" x14ac:dyDescent="0.25">
      <c r="A3353" t="s">
        <v>7982</v>
      </c>
      <c r="B3353" t="s">
        <v>1570</v>
      </c>
      <c r="C3353" t="s">
        <v>245</v>
      </c>
      <c r="D3353">
        <v>42767</v>
      </c>
      <c r="E3353">
        <v>22</v>
      </c>
      <c r="F3353">
        <v>17</v>
      </c>
      <c r="G3353">
        <v>1.2941176470588236</v>
      </c>
      <c r="H3353">
        <v>38</v>
      </c>
      <c r="I3353">
        <v>100</v>
      </c>
      <c r="J3353">
        <v>0.38</v>
      </c>
      <c r="K3353">
        <v>48</v>
      </c>
      <c r="L3353">
        <v>2.0833333333333335</v>
      </c>
      <c r="M3353">
        <v>29</v>
      </c>
      <c r="O3353">
        <v>0</v>
      </c>
      <c r="P3353">
        <v>1</v>
      </c>
      <c r="Q3353">
        <v>0</v>
      </c>
      <c r="R3353">
        <v>9</v>
      </c>
      <c r="S3353">
        <v>1.1200000000000001</v>
      </c>
    </row>
    <row r="3354" spans="1:19" x14ac:dyDescent="0.25">
      <c r="A3354" t="s">
        <v>7983</v>
      </c>
      <c r="B3354" t="s">
        <v>1571</v>
      </c>
      <c r="C3354" t="s">
        <v>246</v>
      </c>
      <c r="D3354">
        <v>42767</v>
      </c>
      <c r="E3354">
        <v>51</v>
      </c>
      <c r="F3354">
        <v>58</v>
      </c>
      <c r="G3354">
        <v>0.87931034482758619</v>
      </c>
      <c r="H3354">
        <v>530</v>
      </c>
      <c r="I3354">
        <v>541</v>
      </c>
      <c r="J3354">
        <v>0.97966728280961179</v>
      </c>
      <c r="K3354">
        <v>635</v>
      </c>
      <c r="L3354">
        <v>0.85196850393700785</v>
      </c>
      <c r="M3354">
        <v>516</v>
      </c>
      <c r="O3354">
        <v>14</v>
      </c>
      <c r="P3354">
        <v>23</v>
      </c>
      <c r="Q3354">
        <v>0.60869565217391308</v>
      </c>
      <c r="R3354">
        <v>14</v>
      </c>
      <c r="S3354">
        <v>0.73</v>
      </c>
    </row>
    <row r="3355" spans="1:19" x14ac:dyDescent="0.25">
      <c r="A3355" t="s">
        <v>7984</v>
      </c>
      <c r="B3355" t="s">
        <v>1572</v>
      </c>
      <c r="C3355" t="s">
        <v>365</v>
      </c>
      <c r="D3355">
        <v>42767</v>
      </c>
      <c r="E3355">
        <v>22</v>
      </c>
      <c r="F3355">
        <v>17</v>
      </c>
      <c r="G3355">
        <v>1.2941176470588236</v>
      </c>
      <c r="H3355">
        <v>50</v>
      </c>
      <c r="I3355">
        <v>66</v>
      </c>
      <c r="J3355">
        <v>0.75757575757575757</v>
      </c>
      <c r="K3355">
        <v>67</v>
      </c>
      <c r="L3355">
        <v>0.9850746268656716</v>
      </c>
      <c r="M3355">
        <v>48</v>
      </c>
      <c r="O3355">
        <v>1</v>
      </c>
      <c r="P3355">
        <v>1</v>
      </c>
      <c r="Q3355">
        <v>1</v>
      </c>
      <c r="R3355">
        <v>2</v>
      </c>
      <c r="S3355">
        <v>0.85</v>
      </c>
    </row>
    <row r="3356" spans="1:19" x14ac:dyDescent="0.25">
      <c r="A3356" t="s">
        <v>7985</v>
      </c>
      <c r="B3356" t="s">
        <v>1573</v>
      </c>
      <c r="C3356" t="s">
        <v>240</v>
      </c>
      <c r="D3356">
        <v>42767</v>
      </c>
      <c r="E3356">
        <v>137</v>
      </c>
      <c r="F3356">
        <v>144</v>
      </c>
      <c r="G3356">
        <v>0.95138888888888884</v>
      </c>
      <c r="H3356">
        <v>820</v>
      </c>
      <c r="I3356">
        <v>941</v>
      </c>
      <c r="J3356">
        <v>0.87141339001062701</v>
      </c>
      <c r="K3356">
        <v>1048</v>
      </c>
      <c r="L3356">
        <v>0.89790076335877866</v>
      </c>
      <c r="M3356">
        <v>756</v>
      </c>
      <c r="O3356">
        <v>26</v>
      </c>
      <c r="P3356">
        <v>58</v>
      </c>
      <c r="Q3356">
        <v>0.44827586206896552</v>
      </c>
      <c r="R3356">
        <v>64</v>
      </c>
      <c r="S3356">
        <v>0.83</v>
      </c>
    </row>
    <row r="3357" spans="1:19" x14ac:dyDescent="0.25">
      <c r="A3357" t="s">
        <v>7986</v>
      </c>
      <c r="B3357" t="s">
        <v>1574</v>
      </c>
      <c r="C3357" t="s">
        <v>233</v>
      </c>
      <c r="D3357">
        <v>42795</v>
      </c>
      <c r="E3357">
        <v>1</v>
      </c>
      <c r="F3357">
        <v>1</v>
      </c>
      <c r="G3357">
        <v>1</v>
      </c>
      <c r="H3357">
        <v>7</v>
      </c>
      <c r="I3357">
        <v>5</v>
      </c>
      <c r="J3357">
        <v>1.4</v>
      </c>
      <c r="K3357">
        <v>5</v>
      </c>
      <c r="L3357">
        <v>1</v>
      </c>
      <c r="M3357">
        <v>4</v>
      </c>
      <c r="O3357">
        <v>3</v>
      </c>
      <c r="P3357">
        <v>4</v>
      </c>
      <c r="Q3357">
        <v>0.75</v>
      </c>
      <c r="R3357">
        <v>3</v>
      </c>
      <c r="S3357">
        <v>0.95</v>
      </c>
    </row>
    <row r="3358" spans="1:19" x14ac:dyDescent="0.25">
      <c r="A3358" t="s">
        <v>7987</v>
      </c>
      <c r="B3358" t="s">
        <v>1575</v>
      </c>
      <c r="C3358" t="s">
        <v>215</v>
      </c>
      <c r="D3358">
        <v>42795</v>
      </c>
      <c r="E3358">
        <v>2</v>
      </c>
      <c r="F3358">
        <v>2</v>
      </c>
      <c r="G3358">
        <v>1</v>
      </c>
      <c r="H3358">
        <v>37</v>
      </c>
      <c r="I3358">
        <v>30</v>
      </c>
      <c r="J3358">
        <v>1.2333333333333334</v>
      </c>
      <c r="K3358">
        <v>30</v>
      </c>
      <c r="L3358">
        <v>1</v>
      </c>
      <c r="M3358">
        <v>29</v>
      </c>
      <c r="O3358">
        <v>0</v>
      </c>
      <c r="P3358">
        <v>1</v>
      </c>
      <c r="Q3358">
        <v>0</v>
      </c>
      <c r="R3358">
        <v>8</v>
      </c>
      <c r="S3358">
        <v>0.69</v>
      </c>
    </row>
    <row r="3359" spans="1:19" x14ac:dyDescent="0.25">
      <c r="A3359" t="s">
        <v>7988</v>
      </c>
      <c r="B3359" t="s">
        <v>1576</v>
      </c>
      <c r="C3359" t="s">
        <v>218</v>
      </c>
      <c r="D3359">
        <v>42795</v>
      </c>
      <c r="E3359">
        <v>2</v>
      </c>
      <c r="F3359">
        <v>3</v>
      </c>
      <c r="G3359">
        <v>0.66666666666666663</v>
      </c>
      <c r="H3359">
        <v>17</v>
      </c>
      <c r="I3359">
        <v>18</v>
      </c>
      <c r="J3359">
        <v>0.94444444444444442</v>
      </c>
      <c r="K3359">
        <v>30</v>
      </c>
      <c r="L3359">
        <v>0.6</v>
      </c>
      <c r="M3359">
        <v>16</v>
      </c>
      <c r="O3359">
        <v>0</v>
      </c>
      <c r="P3359">
        <v>0</v>
      </c>
      <c r="Q3359" t="e">
        <v>#DIV/0!</v>
      </c>
      <c r="R3359">
        <v>1</v>
      </c>
      <c r="S3359">
        <v>0.9</v>
      </c>
    </row>
    <row r="3360" spans="1:19" x14ac:dyDescent="0.25">
      <c r="A3360" t="s">
        <v>7989</v>
      </c>
      <c r="B3360" t="s">
        <v>1577</v>
      </c>
      <c r="C3360" t="s">
        <v>234</v>
      </c>
      <c r="D3360">
        <v>42795</v>
      </c>
      <c r="E3360">
        <v>1</v>
      </c>
      <c r="F3360">
        <v>1</v>
      </c>
      <c r="G3360">
        <v>1</v>
      </c>
      <c r="H3360">
        <v>6</v>
      </c>
      <c r="I3360">
        <v>5</v>
      </c>
      <c r="J3360">
        <v>1.2</v>
      </c>
      <c r="K3360">
        <v>10</v>
      </c>
      <c r="L3360">
        <v>0.5</v>
      </c>
      <c r="M3360">
        <v>4</v>
      </c>
      <c r="O3360">
        <v>0</v>
      </c>
      <c r="P3360">
        <v>0</v>
      </c>
      <c r="Q3360" t="e">
        <v>#DIV/0!</v>
      </c>
      <c r="R3360">
        <v>2</v>
      </c>
      <c r="S3360">
        <v>0.33</v>
      </c>
    </row>
    <row r="3361" spans="1:19" x14ac:dyDescent="0.25">
      <c r="A3361" t="s">
        <v>8771</v>
      </c>
      <c r="B3361" t="s">
        <v>2687</v>
      </c>
      <c r="C3361" t="s">
        <v>2636</v>
      </c>
      <c r="D3361">
        <v>42795</v>
      </c>
      <c r="E3361">
        <v>0</v>
      </c>
      <c r="F3361">
        <v>0</v>
      </c>
      <c r="G3361" t="e">
        <v>#DIV/0!</v>
      </c>
      <c r="H3361">
        <v>0</v>
      </c>
      <c r="I3361">
        <v>0</v>
      </c>
      <c r="J3361" t="e">
        <v>#DIV/0!</v>
      </c>
      <c r="K3361">
        <v>0</v>
      </c>
      <c r="L3361" t="e">
        <v>#DIV/0!</v>
      </c>
      <c r="M3361">
        <v>0</v>
      </c>
      <c r="O3361">
        <v>0</v>
      </c>
      <c r="P3361">
        <v>0</v>
      </c>
      <c r="Q3361" t="e">
        <v>#DIV/0!</v>
      </c>
      <c r="R3361">
        <v>0</v>
      </c>
      <c r="S3361">
        <v>0.65</v>
      </c>
    </row>
    <row r="3362" spans="1:19" x14ac:dyDescent="0.25">
      <c r="A3362" t="s">
        <v>8880</v>
      </c>
      <c r="B3362" t="s">
        <v>3226</v>
      </c>
      <c r="C3362" t="s">
        <v>2638</v>
      </c>
      <c r="D3362">
        <v>42795</v>
      </c>
      <c r="E3362">
        <v>6</v>
      </c>
      <c r="F3362">
        <v>6</v>
      </c>
      <c r="G3362">
        <v>1</v>
      </c>
      <c r="H3362">
        <v>26</v>
      </c>
      <c r="I3362">
        <v>30</v>
      </c>
      <c r="J3362">
        <v>0.8666666666666667</v>
      </c>
      <c r="K3362">
        <v>32</v>
      </c>
      <c r="L3362">
        <v>0.9375</v>
      </c>
      <c r="M3362">
        <v>24</v>
      </c>
      <c r="O3362">
        <v>0</v>
      </c>
      <c r="P3362">
        <v>1</v>
      </c>
      <c r="Q3362">
        <v>0</v>
      </c>
      <c r="R3362">
        <v>2</v>
      </c>
    </row>
    <row r="3363" spans="1:19" x14ac:dyDescent="0.25">
      <c r="A3363" t="s">
        <v>7990</v>
      </c>
      <c r="B3363" t="s">
        <v>1578</v>
      </c>
      <c r="C3363" t="s">
        <v>209</v>
      </c>
      <c r="D3363">
        <v>42795</v>
      </c>
      <c r="E3363">
        <v>3</v>
      </c>
      <c r="F3363">
        <v>3</v>
      </c>
      <c r="G3363">
        <v>1</v>
      </c>
      <c r="H3363">
        <v>10</v>
      </c>
      <c r="I3363">
        <v>17</v>
      </c>
      <c r="J3363">
        <v>0.58823529411764708</v>
      </c>
      <c r="K3363">
        <v>20</v>
      </c>
      <c r="L3363">
        <v>0.85</v>
      </c>
      <c r="M3363">
        <v>6</v>
      </c>
      <c r="N3363">
        <v>0.95</v>
      </c>
      <c r="O3363">
        <v>2</v>
      </c>
      <c r="P3363">
        <v>2</v>
      </c>
      <c r="Q3363">
        <v>1</v>
      </c>
      <c r="R3363">
        <v>4</v>
      </c>
      <c r="S3363">
        <v>0.44</v>
      </c>
    </row>
    <row r="3364" spans="1:19" x14ac:dyDescent="0.25">
      <c r="A3364" t="s">
        <v>7991</v>
      </c>
      <c r="B3364" t="s">
        <v>1579</v>
      </c>
      <c r="C3364" t="s">
        <v>214</v>
      </c>
      <c r="D3364">
        <v>42795</v>
      </c>
      <c r="E3364">
        <v>3</v>
      </c>
      <c r="F3364">
        <v>3</v>
      </c>
      <c r="G3364">
        <v>1</v>
      </c>
      <c r="H3364">
        <v>17</v>
      </c>
      <c r="I3364">
        <v>21</v>
      </c>
      <c r="J3364">
        <v>0.80952380952380953</v>
      </c>
      <c r="K3364">
        <v>30</v>
      </c>
      <c r="L3364">
        <v>0.7</v>
      </c>
      <c r="M3364">
        <v>12</v>
      </c>
      <c r="N3364">
        <v>0.98</v>
      </c>
      <c r="O3364">
        <v>1</v>
      </c>
      <c r="P3364">
        <v>3</v>
      </c>
      <c r="Q3364">
        <v>0.33333333333333331</v>
      </c>
      <c r="R3364">
        <v>5</v>
      </c>
      <c r="S3364">
        <v>0.18</v>
      </c>
    </row>
    <row r="3365" spans="1:19" x14ac:dyDescent="0.25">
      <c r="A3365" t="s">
        <v>7992</v>
      </c>
      <c r="B3365" t="s">
        <v>1580</v>
      </c>
      <c r="C3365" t="s">
        <v>220</v>
      </c>
      <c r="D3365">
        <v>42795</v>
      </c>
      <c r="E3365">
        <v>5</v>
      </c>
      <c r="F3365">
        <v>7</v>
      </c>
      <c r="G3365">
        <v>0.7142857142857143</v>
      </c>
      <c r="H3365">
        <v>38</v>
      </c>
      <c r="I3365">
        <v>32</v>
      </c>
      <c r="J3365">
        <v>1.1875</v>
      </c>
      <c r="K3365">
        <v>47</v>
      </c>
      <c r="L3365">
        <v>0.68085106382978722</v>
      </c>
      <c r="M3365">
        <v>31</v>
      </c>
      <c r="N3365">
        <v>1.1200000000000001</v>
      </c>
      <c r="O3365">
        <v>3</v>
      </c>
      <c r="P3365">
        <v>5</v>
      </c>
      <c r="Q3365">
        <v>0.6</v>
      </c>
      <c r="R3365">
        <v>7</v>
      </c>
      <c r="S3365">
        <v>0.11</v>
      </c>
    </row>
    <row r="3366" spans="1:19" x14ac:dyDescent="0.25">
      <c r="A3366" t="s">
        <v>7993</v>
      </c>
      <c r="B3366" t="s">
        <v>1581</v>
      </c>
      <c r="C3366" t="s">
        <v>226</v>
      </c>
      <c r="D3366">
        <v>42795</v>
      </c>
      <c r="E3366">
        <v>6</v>
      </c>
      <c r="F3366">
        <v>12</v>
      </c>
      <c r="G3366">
        <v>0.5</v>
      </c>
      <c r="H3366">
        <v>20</v>
      </c>
      <c r="I3366">
        <v>32</v>
      </c>
      <c r="J3366">
        <v>0.625</v>
      </c>
      <c r="K3366">
        <v>40</v>
      </c>
      <c r="L3366">
        <v>0.8</v>
      </c>
      <c r="M3366">
        <v>19</v>
      </c>
      <c r="N3366">
        <v>0.73</v>
      </c>
      <c r="O3366">
        <v>0</v>
      </c>
      <c r="P3366">
        <v>4</v>
      </c>
      <c r="Q3366">
        <v>0</v>
      </c>
      <c r="R3366">
        <v>1</v>
      </c>
    </row>
    <row r="3367" spans="1:19" x14ac:dyDescent="0.25">
      <c r="A3367" t="s">
        <v>7994</v>
      </c>
      <c r="B3367" t="s">
        <v>1582</v>
      </c>
      <c r="C3367" t="s">
        <v>227</v>
      </c>
      <c r="D3367">
        <v>42795</v>
      </c>
      <c r="E3367">
        <v>4</v>
      </c>
      <c r="F3367">
        <v>4</v>
      </c>
      <c r="G3367">
        <v>1</v>
      </c>
      <c r="H3367">
        <v>3</v>
      </c>
      <c r="I3367">
        <v>8</v>
      </c>
      <c r="J3367">
        <v>0.375</v>
      </c>
      <c r="K3367">
        <v>8</v>
      </c>
      <c r="L3367">
        <v>1</v>
      </c>
      <c r="M3367">
        <v>3</v>
      </c>
      <c r="N3367">
        <v>0.85</v>
      </c>
      <c r="O3367">
        <v>0</v>
      </c>
      <c r="P3367">
        <v>0</v>
      </c>
      <c r="Q3367" t="e">
        <v>#DIV/0!</v>
      </c>
      <c r="R3367">
        <v>0</v>
      </c>
      <c r="S3367">
        <v>0.46</v>
      </c>
    </row>
    <row r="3368" spans="1:19" x14ac:dyDescent="0.25">
      <c r="A3368" t="s">
        <v>8989</v>
      </c>
      <c r="B3368" t="s">
        <v>2860</v>
      </c>
      <c r="C3368" t="s">
        <v>2810</v>
      </c>
      <c r="D3368">
        <v>42795</v>
      </c>
      <c r="E3368">
        <v>5</v>
      </c>
      <c r="F3368">
        <v>5</v>
      </c>
      <c r="G3368">
        <v>1</v>
      </c>
      <c r="H3368">
        <v>32</v>
      </c>
      <c r="I3368">
        <v>24</v>
      </c>
      <c r="J3368">
        <v>1.3333333333333333</v>
      </c>
      <c r="K3368">
        <v>34</v>
      </c>
      <c r="L3368">
        <v>0.70588235294117652</v>
      </c>
      <c r="M3368">
        <v>24</v>
      </c>
      <c r="O3368">
        <v>1</v>
      </c>
      <c r="P3368">
        <v>4</v>
      </c>
      <c r="Q3368">
        <v>0.25</v>
      </c>
      <c r="R3368">
        <v>8</v>
      </c>
      <c r="S3368">
        <v>0.66</v>
      </c>
    </row>
    <row r="3369" spans="1:19" x14ac:dyDescent="0.25">
      <c r="A3369" t="s">
        <v>9122</v>
      </c>
      <c r="B3369" t="s">
        <v>9123</v>
      </c>
      <c r="C3369" t="s">
        <v>2811</v>
      </c>
      <c r="D3369">
        <v>42795</v>
      </c>
      <c r="E3369">
        <v>5</v>
      </c>
      <c r="F3369">
        <v>5</v>
      </c>
      <c r="G3369">
        <v>1</v>
      </c>
      <c r="H3369">
        <v>19</v>
      </c>
      <c r="I3369">
        <v>25</v>
      </c>
      <c r="J3369">
        <v>0.76</v>
      </c>
      <c r="K3369">
        <v>12</v>
      </c>
      <c r="L3369">
        <v>2.0833333333333335</v>
      </c>
      <c r="M3369">
        <v>16</v>
      </c>
      <c r="O3369">
        <v>1</v>
      </c>
      <c r="P3369">
        <v>4</v>
      </c>
      <c r="Q3369">
        <v>0.25</v>
      </c>
      <c r="R3369">
        <v>3</v>
      </c>
      <c r="S3369">
        <v>0.56999999999999995</v>
      </c>
    </row>
    <row r="3370" spans="1:19" x14ac:dyDescent="0.25">
      <c r="A3370" t="s">
        <v>7995</v>
      </c>
      <c r="B3370" t="s">
        <v>1583</v>
      </c>
      <c r="C3370" t="s">
        <v>204</v>
      </c>
      <c r="D3370">
        <v>42795</v>
      </c>
      <c r="E3370">
        <v>4</v>
      </c>
      <c r="F3370">
        <v>5</v>
      </c>
      <c r="G3370">
        <v>0.8</v>
      </c>
      <c r="H3370">
        <v>11</v>
      </c>
      <c r="I3370">
        <v>20</v>
      </c>
      <c r="J3370">
        <v>0.55000000000000004</v>
      </c>
      <c r="K3370">
        <v>12</v>
      </c>
      <c r="L3370">
        <v>1.6666666666666667</v>
      </c>
      <c r="M3370">
        <v>5</v>
      </c>
      <c r="O3370">
        <v>4</v>
      </c>
      <c r="P3370">
        <v>4</v>
      </c>
      <c r="Q3370">
        <v>1</v>
      </c>
      <c r="R3370">
        <v>6</v>
      </c>
    </row>
    <row r="3371" spans="1:19" x14ac:dyDescent="0.25">
      <c r="A3371" t="s">
        <v>7996</v>
      </c>
      <c r="B3371" t="s">
        <v>1584</v>
      </c>
      <c r="C3371" t="s">
        <v>208</v>
      </c>
      <c r="D3371">
        <v>42795</v>
      </c>
      <c r="E3371">
        <v>10</v>
      </c>
      <c r="F3371">
        <v>4</v>
      </c>
      <c r="G3371">
        <v>2.5</v>
      </c>
      <c r="H3371">
        <v>9</v>
      </c>
      <c r="I3371">
        <v>50</v>
      </c>
      <c r="J3371">
        <v>0.18</v>
      </c>
      <c r="K3371">
        <v>10</v>
      </c>
      <c r="L3371">
        <v>5</v>
      </c>
      <c r="M3371">
        <v>8</v>
      </c>
      <c r="O3371">
        <v>0</v>
      </c>
      <c r="P3371">
        <v>1</v>
      </c>
      <c r="Q3371">
        <v>0</v>
      </c>
      <c r="R3371">
        <v>1</v>
      </c>
    </row>
    <row r="3372" spans="1:19" x14ac:dyDescent="0.25">
      <c r="A3372" t="s">
        <v>7997</v>
      </c>
      <c r="B3372" t="s">
        <v>1585</v>
      </c>
      <c r="C3372" t="s">
        <v>212</v>
      </c>
      <c r="D3372">
        <v>42795</v>
      </c>
      <c r="E3372">
        <v>2</v>
      </c>
      <c r="F3372">
        <v>2</v>
      </c>
      <c r="G3372">
        <v>1</v>
      </c>
      <c r="H3372">
        <v>11</v>
      </c>
      <c r="I3372">
        <v>10</v>
      </c>
      <c r="J3372">
        <v>1.1000000000000001</v>
      </c>
      <c r="K3372">
        <v>10</v>
      </c>
      <c r="L3372">
        <v>1</v>
      </c>
      <c r="M3372">
        <v>11</v>
      </c>
      <c r="O3372">
        <v>1</v>
      </c>
      <c r="P3372">
        <v>1</v>
      </c>
      <c r="Q3372">
        <v>1</v>
      </c>
      <c r="R3372">
        <v>0</v>
      </c>
      <c r="S3372">
        <v>1</v>
      </c>
    </row>
    <row r="3373" spans="1:19" x14ac:dyDescent="0.25">
      <c r="A3373" t="s">
        <v>7998</v>
      </c>
      <c r="B3373" t="s">
        <v>1586</v>
      </c>
      <c r="C3373" t="s">
        <v>363</v>
      </c>
      <c r="D3373">
        <v>42795</v>
      </c>
      <c r="E3373">
        <v>7</v>
      </c>
      <c r="F3373">
        <v>6</v>
      </c>
      <c r="G3373">
        <v>1.1666666666666667</v>
      </c>
      <c r="H3373">
        <v>13</v>
      </c>
      <c r="I3373">
        <v>21</v>
      </c>
      <c r="J3373">
        <v>0.61904761904761907</v>
      </c>
      <c r="K3373">
        <v>16</v>
      </c>
      <c r="L3373">
        <v>1.3125</v>
      </c>
      <c r="M3373">
        <v>8</v>
      </c>
      <c r="O3373">
        <v>4</v>
      </c>
      <c r="P3373">
        <v>4</v>
      </c>
      <c r="Q3373">
        <v>1</v>
      </c>
      <c r="R3373">
        <v>5</v>
      </c>
    </row>
    <row r="3374" spans="1:19" x14ac:dyDescent="0.25">
      <c r="A3374" t="s">
        <v>7999</v>
      </c>
      <c r="B3374" t="s">
        <v>1587</v>
      </c>
      <c r="C3374" t="s">
        <v>223</v>
      </c>
      <c r="D3374">
        <v>42795</v>
      </c>
      <c r="E3374">
        <v>0</v>
      </c>
      <c r="F3374">
        <v>0</v>
      </c>
      <c r="G3374" t="e">
        <v>#DIV/0!</v>
      </c>
      <c r="H3374">
        <v>0</v>
      </c>
      <c r="I3374">
        <v>0</v>
      </c>
      <c r="J3374" t="e">
        <v>#DIV/0!</v>
      </c>
      <c r="K3374">
        <v>0</v>
      </c>
      <c r="L3374" t="e">
        <v>#DIV/0!</v>
      </c>
      <c r="M3374">
        <v>0</v>
      </c>
      <c r="O3374">
        <v>0</v>
      </c>
      <c r="P3374">
        <v>0</v>
      </c>
      <c r="Q3374" t="e">
        <v>#DIV/0!</v>
      </c>
      <c r="R3374">
        <v>0</v>
      </c>
      <c r="S3374">
        <v>0.6</v>
      </c>
    </row>
    <row r="3375" spans="1:19" x14ac:dyDescent="0.25">
      <c r="A3375" t="s">
        <v>8000</v>
      </c>
      <c r="B3375" t="s">
        <v>1588</v>
      </c>
      <c r="C3375" t="s">
        <v>206</v>
      </c>
      <c r="D3375">
        <v>42795</v>
      </c>
      <c r="E3375">
        <v>9</v>
      </c>
      <c r="F3375">
        <v>9</v>
      </c>
      <c r="G3375">
        <v>1</v>
      </c>
      <c r="H3375">
        <v>137</v>
      </c>
      <c r="I3375">
        <v>90</v>
      </c>
      <c r="J3375">
        <v>1.5222222222222221</v>
      </c>
      <c r="K3375">
        <v>100</v>
      </c>
      <c r="L3375">
        <v>0.9</v>
      </c>
      <c r="M3375">
        <v>134</v>
      </c>
      <c r="O3375">
        <v>0</v>
      </c>
      <c r="P3375">
        <v>0</v>
      </c>
      <c r="Q3375" t="e">
        <v>#DIV/0!</v>
      </c>
      <c r="R3375">
        <v>3</v>
      </c>
      <c r="S3375">
        <v>0.5</v>
      </c>
    </row>
    <row r="3376" spans="1:19" x14ac:dyDescent="0.25">
      <c r="A3376" t="s">
        <v>8001</v>
      </c>
      <c r="B3376" t="s">
        <v>1589</v>
      </c>
      <c r="C3376" t="s">
        <v>977</v>
      </c>
      <c r="D3376">
        <v>42795</v>
      </c>
      <c r="E3376">
        <v>2</v>
      </c>
      <c r="F3376">
        <v>5</v>
      </c>
      <c r="G3376">
        <v>0.4</v>
      </c>
      <c r="H3376">
        <v>5</v>
      </c>
      <c r="I3376">
        <v>8</v>
      </c>
      <c r="J3376">
        <v>0.625</v>
      </c>
      <c r="K3376">
        <v>25</v>
      </c>
      <c r="L3376">
        <v>0.32</v>
      </c>
      <c r="M3376">
        <v>4</v>
      </c>
      <c r="O3376">
        <v>0</v>
      </c>
      <c r="P3376">
        <v>1</v>
      </c>
      <c r="Q3376">
        <v>0</v>
      </c>
      <c r="R3376">
        <v>1</v>
      </c>
      <c r="S3376">
        <v>0.67</v>
      </c>
    </row>
    <row r="3377" spans="1:19" x14ac:dyDescent="0.25">
      <c r="A3377" t="s">
        <v>8002</v>
      </c>
      <c r="B3377" t="s">
        <v>1590</v>
      </c>
      <c r="C3377" t="s">
        <v>229</v>
      </c>
      <c r="D3377">
        <v>42795</v>
      </c>
      <c r="E3377">
        <v>7</v>
      </c>
      <c r="F3377">
        <v>6</v>
      </c>
      <c r="G3377">
        <v>1.1666666666666667</v>
      </c>
      <c r="H3377">
        <v>72</v>
      </c>
      <c r="I3377">
        <v>105</v>
      </c>
      <c r="J3377">
        <v>0.68571428571428572</v>
      </c>
      <c r="K3377">
        <v>90</v>
      </c>
      <c r="L3377">
        <v>1.1666666666666667</v>
      </c>
      <c r="M3377">
        <v>71</v>
      </c>
      <c r="O3377">
        <v>0</v>
      </c>
      <c r="P3377">
        <v>0</v>
      </c>
      <c r="Q3377" t="e">
        <v>#DIV/0!</v>
      </c>
      <c r="R3377">
        <v>1</v>
      </c>
      <c r="S3377">
        <v>0.73</v>
      </c>
    </row>
    <row r="3378" spans="1:19" x14ac:dyDescent="0.25">
      <c r="A3378" t="s">
        <v>8003</v>
      </c>
      <c r="B3378" t="s">
        <v>1591</v>
      </c>
      <c r="C3378" t="s">
        <v>678</v>
      </c>
      <c r="D3378">
        <v>42795</v>
      </c>
      <c r="E3378">
        <v>0</v>
      </c>
      <c r="F3378">
        <v>0</v>
      </c>
      <c r="G3378" t="e">
        <v>#DIV/0!</v>
      </c>
      <c r="H3378">
        <v>0</v>
      </c>
      <c r="I3378">
        <v>0</v>
      </c>
      <c r="J3378" t="e">
        <v>#DIV/0!</v>
      </c>
      <c r="K3378">
        <v>0</v>
      </c>
      <c r="L3378" t="e">
        <v>#DIV/0!</v>
      </c>
      <c r="M3378">
        <v>0</v>
      </c>
      <c r="O3378">
        <v>0</v>
      </c>
      <c r="P3378">
        <v>0</v>
      </c>
      <c r="Q3378" t="e">
        <v>#DIV/0!</v>
      </c>
      <c r="R3378">
        <v>0</v>
      </c>
      <c r="S3378">
        <v>0.36</v>
      </c>
    </row>
    <row r="3379" spans="1:19" x14ac:dyDescent="0.25">
      <c r="A3379" t="s">
        <v>8004</v>
      </c>
      <c r="B3379" t="s">
        <v>1592</v>
      </c>
      <c r="C3379" t="s">
        <v>231</v>
      </c>
      <c r="D3379">
        <v>42795</v>
      </c>
      <c r="E3379">
        <v>7</v>
      </c>
      <c r="F3379">
        <v>7</v>
      </c>
      <c r="G3379">
        <v>1</v>
      </c>
      <c r="H3379">
        <v>39</v>
      </c>
      <c r="I3379">
        <v>50</v>
      </c>
      <c r="J3379">
        <v>0.78</v>
      </c>
      <c r="K3379">
        <v>105</v>
      </c>
      <c r="L3379">
        <v>0.47619047619047616</v>
      </c>
      <c r="M3379">
        <v>32</v>
      </c>
      <c r="O3379">
        <v>1</v>
      </c>
      <c r="P3379">
        <v>1</v>
      </c>
      <c r="Q3379">
        <v>1</v>
      </c>
      <c r="R3379">
        <v>7</v>
      </c>
      <c r="S3379" t="e">
        <v>#DIV/0!</v>
      </c>
    </row>
    <row r="3380" spans="1:19" x14ac:dyDescent="0.25">
      <c r="A3380" t="s">
        <v>8005</v>
      </c>
      <c r="B3380" t="s">
        <v>1593</v>
      </c>
      <c r="C3380" t="s">
        <v>236</v>
      </c>
      <c r="D3380">
        <v>42795</v>
      </c>
      <c r="E3380">
        <v>10</v>
      </c>
      <c r="F3380">
        <v>15</v>
      </c>
      <c r="G3380">
        <v>0.66666666666666663</v>
      </c>
      <c r="H3380">
        <v>117</v>
      </c>
      <c r="I3380">
        <v>112</v>
      </c>
      <c r="J3380">
        <v>1.0446428571428572</v>
      </c>
      <c r="K3380">
        <v>180</v>
      </c>
      <c r="L3380">
        <v>0.62222222222222223</v>
      </c>
      <c r="M3380">
        <v>109</v>
      </c>
      <c r="O3380">
        <v>0</v>
      </c>
      <c r="P3380">
        <v>0</v>
      </c>
      <c r="Q3380" t="e">
        <v>#DIV/0!</v>
      </c>
      <c r="R3380">
        <v>8</v>
      </c>
      <c r="S3380">
        <v>0.56499999999999995</v>
      </c>
    </row>
    <row r="3381" spans="1:19" x14ac:dyDescent="0.25">
      <c r="A3381" t="s">
        <v>8006</v>
      </c>
      <c r="B3381" t="s">
        <v>1594</v>
      </c>
      <c r="C3381" t="s">
        <v>221</v>
      </c>
      <c r="D3381">
        <v>42795</v>
      </c>
      <c r="E3381">
        <v>11</v>
      </c>
      <c r="F3381">
        <v>6</v>
      </c>
      <c r="G3381">
        <v>1.8333333333333333</v>
      </c>
      <c r="H3381">
        <v>60</v>
      </c>
      <c r="I3381">
        <v>110</v>
      </c>
      <c r="J3381">
        <v>0.54545454545454541</v>
      </c>
      <c r="K3381">
        <v>45</v>
      </c>
      <c r="L3381">
        <v>2.4444444444444446</v>
      </c>
      <c r="M3381">
        <v>50</v>
      </c>
      <c r="O3381">
        <v>7</v>
      </c>
      <c r="P3381">
        <v>11</v>
      </c>
      <c r="Q3381">
        <v>0.63636363636363635</v>
      </c>
      <c r="R3381">
        <v>10</v>
      </c>
      <c r="S3381">
        <v>0.18</v>
      </c>
    </row>
    <row r="3382" spans="1:19" x14ac:dyDescent="0.25">
      <c r="A3382" t="s">
        <v>8007</v>
      </c>
      <c r="B3382" t="s">
        <v>1595</v>
      </c>
      <c r="C3382" t="s">
        <v>238</v>
      </c>
      <c r="D3382">
        <v>42795</v>
      </c>
      <c r="E3382">
        <v>3</v>
      </c>
      <c r="F3382">
        <v>6</v>
      </c>
      <c r="G3382">
        <v>0.5</v>
      </c>
      <c r="H3382">
        <v>71</v>
      </c>
      <c r="I3382">
        <v>30</v>
      </c>
      <c r="J3382">
        <v>2.3666666666666667</v>
      </c>
      <c r="K3382">
        <v>50</v>
      </c>
      <c r="L3382">
        <v>0.6</v>
      </c>
      <c r="M3382">
        <v>71</v>
      </c>
      <c r="O3382">
        <v>0</v>
      </c>
      <c r="P3382">
        <v>2</v>
      </c>
      <c r="Q3382">
        <v>0</v>
      </c>
      <c r="R3382">
        <v>0</v>
      </c>
      <c r="S3382" t="e">
        <v>#DIV/0!</v>
      </c>
    </row>
    <row r="3383" spans="1:19" x14ac:dyDescent="0.25">
      <c r="A3383" t="s">
        <v>8008</v>
      </c>
      <c r="B3383" t="s">
        <v>1596</v>
      </c>
      <c r="C3383" t="s">
        <v>224</v>
      </c>
      <c r="D3383">
        <v>42795</v>
      </c>
      <c r="E3383">
        <v>0</v>
      </c>
      <c r="F3383">
        <v>0</v>
      </c>
      <c r="G3383" t="e">
        <v>#DIV/0!</v>
      </c>
      <c r="H3383">
        <v>0</v>
      </c>
      <c r="I3383">
        <v>0</v>
      </c>
      <c r="J3383" t="e">
        <v>#DIV/0!</v>
      </c>
      <c r="K3383">
        <v>0</v>
      </c>
      <c r="L3383" t="e">
        <v>#DIV/0!</v>
      </c>
      <c r="M3383">
        <v>0</v>
      </c>
      <c r="O3383">
        <v>0</v>
      </c>
      <c r="P3383">
        <v>0</v>
      </c>
      <c r="Q3383" t="e">
        <v>#DIV/0!</v>
      </c>
      <c r="R3383">
        <v>0</v>
      </c>
      <c r="S3383" t="e">
        <v>#DIV/0!</v>
      </c>
    </row>
    <row r="3384" spans="1:19" x14ac:dyDescent="0.25">
      <c r="A3384" t="s">
        <v>8009</v>
      </c>
      <c r="B3384" t="s">
        <v>1597</v>
      </c>
      <c r="C3384" t="s">
        <v>584</v>
      </c>
      <c r="D3384">
        <v>42795</v>
      </c>
      <c r="E3384">
        <v>4</v>
      </c>
      <c r="F3384">
        <v>4</v>
      </c>
      <c r="G3384">
        <v>1</v>
      </c>
      <c r="H3384">
        <v>18</v>
      </c>
      <c r="I3384">
        <v>40</v>
      </c>
      <c r="J3384">
        <v>0.45</v>
      </c>
      <c r="K3384">
        <v>40</v>
      </c>
      <c r="L3384">
        <v>1</v>
      </c>
      <c r="M3384">
        <v>12</v>
      </c>
      <c r="O3384">
        <v>2</v>
      </c>
      <c r="P3384">
        <v>2</v>
      </c>
      <c r="Q3384">
        <v>1</v>
      </c>
      <c r="R3384">
        <v>6</v>
      </c>
      <c r="S3384">
        <v>0.92500000000000004</v>
      </c>
    </row>
    <row r="3385" spans="1:19" x14ac:dyDescent="0.25">
      <c r="A3385" t="s">
        <v>8010</v>
      </c>
      <c r="B3385" t="s">
        <v>1598</v>
      </c>
      <c r="C3385" t="s">
        <v>1164</v>
      </c>
      <c r="D3385">
        <v>42795</v>
      </c>
      <c r="E3385">
        <v>0</v>
      </c>
      <c r="F3385">
        <v>0</v>
      </c>
      <c r="G3385" t="e">
        <v>#DIV/0!</v>
      </c>
      <c r="H3385">
        <v>0</v>
      </c>
      <c r="I3385">
        <v>0</v>
      </c>
      <c r="J3385" t="e">
        <v>#DIV/0!</v>
      </c>
      <c r="K3385">
        <v>5</v>
      </c>
      <c r="L3385">
        <v>0</v>
      </c>
      <c r="M3385">
        <v>0</v>
      </c>
      <c r="O3385">
        <v>0</v>
      </c>
      <c r="P3385">
        <v>0</v>
      </c>
      <c r="Q3385" t="e">
        <v>#DIV/0!</v>
      </c>
      <c r="R3385">
        <v>0</v>
      </c>
      <c r="S3385">
        <v>0.11</v>
      </c>
    </row>
    <row r="3386" spans="1:19" x14ac:dyDescent="0.25">
      <c r="A3386" t="s">
        <v>8011</v>
      </c>
      <c r="B3386" t="s">
        <v>1599</v>
      </c>
      <c r="C3386" t="s">
        <v>1166</v>
      </c>
      <c r="D3386">
        <v>42795</v>
      </c>
      <c r="E3386">
        <v>10</v>
      </c>
      <c r="F3386">
        <v>5</v>
      </c>
      <c r="G3386">
        <v>2</v>
      </c>
      <c r="H3386">
        <v>15</v>
      </c>
      <c r="I3386">
        <v>30</v>
      </c>
      <c r="J3386">
        <v>0.5</v>
      </c>
      <c r="K3386">
        <v>25</v>
      </c>
      <c r="L3386">
        <v>1.2</v>
      </c>
      <c r="M3386">
        <v>15</v>
      </c>
      <c r="O3386">
        <v>0</v>
      </c>
      <c r="P3386">
        <v>0</v>
      </c>
      <c r="Q3386" t="e">
        <v>#DIV/0!</v>
      </c>
      <c r="R3386">
        <v>0</v>
      </c>
      <c r="S3386" t="e">
        <v>#DIV/0!</v>
      </c>
    </row>
    <row r="3387" spans="1:19" x14ac:dyDescent="0.25">
      <c r="A3387" t="s">
        <v>8012</v>
      </c>
      <c r="B3387" t="s">
        <v>1600</v>
      </c>
      <c r="C3387" t="s">
        <v>1168</v>
      </c>
      <c r="D3387">
        <v>42795</v>
      </c>
      <c r="E3387">
        <v>1</v>
      </c>
      <c r="F3387">
        <v>1</v>
      </c>
      <c r="G3387">
        <v>1</v>
      </c>
      <c r="H3387">
        <v>1</v>
      </c>
      <c r="I3387">
        <v>3</v>
      </c>
      <c r="J3387">
        <v>0.33333333333333331</v>
      </c>
      <c r="K3387">
        <v>2</v>
      </c>
      <c r="L3387">
        <v>1.5</v>
      </c>
      <c r="M3387">
        <v>1</v>
      </c>
      <c r="O3387">
        <v>1</v>
      </c>
      <c r="P3387">
        <v>1</v>
      </c>
      <c r="Q3387">
        <v>1</v>
      </c>
      <c r="R3387">
        <v>0</v>
      </c>
      <c r="S3387">
        <v>0.65500000000000003</v>
      </c>
    </row>
    <row r="3388" spans="1:19" x14ac:dyDescent="0.25">
      <c r="A3388" t="s">
        <v>8013</v>
      </c>
      <c r="B3388" t="s">
        <v>1601</v>
      </c>
      <c r="C3388" t="s">
        <v>1170</v>
      </c>
      <c r="D3388">
        <v>42795</v>
      </c>
      <c r="E3388">
        <v>6</v>
      </c>
      <c r="F3388">
        <v>3</v>
      </c>
      <c r="G3388">
        <v>2</v>
      </c>
      <c r="H3388">
        <v>10</v>
      </c>
      <c r="I3388">
        <v>18</v>
      </c>
      <c r="J3388">
        <v>0.55555555555555558</v>
      </c>
      <c r="K3388">
        <v>15</v>
      </c>
      <c r="L3388">
        <v>1.2</v>
      </c>
      <c r="M3388">
        <v>10</v>
      </c>
      <c r="O3388">
        <v>1</v>
      </c>
      <c r="P3388">
        <v>1</v>
      </c>
      <c r="Q3388">
        <v>1</v>
      </c>
      <c r="R3388">
        <v>0</v>
      </c>
      <c r="S3388" t="e">
        <v>#DIV/0!</v>
      </c>
    </row>
    <row r="3389" spans="1:19" x14ac:dyDescent="0.25">
      <c r="A3389" t="s">
        <v>8014</v>
      </c>
      <c r="B3389" t="s">
        <v>1602</v>
      </c>
      <c r="C3389" t="s">
        <v>1172</v>
      </c>
      <c r="D3389">
        <v>42795</v>
      </c>
      <c r="E3389">
        <v>2</v>
      </c>
      <c r="F3389">
        <v>2</v>
      </c>
      <c r="G3389">
        <v>1</v>
      </c>
      <c r="H3389">
        <v>11</v>
      </c>
      <c r="I3389">
        <v>6</v>
      </c>
      <c r="J3389">
        <v>1.8333333333333333</v>
      </c>
      <c r="K3389">
        <v>10</v>
      </c>
      <c r="L3389">
        <v>0.6</v>
      </c>
      <c r="M3389">
        <v>11</v>
      </c>
      <c r="O3389">
        <v>0</v>
      </c>
      <c r="P3389">
        <v>0</v>
      </c>
      <c r="Q3389" t="e">
        <v>#DIV/0!</v>
      </c>
      <c r="R3389">
        <v>0</v>
      </c>
      <c r="S3389">
        <v>0.46</v>
      </c>
    </row>
    <row r="3390" spans="1:19" x14ac:dyDescent="0.25">
      <c r="A3390" t="s">
        <v>8015</v>
      </c>
      <c r="B3390" t="s">
        <v>1603</v>
      </c>
      <c r="C3390" t="s">
        <v>1174</v>
      </c>
      <c r="D3390">
        <v>42795</v>
      </c>
      <c r="E3390">
        <v>3</v>
      </c>
      <c r="F3390">
        <v>6</v>
      </c>
      <c r="G3390">
        <v>0.5</v>
      </c>
      <c r="H3390">
        <v>12</v>
      </c>
      <c r="I3390">
        <v>9</v>
      </c>
      <c r="J3390">
        <v>1.3333333333333333</v>
      </c>
      <c r="K3390">
        <v>10</v>
      </c>
      <c r="L3390">
        <v>0.9</v>
      </c>
      <c r="M3390">
        <v>10</v>
      </c>
      <c r="O3390">
        <v>1</v>
      </c>
      <c r="P3390">
        <v>1</v>
      </c>
      <c r="Q3390">
        <v>1</v>
      </c>
      <c r="R3390">
        <v>2</v>
      </c>
      <c r="S3390">
        <v>0.83</v>
      </c>
    </row>
    <row r="3391" spans="1:19" x14ac:dyDescent="0.25">
      <c r="A3391" t="s">
        <v>8016</v>
      </c>
      <c r="B3391" t="s">
        <v>1604</v>
      </c>
      <c r="C3391" t="s">
        <v>202</v>
      </c>
      <c r="D3391">
        <v>42795</v>
      </c>
      <c r="E3391">
        <v>0</v>
      </c>
      <c r="F3391">
        <v>0</v>
      </c>
      <c r="G3391" t="e">
        <v>#DIV/0!</v>
      </c>
      <c r="H3391">
        <v>0</v>
      </c>
      <c r="I3391">
        <v>0</v>
      </c>
      <c r="J3391" t="e">
        <v>#DIV/0!</v>
      </c>
      <c r="K3391">
        <v>5</v>
      </c>
      <c r="L3391">
        <v>0</v>
      </c>
      <c r="M3391">
        <v>0</v>
      </c>
      <c r="O3391">
        <v>0</v>
      </c>
      <c r="P3391">
        <v>0</v>
      </c>
      <c r="Q3391" t="e">
        <v>#DIV/0!</v>
      </c>
      <c r="R3391">
        <v>0</v>
      </c>
      <c r="S3391">
        <v>0.66</v>
      </c>
    </row>
    <row r="3392" spans="1:19" x14ac:dyDescent="0.25">
      <c r="A3392" t="s">
        <v>8017</v>
      </c>
      <c r="B3392" t="s">
        <v>1605</v>
      </c>
      <c r="C3392" t="s">
        <v>203</v>
      </c>
      <c r="D3392">
        <v>42795</v>
      </c>
      <c r="E3392">
        <v>13</v>
      </c>
      <c r="F3392">
        <v>14</v>
      </c>
      <c r="G3392">
        <v>0.9285714285714286</v>
      </c>
      <c r="H3392">
        <v>148</v>
      </c>
      <c r="I3392">
        <v>110</v>
      </c>
      <c r="J3392">
        <v>1.3454545454545455</v>
      </c>
      <c r="K3392">
        <v>112</v>
      </c>
      <c r="L3392">
        <v>0.9821428571428571</v>
      </c>
      <c r="M3392">
        <v>139</v>
      </c>
      <c r="O3392">
        <v>4</v>
      </c>
      <c r="P3392">
        <v>4</v>
      </c>
      <c r="Q3392">
        <v>1</v>
      </c>
      <c r="R3392">
        <v>9</v>
      </c>
      <c r="S3392">
        <v>0.65</v>
      </c>
    </row>
    <row r="3393" spans="1:19" x14ac:dyDescent="0.25">
      <c r="A3393" t="s">
        <v>8018</v>
      </c>
      <c r="B3393" t="s">
        <v>1606</v>
      </c>
      <c r="C3393" t="s">
        <v>988</v>
      </c>
      <c r="D3393">
        <v>42795</v>
      </c>
      <c r="E3393">
        <v>12</v>
      </c>
      <c r="F3393">
        <v>10</v>
      </c>
      <c r="G3393">
        <v>1.2</v>
      </c>
      <c r="H3393">
        <v>20</v>
      </c>
      <c r="I3393">
        <v>38</v>
      </c>
      <c r="J3393">
        <v>0.52631578947368418</v>
      </c>
      <c r="K3393">
        <v>50</v>
      </c>
      <c r="L3393">
        <v>0.76</v>
      </c>
      <c r="M3393">
        <v>19</v>
      </c>
      <c r="O3393">
        <v>0</v>
      </c>
      <c r="P3393">
        <v>1</v>
      </c>
      <c r="Q3393">
        <v>0</v>
      </c>
      <c r="R3393">
        <v>1</v>
      </c>
      <c r="S3393">
        <v>0.84499999999999997</v>
      </c>
    </row>
    <row r="3394" spans="1:19" x14ac:dyDescent="0.25">
      <c r="A3394" t="s">
        <v>8019</v>
      </c>
      <c r="B3394" t="s">
        <v>1607</v>
      </c>
      <c r="C3394" t="s">
        <v>1322</v>
      </c>
      <c r="D3394">
        <v>42795</v>
      </c>
      <c r="E3394">
        <v>1</v>
      </c>
      <c r="F3394">
        <v>1</v>
      </c>
      <c r="G3394">
        <v>1</v>
      </c>
      <c r="H3394">
        <v>1</v>
      </c>
      <c r="I3394">
        <v>3</v>
      </c>
      <c r="J3394">
        <v>0.33333333333333331</v>
      </c>
      <c r="K3394">
        <v>2</v>
      </c>
      <c r="L3394">
        <v>1.5</v>
      </c>
      <c r="M3394">
        <v>1</v>
      </c>
      <c r="O3394">
        <v>1</v>
      </c>
      <c r="P3394">
        <v>1</v>
      </c>
      <c r="Q3394">
        <v>1</v>
      </c>
      <c r="R3394">
        <v>0</v>
      </c>
      <c r="S3394">
        <v>0.70499999999999996</v>
      </c>
    </row>
    <row r="3395" spans="1:19" x14ac:dyDescent="0.25">
      <c r="A3395" t="s">
        <v>8020</v>
      </c>
      <c r="B3395" t="s">
        <v>1608</v>
      </c>
      <c r="C3395" t="s">
        <v>232</v>
      </c>
      <c r="D3395">
        <v>42795</v>
      </c>
      <c r="E3395">
        <v>1</v>
      </c>
      <c r="F3395">
        <v>1</v>
      </c>
      <c r="G3395">
        <v>1</v>
      </c>
      <c r="H3395">
        <v>7</v>
      </c>
      <c r="I3395">
        <v>5</v>
      </c>
      <c r="J3395">
        <v>1.4</v>
      </c>
      <c r="K3395">
        <v>5</v>
      </c>
      <c r="L3395">
        <v>1</v>
      </c>
      <c r="M3395">
        <v>4</v>
      </c>
      <c r="O3395">
        <v>3</v>
      </c>
      <c r="P3395">
        <v>4</v>
      </c>
      <c r="Q3395">
        <v>0.75</v>
      </c>
      <c r="R3395">
        <v>3</v>
      </c>
      <c r="S3395" t="e">
        <v>#DIV/0!</v>
      </c>
    </row>
    <row r="3396" spans="1:19" x14ac:dyDescent="0.25">
      <c r="A3396" t="s">
        <v>8021</v>
      </c>
      <c r="B3396" t="s">
        <v>1609</v>
      </c>
      <c r="C3396" t="s">
        <v>207</v>
      </c>
      <c r="D3396">
        <v>42795</v>
      </c>
      <c r="E3396">
        <v>19</v>
      </c>
      <c r="F3396">
        <v>10</v>
      </c>
      <c r="G3396">
        <v>1.9</v>
      </c>
      <c r="H3396">
        <v>29</v>
      </c>
      <c r="I3396">
        <v>85</v>
      </c>
      <c r="J3396">
        <v>0.3411764705882353</v>
      </c>
      <c r="K3396">
        <v>45</v>
      </c>
      <c r="L3396">
        <v>1.8888888888888888</v>
      </c>
      <c r="M3396">
        <v>24</v>
      </c>
      <c r="O3396">
        <v>3</v>
      </c>
      <c r="P3396">
        <v>4</v>
      </c>
      <c r="Q3396">
        <v>0.75</v>
      </c>
      <c r="R3396">
        <v>5</v>
      </c>
      <c r="S3396" t="e">
        <v>#DIV/0!</v>
      </c>
    </row>
    <row r="3397" spans="1:19" x14ac:dyDescent="0.25">
      <c r="A3397" t="s">
        <v>8022</v>
      </c>
      <c r="B3397" t="s">
        <v>1610</v>
      </c>
      <c r="C3397" t="s">
        <v>228</v>
      </c>
      <c r="D3397">
        <v>42795</v>
      </c>
      <c r="E3397">
        <v>7</v>
      </c>
      <c r="F3397">
        <v>6</v>
      </c>
      <c r="G3397">
        <v>1.1666666666666667</v>
      </c>
      <c r="H3397">
        <v>72</v>
      </c>
      <c r="I3397">
        <v>105</v>
      </c>
      <c r="J3397">
        <v>0.68571428571428572</v>
      </c>
      <c r="K3397">
        <v>90</v>
      </c>
      <c r="L3397">
        <v>1.1666666666666667</v>
      </c>
      <c r="M3397">
        <v>71</v>
      </c>
      <c r="O3397">
        <v>0</v>
      </c>
      <c r="P3397">
        <v>0</v>
      </c>
      <c r="Q3397" t="e">
        <v>#DIV/0!</v>
      </c>
      <c r="R3397">
        <v>1</v>
      </c>
      <c r="S3397" t="e">
        <v>#DIV/0!</v>
      </c>
    </row>
    <row r="3398" spans="1:19" x14ac:dyDescent="0.25">
      <c r="A3398" t="s">
        <v>8023</v>
      </c>
      <c r="B3398" t="s">
        <v>1611</v>
      </c>
      <c r="C3398" t="s">
        <v>689</v>
      </c>
      <c r="D3398">
        <v>42795</v>
      </c>
      <c r="E3398">
        <v>0</v>
      </c>
      <c r="F3398">
        <v>0</v>
      </c>
      <c r="G3398" t="e">
        <v>#DIV/0!</v>
      </c>
      <c r="H3398">
        <v>0</v>
      </c>
      <c r="I3398">
        <v>0</v>
      </c>
      <c r="J3398" t="e">
        <v>#DIV/0!</v>
      </c>
      <c r="K3398">
        <v>0</v>
      </c>
      <c r="L3398" t="e">
        <v>#DIV/0!</v>
      </c>
      <c r="M3398">
        <v>0</v>
      </c>
      <c r="O3398">
        <v>0</v>
      </c>
      <c r="P3398">
        <v>0</v>
      </c>
      <c r="Q3398" t="e">
        <v>#DIV/0!</v>
      </c>
      <c r="R3398">
        <v>0</v>
      </c>
      <c r="S3398">
        <v>1</v>
      </c>
    </row>
    <row r="3399" spans="1:19" x14ac:dyDescent="0.25">
      <c r="A3399" t="s">
        <v>8024</v>
      </c>
      <c r="B3399" t="s">
        <v>1612</v>
      </c>
      <c r="C3399" t="s">
        <v>211</v>
      </c>
      <c r="D3399">
        <v>42795</v>
      </c>
      <c r="E3399">
        <v>9</v>
      </c>
      <c r="F3399">
        <v>9</v>
      </c>
      <c r="G3399">
        <v>1</v>
      </c>
      <c r="H3399">
        <v>76</v>
      </c>
      <c r="I3399">
        <v>67</v>
      </c>
      <c r="J3399">
        <v>1.1343283582089552</v>
      </c>
      <c r="K3399">
        <v>80</v>
      </c>
      <c r="L3399">
        <v>0.83750000000000002</v>
      </c>
      <c r="M3399">
        <v>63</v>
      </c>
      <c r="O3399">
        <v>2</v>
      </c>
      <c r="P3399">
        <v>5</v>
      </c>
      <c r="Q3399">
        <v>0.4</v>
      </c>
      <c r="R3399">
        <v>13</v>
      </c>
      <c r="S3399">
        <v>0.79</v>
      </c>
    </row>
    <row r="3400" spans="1:19" x14ac:dyDescent="0.25">
      <c r="A3400" t="s">
        <v>8025</v>
      </c>
      <c r="B3400" t="s">
        <v>1613</v>
      </c>
      <c r="C3400" t="s">
        <v>216</v>
      </c>
      <c r="D3400">
        <v>42795</v>
      </c>
      <c r="E3400">
        <v>2</v>
      </c>
      <c r="F3400">
        <v>3</v>
      </c>
      <c r="G3400">
        <v>0.66666666666666663</v>
      </c>
      <c r="H3400">
        <v>17</v>
      </c>
      <c r="I3400">
        <v>18</v>
      </c>
      <c r="J3400">
        <v>0.94444444444444442</v>
      </c>
      <c r="K3400">
        <v>30</v>
      </c>
      <c r="L3400">
        <v>0.6</v>
      </c>
      <c r="M3400">
        <v>16</v>
      </c>
      <c r="O3400">
        <v>0</v>
      </c>
      <c r="P3400">
        <v>0</v>
      </c>
      <c r="Q3400" t="e">
        <v>#DIV/0!</v>
      </c>
      <c r="R3400">
        <v>1</v>
      </c>
    </row>
    <row r="3401" spans="1:19" x14ac:dyDescent="0.25">
      <c r="A3401" t="s">
        <v>8026</v>
      </c>
      <c r="B3401" t="s">
        <v>1614</v>
      </c>
      <c r="C3401" t="s">
        <v>230</v>
      </c>
      <c r="D3401">
        <v>42795</v>
      </c>
      <c r="E3401">
        <v>7</v>
      </c>
      <c r="F3401">
        <v>7</v>
      </c>
      <c r="G3401">
        <v>1</v>
      </c>
      <c r="H3401">
        <v>39</v>
      </c>
      <c r="I3401">
        <v>50</v>
      </c>
      <c r="J3401">
        <v>0.78</v>
      </c>
      <c r="K3401">
        <v>105</v>
      </c>
      <c r="L3401">
        <v>0.47619047619047616</v>
      </c>
      <c r="M3401">
        <v>32</v>
      </c>
      <c r="O3401">
        <v>1</v>
      </c>
      <c r="P3401">
        <v>1</v>
      </c>
      <c r="Q3401">
        <v>1</v>
      </c>
      <c r="R3401">
        <v>7</v>
      </c>
      <c r="S3401">
        <v>0.46</v>
      </c>
    </row>
    <row r="3402" spans="1:19" x14ac:dyDescent="0.25">
      <c r="A3402" t="s">
        <v>9642</v>
      </c>
      <c r="B3402" t="s">
        <v>9643</v>
      </c>
      <c r="C3402" t="s">
        <v>9523</v>
      </c>
      <c r="D3402">
        <v>42795</v>
      </c>
      <c r="E3402">
        <v>5</v>
      </c>
      <c r="F3402">
        <v>5</v>
      </c>
      <c r="G3402">
        <v>1</v>
      </c>
      <c r="H3402">
        <v>32</v>
      </c>
      <c r="I3402">
        <v>24</v>
      </c>
      <c r="J3402">
        <v>1.3333333333333333</v>
      </c>
      <c r="K3402">
        <v>34</v>
      </c>
      <c r="L3402">
        <v>0.70588235294117652</v>
      </c>
      <c r="M3402">
        <v>24</v>
      </c>
      <c r="O3402">
        <v>1</v>
      </c>
      <c r="P3402">
        <v>4</v>
      </c>
      <c r="Q3402">
        <v>0.25</v>
      </c>
      <c r="R3402">
        <v>8</v>
      </c>
      <c r="S3402">
        <v>1.0166666666666666</v>
      </c>
    </row>
    <row r="3403" spans="1:19" x14ac:dyDescent="0.25">
      <c r="A3403" t="s">
        <v>8027</v>
      </c>
      <c r="B3403" t="s">
        <v>1615</v>
      </c>
      <c r="C3403" t="s">
        <v>237</v>
      </c>
      <c r="D3403">
        <v>42795</v>
      </c>
      <c r="E3403">
        <v>10</v>
      </c>
      <c r="F3403">
        <v>15</v>
      </c>
      <c r="G3403">
        <v>0.66666666666666663</v>
      </c>
      <c r="H3403">
        <v>117</v>
      </c>
      <c r="I3403">
        <v>112</v>
      </c>
      <c r="J3403">
        <v>1.0446428571428572</v>
      </c>
      <c r="K3403">
        <v>180</v>
      </c>
      <c r="L3403">
        <v>0.62222222222222223</v>
      </c>
      <c r="M3403">
        <v>109</v>
      </c>
      <c r="O3403">
        <v>0</v>
      </c>
      <c r="P3403">
        <v>0</v>
      </c>
      <c r="Q3403" t="e">
        <v>#DIV/0!</v>
      </c>
      <c r="R3403">
        <v>8</v>
      </c>
      <c r="S3403">
        <v>0.73</v>
      </c>
    </row>
    <row r="3404" spans="1:19" x14ac:dyDescent="0.25">
      <c r="A3404" t="s">
        <v>8028</v>
      </c>
      <c r="B3404" t="s">
        <v>1616</v>
      </c>
      <c r="C3404" t="s">
        <v>364</v>
      </c>
      <c r="D3404">
        <v>42795</v>
      </c>
      <c r="E3404">
        <v>10</v>
      </c>
      <c r="F3404">
        <v>12</v>
      </c>
      <c r="G3404">
        <v>0.83333333333333337</v>
      </c>
      <c r="H3404">
        <v>25</v>
      </c>
      <c r="I3404">
        <v>30</v>
      </c>
      <c r="J3404">
        <v>0.83333333333333337</v>
      </c>
      <c r="K3404">
        <v>26</v>
      </c>
      <c r="L3404">
        <v>1.1538461538461537</v>
      </c>
      <c r="M3404">
        <v>18</v>
      </c>
      <c r="O3404">
        <v>5</v>
      </c>
      <c r="P3404">
        <v>5</v>
      </c>
      <c r="Q3404">
        <v>1</v>
      </c>
      <c r="R3404">
        <v>7</v>
      </c>
      <c r="S3404">
        <v>0.85</v>
      </c>
    </row>
    <row r="3405" spans="1:19" x14ac:dyDescent="0.25">
      <c r="A3405" t="s">
        <v>8029</v>
      </c>
      <c r="B3405" t="s">
        <v>1617</v>
      </c>
      <c r="C3405" t="s">
        <v>219</v>
      </c>
      <c r="D3405">
        <v>42795</v>
      </c>
      <c r="E3405">
        <v>16</v>
      </c>
      <c r="F3405">
        <v>13</v>
      </c>
      <c r="G3405">
        <v>1.2307692307692308</v>
      </c>
      <c r="H3405">
        <v>98</v>
      </c>
      <c r="I3405">
        <v>142</v>
      </c>
      <c r="J3405">
        <v>0.6901408450704225</v>
      </c>
      <c r="K3405">
        <v>92</v>
      </c>
      <c r="L3405">
        <v>1.5434782608695652</v>
      </c>
      <c r="M3405">
        <v>81</v>
      </c>
      <c r="O3405">
        <v>10</v>
      </c>
      <c r="P3405">
        <v>16</v>
      </c>
      <c r="Q3405">
        <v>0.625</v>
      </c>
      <c r="R3405">
        <v>17</v>
      </c>
      <c r="S3405">
        <v>0.8899999999999999</v>
      </c>
    </row>
    <row r="3406" spans="1:19" x14ac:dyDescent="0.25">
      <c r="A3406" t="s">
        <v>9267</v>
      </c>
      <c r="B3406" t="s">
        <v>9268</v>
      </c>
      <c r="C3406" t="s">
        <v>3018</v>
      </c>
      <c r="D3406">
        <v>42795</v>
      </c>
      <c r="E3406">
        <v>11</v>
      </c>
      <c r="F3406">
        <v>11</v>
      </c>
      <c r="G3406">
        <v>1</v>
      </c>
      <c r="H3406">
        <v>45</v>
      </c>
      <c r="I3406">
        <v>55</v>
      </c>
      <c r="J3406">
        <v>0.81818181818181823</v>
      </c>
      <c r="K3406">
        <v>44</v>
      </c>
      <c r="L3406">
        <v>1.25</v>
      </c>
      <c r="M3406">
        <v>40</v>
      </c>
      <c r="O3406">
        <v>1</v>
      </c>
      <c r="P3406">
        <v>5</v>
      </c>
      <c r="Q3406">
        <v>0.2</v>
      </c>
      <c r="R3406">
        <v>5</v>
      </c>
      <c r="S3406">
        <v>0.64249999999999996</v>
      </c>
    </row>
    <row r="3407" spans="1:19" x14ac:dyDescent="0.25">
      <c r="A3407" t="s">
        <v>8030</v>
      </c>
      <c r="B3407" t="s">
        <v>1618</v>
      </c>
      <c r="C3407" t="s">
        <v>235</v>
      </c>
      <c r="D3407">
        <v>42795</v>
      </c>
      <c r="E3407">
        <v>1</v>
      </c>
      <c r="F3407">
        <v>1</v>
      </c>
      <c r="G3407">
        <v>1</v>
      </c>
      <c r="H3407">
        <v>6</v>
      </c>
      <c r="I3407">
        <v>5</v>
      </c>
      <c r="J3407">
        <v>1.2</v>
      </c>
      <c r="K3407">
        <v>10</v>
      </c>
      <c r="L3407">
        <v>0.5</v>
      </c>
      <c r="M3407">
        <v>4</v>
      </c>
      <c r="O3407">
        <v>0</v>
      </c>
      <c r="P3407">
        <v>0</v>
      </c>
      <c r="Q3407" t="e">
        <v>#DIV/0!</v>
      </c>
      <c r="R3407">
        <v>2</v>
      </c>
      <c r="S3407">
        <v>0.48857142857142855</v>
      </c>
    </row>
    <row r="3408" spans="1:19" x14ac:dyDescent="0.25">
      <c r="A3408" t="s">
        <v>8031</v>
      </c>
      <c r="B3408" t="s">
        <v>1619</v>
      </c>
      <c r="C3408" t="s">
        <v>239</v>
      </c>
      <c r="D3408">
        <v>42795</v>
      </c>
      <c r="E3408">
        <v>3</v>
      </c>
      <c r="F3408">
        <v>6</v>
      </c>
      <c r="G3408">
        <v>0.5</v>
      </c>
      <c r="H3408">
        <v>71</v>
      </c>
      <c r="I3408">
        <v>30</v>
      </c>
      <c r="J3408">
        <v>2.3666666666666667</v>
      </c>
      <c r="K3408">
        <v>50</v>
      </c>
      <c r="L3408">
        <v>0.6</v>
      </c>
      <c r="M3408">
        <v>71</v>
      </c>
      <c r="O3408">
        <v>0</v>
      </c>
      <c r="P3408">
        <v>2</v>
      </c>
      <c r="Q3408">
        <v>0</v>
      </c>
      <c r="R3408">
        <v>0</v>
      </c>
      <c r="S3408">
        <v>0.57199999999999995</v>
      </c>
    </row>
    <row r="3409" spans="1:19" x14ac:dyDescent="0.25">
      <c r="A3409" t="s">
        <v>8032</v>
      </c>
      <c r="B3409" t="s">
        <v>1620</v>
      </c>
      <c r="C3409" t="s">
        <v>222</v>
      </c>
      <c r="D3409">
        <v>42795</v>
      </c>
      <c r="E3409">
        <v>0</v>
      </c>
      <c r="F3409">
        <v>0</v>
      </c>
      <c r="G3409" t="e">
        <v>#DIV/0!</v>
      </c>
      <c r="H3409">
        <v>0</v>
      </c>
      <c r="I3409">
        <v>0</v>
      </c>
      <c r="J3409" t="e">
        <v>#DIV/0!</v>
      </c>
      <c r="K3409">
        <v>0</v>
      </c>
      <c r="L3409" t="e">
        <v>#DIV/0!</v>
      </c>
      <c r="M3409">
        <v>0</v>
      </c>
      <c r="O3409">
        <v>0</v>
      </c>
      <c r="P3409">
        <v>0</v>
      </c>
      <c r="Q3409" t="e">
        <v>#DIV/0!</v>
      </c>
      <c r="R3409">
        <v>0</v>
      </c>
      <c r="S3409">
        <v>0.70621726190476186</v>
      </c>
    </row>
    <row r="3410" spans="1:19" x14ac:dyDescent="0.25">
      <c r="A3410" t="s">
        <v>8033</v>
      </c>
      <c r="B3410" t="s">
        <v>1621</v>
      </c>
      <c r="C3410" t="s">
        <v>603</v>
      </c>
      <c r="D3410">
        <v>42795</v>
      </c>
      <c r="E3410">
        <v>4</v>
      </c>
      <c r="F3410">
        <v>4</v>
      </c>
      <c r="G3410">
        <v>1</v>
      </c>
      <c r="H3410">
        <v>18</v>
      </c>
      <c r="I3410">
        <v>40</v>
      </c>
      <c r="J3410">
        <v>0.45</v>
      </c>
      <c r="K3410">
        <v>40</v>
      </c>
      <c r="L3410">
        <v>1</v>
      </c>
      <c r="M3410">
        <v>12</v>
      </c>
      <c r="O3410">
        <v>2</v>
      </c>
      <c r="P3410">
        <v>2</v>
      </c>
      <c r="Q3410">
        <v>1</v>
      </c>
      <c r="R3410">
        <v>6</v>
      </c>
    </row>
    <row r="3411" spans="1:19" x14ac:dyDescent="0.25">
      <c r="A3411" t="s">
        <v>8034</v>
      </c>
      <c r="B3411" t="s">
        <v>1622</v>
      </c>
      <c r="C3411" t="s">
        <v>225</v>
      </c>
      <c r="D3411">
        <v>42795</v>
      </c>
      <c r="E3411">
        <v>10</v>
      </c>
      <c r="F3411">
        <v>16</v>
      </c>
      <c r="G3411">
        <v>0.625</v>
      </c>
      <c r="H3411">
        <v>23</v>
      </c>
      <c r="I3411">
        <v>40</v>
      </c>
      <c r="J3411">
        <v>0.57499999999999996</v>
      </c>
      <c r="K3411">
        <v>48</v>
      </c>
      <c r="L3411">
        <v>0.83333333333333337</v>
      </c>
      <c r="M3411">
        <v>22</v>
      </c>
      <c r="O3411">
        <v>0</v>
      </c>
      <c r="P3411">
        <v>4</v>
      </c>
      <c r="Q3411">
        <v>0</v>
      </c>
      <c r="R3411">
        <v>1</v>
      </c>
    </row>
    <row r="3412" spans="1:19" x14ac:dyDescent="0.25">
      <c r="A3412" t="s">
        <v>8035</v>
      </c>
      <c r="B3412" t="s">
        <v>1623</v>
      </c>
      <c r="C3412" t="s">
        <v>247</v>
      </c>
      <c r="D3412">
        <v>42795</v>
      </c>
      <c r="E3412">
        <v>6</v>
      </c>
      <c r="F3412">
        <v>7</v>
      </c>
      <c r="G3412">
        <v>0.8571428571428571</v>
      </c>
      <c r="H3412">
        <v>67</v>
      </c>
      <c r="I3412">
        <v>58</v>
      </c>
      <c r="J3412">
        <v>1.1551724137931034</v>
      </c>
      <c r="K3412">
        <v>75</v>
      </c>
      <c r="L3412">
        <v>0.77333333333333332</v>
      </c>
      <c r="M3412">
        <v>53</v>
      </c>
      <c r="O3412">
        <v>3</v>
      </c>
      <c r="P3412">
        <v>5</v>
      </c>
      <c r="Q3412">
        <v>0.6</v>
      </c>
      <c r="R3412">
        <v>14</v>
      </c>
    </row>
    <row r="3413" spans="1:19" x14ac:dyDescent="0.25">
      <c r="A3413" t="s">
        <v>9388</v>
      </c>
      <c r="B3413" t="s">
        <v>2688</v>
      </c>
      <c r="C3413" t="s">
        <v>2637</v>
      </c>
      <c r="D3413">
        <v>42795</v>
      </c>
      <c r="E3413">
        <v>6</v>
      </c>
      <c r="F3413">
        <v>6</v>
      </c>
      <c r="G3413">
        <v>1</v>
      </c>
      <c r="H3413">
        <v>26</v>
      </c>
      <c r="I3413">
        <v>30</v>
      </c>
      <c r="J3413">
        <v>0.8666666666666667</v>
      </c>
      <c r="K3413">
        <v>32</v>
      </c>
      <c r="L3413">
        <v>0.9375</v>
      </c>
      <c r="M3413">
        <v>24</v>
      </c>
      <c r="O3413">
        <v>0</v>
      </c>
      <c r="P3413">
        <v>1</v>
      </c>
      <c r="Q3413">
        <v>0</v>
      </c>
      <c r="R3413">
        <v>2</v>
      </c>
    </row>
    <row r="3414" spans="1:19" x14ac:dyDescent="0.25">
      <c r="A3414" t="s">
        <v>8036</v>
      </c>
      <c r="B3414" t="s">
        <v>1624</v>
      </c>
      <c r="C3414" t="s">
        <v>242</v>
      </c>
      <c r="D3414">
        <v>42795</v>
      </c>
      <c r="E3414">
        <v>11</v>
      </c>
      <c r="F3414">
        <v>13</v>
      </c>
      <c r="G3414">
        <v>0.84615384615384615</v>
      </c>
      <c r="H3414">
        <v>65</v>
      </c>
      <c r="I3414">
        <v>70</v>
      </c>
      <c r="J3414">
        <v>0.9285714285714286</v>
      </c>
      <c r="K3414">
        <v>97</v>
      </c>
      <c r="L3414">
        <v>0.72164948453608246</v>
      </c>
      <c r="M3414">
        <v>49</v>
      </c>
      <c r="N3414">
        <v>1.0166666666666666</v>
      </c>
      <c r="O3414">
        <v>6</v>
      </c>
      <c r="P3414">
        <v>10</v>
      </c>
      <c r="Q3414">
        <v>0.6</v>
      </c>
      <c r="R3414">
        <v>16</v>
      </c>
    </row>
    <row r="3415" spans="1:19" x14ac:dyDescent="0.25">
      <c r="A3415" t="s">
        <v>8037</v>
      </c>
      <c r="B3415" t="s">
        <v>1625</v>
      </c>
      <c r="C3415" t="s">
        <v>243</v>
      </c>
      <c r="D3415">
        <v>42795</v>
      </c>
      <c r="E3415">
        <v>6</v>
      </c>
      <c r="F3415">
        <v>12</v>
      </c>
      <c r="G3415">
        <v>0.5</v>
      </c>
      <c r="H3415">
        <v>20</v>
      </c>
      <c r="I3415">
        <v>32</v>
      </c>
      <c r="J3415">
        <v>0.625</v>
      </c>
      <c r="K3415">
        <v>40</v>
      </c>
      <c r="L3415">
        <v>0.8</v>
      </c>
      <c r="M3415">
        <v>19</v>
      </c>
      <c r="N3415">
        <v>0.73</v>
      </c>
      <c r="O3415">
        <v>0</v>
      </c>
      <c r="P3415">
        <v>4</v>
      </c>
      <c r="Q3415">
        <v>0</v>
      </c>
      <c r="R3415">
        <v>1</v>
      </c>
      <c r="S3415">
        <v>0.37</v>
      </c>
    </row>
    <row r="3416" spans="1:19" x14ac:dyDescent="0.25">
      <c r="A3416" t="s">
        <v>8038</v>
      </c>
      <c r="B3416" t="s">
        <v>1626</v>
      </c>
      <c r="C3416" t="s">
        <v>244</v>
      </c>
      <c r="D3416">
        <v>42795</v>
      </c>
      <c r="E3416">
        <v>4</v>
      </c>
      <c r="F3416">
        <v>4</v>
      </c>
      <c r="G3416">
        <v>1</v>
      </c>
      <c r="H3416">
        <v>3</v>
      </c>
      <c r="I3416">
        <v>8</v>
      </c>
      <c r="J3416">
        <v>0.375</v>
      </c>
      <c r="K3416">
        <v>8</v>
      </c>
      <c r="L3416">
        <v>1</v>
      </c>
      <c r="M3416">
        <v>3</v>
      </c>
      <c r="N3416">
        <v>0.85</v>
      </c>
      <c r="O3416">
        <v>0</v>
      </c>
      <c r="P3416">
        <v>0</v>
      </c>
      <c r="Q3416" t="e">
        <v>#DIV/0!</v>
      </c>
      <c r="R3416">
        <v>0</v>
      </c>
      <c r="S3416">
        <v>1.05</v>
      </c>
    </row>
    <row r="3417" spans="1:19" x14ac:dyDescent="0.25">
      <c r="A3417" t="s">
        <v>9497</v>
      </c>
      <c r="B3417" t="s">
        <v>2861</v>
      </c>
      <c r="C3417" t="s">
        <v>2809</v>
      </c>
      <c r="D3417">
        <v>42795</v>
      </c>
      <c r="E3417">
        <v>10</v>
      </c>
      <c r="F3417">
        <v>10</v>
      </c>
      <c r="G3417">
        <v>1</v>
      </c>
      <c r="H3417">
        <v>51</v>
      </c>
      <c r="I3417">
        <v>49</v>
      </c>
      <c r="J3417">
        <v>1.0408163265306123</v>
      </c>
      <c r="K3417">
        <v>46</v>
      </c>
      <c r="L3417">
        <v>1.0652173913043479</v>
      </c>
      <c r="M3417">
        <v>40</v>
      </c>
      <c r="O3417">
        <v>2</v>
      </c>
      <c r="P3417">
        <v>8</v>
      </c>
      <c r="Q3417">
        <v>0.25</v>
      </c>
      <c r="R3417">
        <v>11</v>
      </c>
      <c r="S3417">
        <v>0.8</v>
      </c>
    </row>
    <row r="3418" spans="1:19" x14ac:dyDescent="0.25">
      <c r="A3418" t="s">
        <v>8039</v>
      </c>
      <c r="B3418" t="s">
        <v>1627</v>
      </c>
      <c r="C3418" t="s">
        <v>245</v>
      </c>
      <c r="D3418">
        <v>42795</v>
      </c>
      <c r="E3418">
        <v>23</v>
      </c>
      <c r="F3418">
        <v>17</v>
      </c>
      <c r="G3418">
        <v>1.3529411764705883</v>
      </c>
      <c r="H3418">
        <v>44</v>
      </c>
      <c r="I3418">
        <v>101</v>
      </c>
      <c r="J3418">
        <v>0.43564356435643564</v>
      </c>
      <c r="K3418">
        <v>48</v>
      </c>
      <c r="L3418">
        <v>2.1041666666666665</v>
      </c>
      <c r="M3418">
        <v>32</v>
      </c>
      <c r="O3418">
        <v>9</v>
      </c>
      <c r="P3418">
        <v>10</v>
      </c>
      <c r="Q3418">
        <v>0.9</v>
      </c>
      <c r="R3418">
        <v>12</v>
      </c>
      <c r="S3418">
        <v>0.95</v>
      </c>
    </row>
    <row r="3419" spans="1:19" x14ac:dyDescent="0.25">
      <c r="A3419" t="s">
        <v>8040</v>
      </c>
      <c r="B3419" t="s">
        <v>1628</v>
      </c>
      <c r="C3419" t="s">
        <v>246</v>
      </c>
      <c r="D3419">
        <v>42795</v>
      </c>
      <c r="E3419">
        <v>53</v>
      </c>
      <c r="F3419">
        <v>58</v>
      </c>
      <c r="G3419">
        <v>0.91379310344827591</v>
      </c>
      <c r="H3419">
        <v>519</v>
      </c>
      <c r="I3419">
        <v>545</v>
      </c>
      <c r="J3419">
        <v>0.95229357798165137</v>
      </c>
      <c r="K3419">
        <v>635</v>
      </c>
      <c r="L3419">
        <v>0.8582677165354331</v>
      </c>
      <c r="M3419">
        <v>483</v>
      </c>
      <c r="O3419">
        <v>10</v>
      </c>
      <c r="P3419">
        <v>17</v>
      </c>
      <c r="Q3419">
        <v>0.58823529411764708</v>
      </c>
      <c r="R3419">
        <v>36</v>
      </c>
      <c r="S3419">
        <v>0.84</v>
      </c>
    </row>
    <row r="3420" spans="1:19" x14ac:dyDescent="0.25">
      <c r="A3420" t="s">
        <v>8041</v>
      </c>
      <c r="B3420" t="s">
        <v>1629</v>
      </c>
      <c r="C3420" t="s">
        <v>365</v>
      </c>
      <c r="D3420">
        <v>42795</v>
      </c>
      <c r="E3420">
        <v>22</v>
      </c>
      <c r="F3420">
        <v>17</v>
      </c>
      <c r="G3420">
        <v>1.2941176470588236</v>
      </c>
      <c r="H3420">
        <v>49</v>
      </c>
      <c r="I3420">
        <v>66</v>
      </c>
      <c r="J3420">
        <v>0.74242424242424243</v>
      </c>
      <c r="K3420">
        <v>67</v>
      </c>
      <c r="L3420">
        <v>0.9850746268656716</v>
      </c>
      <c r="M3420">
        <v>47</v>
      </c>
      <c r="O3420">
        <v>3</v>
      </c>
      <c r="P3420">
        <v>3</v>
      </c>
      <c r="Q3420">
        <v>1</v>
      </c>
      <c r="R3420">
        <v>2</v>
      </c>
      <c r="S3420">
        <v>0.76</v>
      </c>
    </row>
    <row r="3421" spans="1:19" x14ac:dyDescent="0.25">
      <c r="A3421" t="s">
        <v>8042</v>
      </c>
      <c r="B3421" t="s">
        <v>1630</v>
      </c>
      <c r="C3421" t="s">
        <v>240</v>
      </c>
      <c r="D3421">
        <v>42795</v>
      </c>
      <c r="E3421">
        <v>141</v>
      </c>
      <c r="F3421">
        <v>144</v>
      </c>
      <c r="G3421">
        <v>0.97916666666666663</v>
      </c>
      <c r="H3421">
        <v>844</v>
      </c>
      <c r="I3421">
        <v>954</v>
      </c>
      <c r="J3421">
        <v>0.88469601677148846</v>
      </c>
      <c r="K3421">
        <v>1048</v>
      </c>
      <c r="L3421">
        <v>0.91030534351145043</v>
      </c>
      <c r="M3421">
        <v>750</v>
      </c>
      <c r="O3421">
        <v>33</v>
      </c>
      <c r="P3421">
        <v>58</v>
      </c>
      <c r="Q3421">
        <v>0.56896551724137934</v>
      </c>
      <c r="R3421">
        <v>94</v>
      </c>
      <c r="S3421">
        <v>0.83</v>
      </c>
    </row>
    <row r="3422" spans="1:19" x14ac:dyDescent="0.25">
      <c r="A3422" t="s">
        <v>8043</v>
      </c>
      <c r="B3422" t="s">
        <v>1631</v>
      </c>
      <c r="C3422" t="s">
        <v>233</v>
      </c>
      <c r="D3422">
        <v>42826</v>
      </c>
      <c r="E3422">
        <v>1</v>
      </c>
      <c r="F3422">
        <v>1</v>
      </c>
      <c r="G3422">
        <v>1</v>
      </c>
      <c r="H3422">
        <v>5</v>
      </c>
      <c r="I3422">
        <v>5</v>
      </c>
      <c r="J3422">
        <v>1</v>
      </c>
      <c r="K3422">
        <v>5</v>
      </c>
      <c r="L3422">
        <v>1</v>
      </c>
      <c r="M3422">
        <v>3</v>
      </c>
      <c r="O3422">
        <v>2</v>
      </c>
      <c r="P3422">
        <v>3</v>
      </c>
      <c r="Q3422">
        <v>0.66666666666666663</v>
      </c>
      <c r="R3422">
        <v>2</v>
      </c>
      <c r="S3422">
        <v>0.95</v>
      </c>
    </row>
    <row r="3423" spans="1:19" x14ac:dyDescent="0.25">
      <c r="A3423" t="s">
        <v>8044</v>
      </c>
      <c r="B3423" t="s">
        <v>1632</v>
      </c>
      <c r="C3423" t="s">
        <v>215</v>
      </c>
      <c r="D3423">
        <v>42826</v>
      </c>
      <c r="E3423">
        <v>2</v>
      </c>
      <c r="F3423">
        <v>2</v>
      </c>
      <c r="G3423">
        <v>1</v>
      </c>
      <c r="H3423">
        <v>51</v>
      </c>
      <c r="I3423">
        <v>30</v>
      </c>
      <c r="J3423">
        <v>1.7</v>
      </c>
      <c r="K3423">
        <v>30</v>
      </c>
      <c r="L3423">
        <v>1</v>
      </c>
      <c r="M3423">
        <v>33</v>
      </c>
      <c r="O3423">
        <v>0</v>
      </c>
      <c r="P3423">
        <v>4</v>
      </c>
      <c r="Q3423">
        <v>0</v>
      </c>
      <c r="R3423">
        <v>18</v>
      </c>
      <c r="S3423">
        <v>0.73</v>
      </c>
    </row>
    <row r="3424" spans="1:19" x14ac:dyDescent="0.25">
      <c r="A3424" t="s">
        <v>8045</v>
      </c>
      <c r="B3424" t="s">
        <v>1633</v>
      </c>
      <c r="C3424" t="s">
        <v>218</v>
      </c>
      <c r="D3424">
        <v>42826</v>
      </c>
      <c r="E3424">
        <v>2</v>
      </c>
      <c r="F3424">
        <v>3</v>
      </c>
      <c r="G3424">
        <v>0.66666666666666663</v>
      </c>
      <c r="H3424">
        <v>19</v>
      </c>
      <c r="I3424">
        <v>18</v>
      </c>
      <c r="J3424">
        <v>1.0555555555555556</v>
      </c>
      <c r="K3424">
        <v>30</v>
      </c>
      <c r="L3424">
        <v>0.6</v>
      </c>
      <c r="M3424">
        <v>17</v>
      </c>
      <c r="O3424">
        <v>0</v>
      </c>
      <c r="P3424">
        <v>0</v>
      </c>
      <c r="Q3424" t="e">
        <v>#DIV/0!</v>
      </c>
      <c r="R3424">
        <v>2</v>
      </c>
      <c r="S3424">
        <v>1</v>
      </c>
    </row>
    <row r="3425" spans="1:19" x14ac:dyDescent="0.25">
      <c r="A3425" t="s">
        <v>8046</v>
      </c>
      <c r="B3425" t="s">
        <v>1634</v>
      </c>
      <c r="C3425" t="s">
        <v>234</v>
      </c>
      <c r="D3425">
        <v>42826</v>
      </c>
      <c r="E3425">
        <v>1</v>
      </c>
      <c r="F3425">
        <v>1</v>
      </c>
      <c r="G3425">
        <v>1</v>
      </c>
      <c r="H3425">
        <v>7</v>
      </c>
      <c r="I3425">
        <v>5</v>
      </c>
      <c r="J3425">
        <v>1.4</v>
      </c>
      <c r="K3425">
        <v>10</v>
      </c>
      <c r="L3425">
        <v>0.5</v>
      </c>
      <c r="M3425">
        <v>5</v>
      </c>
      <c r="O3425">
        <v>1</v>
      </c>
      <c r="P3425">
        <v>1</v>
      </c>
      <c r="Q3425">
        <v>1</v>
      </c>
      <c r="R3425">
        <v>2</v>
      </c>
      <c r="S3425">
        <v>0.36</v>
      </c>
    </row>
    <row r="3426" spans="1:19" x14ac:dyDescent="0.25">
      <c r="A3426" t="s">
        <v>8772</v>
      </c>
      <c r="B3426" t="s">
        <v>2689</v>
      </c>
      <c r="C3426" t="s">
        <v>2636</v>
      </c>
      <c r="D3426">
        <v>42826</v>
      </c>
      <c r="E3426">
        <v>0</v>
      </c>
      <c r="F3426">
        <v>0</v>
      </c>
      <c r="G3426" t="e">
        <v>#DIV/0!</v>
      </c>
      <c r="H3426">
        <v>0</v>
      </c>
      <c r="I3426">
        <v>0</v>
      </c>
      <c r="J3426" t="e">
        <v>#DIV/0!</v>
      </c>
      <c r="K3426">
        <v>0</v>
      </c>
      <c r="L3426" t="e">
        <v>#DIV/0!</v>
      </c>
      <c r="M3426">
        <v>0</v>
      </c>
      <c r="O3426">
        <v>0</v>
      </c>
      <c r="P3426">
        <v>0</v>
      </c>
      <c r="Q3426" t="e">
        <v>#DIV/0!</v>
      </c>
      <c r="R3426">
        <v>0</v>
      </c>
      <c r="S3426">
        <v>0.88</v>
      </c>
    </row>
    <row r="3427" spans="1:19" x14ac:dyDescent="0.25">
      <c r="A3427" t="s">
        <v>8881</v>
      </c>
      <c r="B3427" t="s">
        <v>3227</v>
      </c>
      <c r="C3427" t="s">
        <v>2638</v>
      </c>
      <c r="D3427">
        <v>42826</v>
      </c>
      <c r="E3427">
        <v>6</v>
      </c>
      <c r="F3427">
        <v>6</v>
      </c>
      <c r="G3427">
        <v>1</v>
      </c>
      <c r="H3427">
        <v>27</v>
      </c>
      <c r="I3427">
        <v>30</v>
      </c>
      <c r="J3427">
        <v>0.9</v>
      </c>
      <c r="K3427">
        <v>32</v>
      </c>
      <c r="L3427">
        <v>0.9375</v>
      </c>
      <c r="M3427">
        <v>26</v>
      </c>
      <c r="O3427">
        <v>0</v>
      </c>
      <c r="P3427">
        <v>0</v>
      </c>
      <c r="Q3427" t="e">
        <v>#DIV/0!</v>
      </c>
      <c r="R3427">
        <v>1</v>
      </c>
    </row>
    <row r="3428" spans="1:19" x14ac:dyDescent="0.25">
      <c r="A3428" t="s">
        <v>8047</v>
      </c>
      <c r="B3428" t="s">
        <v>1635</v>
      </c>
      <c r="C3428" t="s">
        <v>209</v>
      </c>
      <c r="D3428">
        <v>42826</v>
      </c>
      <c r="E3428">
        <v>2</v>
      </c>
      <c r="F3428">
        <v>3</v>
      </c>
      <c r="G3428">
        <v>0.66666666666666663</v>
      </c>
      <c r="H3428">
        <v>12</v>
      </c>
      <c r="I3428">
        <v>14</v>
      </c>
      <c r="J3428">
        <v>0.8571428571428571</v>
      </c>
      <c r="K3428">
        <v>20</v>
      </c>
      <c r="L3428">
        <v>0.7</v>
      </c>
      <c r="M3428">
        <v>11</v>
      </c>
      <c r="N3428">
        <v>1.05</v>
      </c>
      <c r="O3428">
        <v>1</v>
      </c>
      <c r="P3428">
        <v>2</v>
      </c>
      <c r="Q3428">
        <v>0.5</v>
      </c>
      <c r="R3428">
        <v>1</v>
      </c>
      <c r="S3428">
        <v>0.41</v>
      </c>
    </row>
    <row r="3429" spans="1:19" x14ac:dyDescent="0.25">
      <c r="A3429" t="s">
        <v>8048</v>
      </c>
      <c r="B3429" t="s">
        <v>1636</v>
      </c>
      <c r="C3429" t="s">
        <v>214</v>
      </c>
      <c r="D3429">
        <v>42826</v>
      </c>
      <c r="E3429">
        <v>1</v>
      </c>
      <c r="F3429">
        <v>3</v>
      </c>
      <c r="G3429">
        <v>0.33333333333333331</v>
      </c>
      <c r="H3429">
        <v>16</v>
      </c>
      <c r="I3429">
        <v>17</v>
      </c>
      <c r="J3429">
        <v>0.94117647058823528</v>
      </c>
      <c r="K3429">
        <v>30</v>
      </c>
      <c r="L3429">
        <v>0.56666666666666665</v>
      </c>
      <c r="M3429">
        <v>14</v>
      </c>
      <c r="N3429">
        <v>0.8</v>
      </c>
      <c r="O3429">
        <v>2</v>
      </c>
      <c r="P3429">
        <v>3</v>
      </c>
      <c r="Q3429">
        <v>0.66666666666666663</v>
      </c>
      <c r="R3429">
        <v>2</v>
      </c>
      <c r="S3429">
        <v>0</v>
      </c>
    </row>
    <row r="3430" spans="1:19" x14ac:dyDescent="0.25">
      <c r="A3430" t="s">
        <v>8049</v>
      </c>
      <c r="B3430" t="s">
        <v>1637</v>
      </c>
      <c r="C3430" t="s">
        <v>220</v>
      </c>
      <c r="D3430">
        <v>42826</v>
      </c>
      <c r="E3430">
        <v>5</v>
      </c>
      <c r="F3430">
        <v>7</v>
      </c>
      <c r="G3430">
        <v>0.7142857142857143</v>
      </c>
      <c r="H3430">
        <v>29</v>
      </c>
      <c r="I3430">
        <v>38</v>
      </c>
      <c r="J3430">
        <v>0.76315789473684215</v>
      </c>
      <c r="K3430">
        <v>47</v>
      </c>
      <c r="L3430">
        <v>0.80851063829787229</v>
      </c>
      <c r="M3430">
        <v>25</v>
      </c>
      <c r="N3430">
        <v>0.95</v>
      </c>
      <c r="O3430">
        <v>9</v>
      </c>
      <c r="P3430">
        <v>11</v>
      </c>
      <c r="Q3430">
        <v>0.81818181818181823</v>
      </c>
      <c r="R3430">
        <v>4</v>
      </c>
      <c r="S3430">
        <v>0.11</v>
      </c>
    </row>
    <row r="3431" spans="1:19" x14ac:dyDescent="0.25">
      <c r="A3431" t="s">
        <v>8050</v>
      </c>
      <c r="B3431" t="s">
        <v>1638</v>
      </c>
      <c r="C3431" t="s">
        <v>226</v>
      </c>
      <c r="D3431">
        <v>42826</v>
      </c>
      <c r="E3431">
        <v>5</v>
      </c>
      <c r="F3431">
        <v>12</v>
      </c>
      <c r="G3431">
        <v>0.41666666666666669</v>
      </c>
      <c r="H3431">
        <v>9</v>
      </c>
      <c r="I3431">
        <v>18</v>
      </c>
      <c r="J3431">
        <v>0.5</v>
      </c>
      <c r="K3431">
        <v>40</v>
      </c>
      <c r="L3431">
        <v>0.45</v>
      </c>
      <c r="M3431">
        <v>8</v>
      </c>
      <c r="N3431">
        <v>0.84</v>
      </c>
      <c r="O3431">
        <v>2</v>
      </c>
      <c r="P3431">
        <v>4</v>
      </c>
      <c r="Q3431">
        <v>0.5</v>
      </c>
      <c r="R3431">
        <v>1</v>
      </c>
    </row>
    <row r="3432" spans="1:19" x14ac:dyDescent="0.25">
      <c r="A3432" t="s">
        <v>8051</v>
      </c>
      <c r="B3432" t="s">
        <v>1639</v>
      </c>
      <c r="C3432" t="s">
        <v>227</v>
      </c>
      <c r="D3432">
        <v>42826</v>
      </c>
      <c r="E3432">
        <v>3</v>
      </c>
      <c r="F3432">
        <v>4</v>
      </c>
      <c r="G3432">
        <v>0.75</v>
      </c>
      <c r="H3432">
        <v>2</v>
      </c>
      <c r="I3432">
        <v>6</v>
      </c>
      <c r="J3432">
        <v>0.33333333333333331</v>
      </c>
      <c r="K3432">
        <v>8</v>
      </c>
      <c r="L3432">
        <v>0.75</v>
      </c>
      <c r="M3432">
        <v>2</v>
      </c>
      <c r="N3432">
        <v>0.76</v>
      </c>
      <c r="O3432">
        <v>0</v>
      </c>
      <c r="P3432">
        <v>0</v>
      </c>
      <c r="Q3432" t="e">
        <v>#DIV/0!</v>
      </c>
      <c r="R3432">
        <v>0</v>
      </c>
      <c r="S3432">
        <v>0.39</v>
      </c>
    </row>
    <row r="3433" spans="1:19" x14ac:dyDescent="0.25">
      <c r="A3433" t="s">
        <v>8990</v>
      </c>
      <c r="B3433" t="s">
        <v>2862</v>
      </c>
      <c r="C3433" t="s">
        <v>2810</v>
      </c>
      <c r="D3433">
        <v>42826</v>
      </c>
      <c r="E3433">
        <v>5</v>
      </c>
      <c r="F3433">
        <v>5</v>
      </c>
      <c r="G3433">
        <v>1</v>
      </c>
      <c r="H3433">
        <v>41</v>
      </c>
      <c r="I3433">
        <v>24</v>
      </c>
      <c r="J3433">
        <v>1.7083333333333333</v>
      </c>
      <c r="K3433">
        <v>34</v>
      </c>
      <c r="L3433">
        <v>0.70588235294117652</v>
      </c>
      <c r="M3433">
        <v>32</v>
      </c>
      <c r="O3433">
        <v>3</v>
      </c>
      <c r="P3433">
        <v>3</v>
      </c>
      <c r="Q3433">
        <v>1</v>
      </c>
      <c r="R3433">
        <v>9</v>
      </c>
      <c r="S3433">
        <v>0.31</v>
      </c>
    </row>
    <row r="3434" spans="1:19" x14ac:dyDescent="0.25">
      <c r="A3434" t="s">
        <v>9124</v>
      </c>
      <c r="B3434" t="s">
        <v>9125</v>
      </c>
      <c r="C3434" t="s">
        <v>2811</v>
      </c>
      <c r="D3434">
        <v>42826</v>
      </c>
      <c r="E3434">
        <v>5</v>
      </c>
      <c r="F3434">
        <v>5</v>
      </c>
      <c r="G3434">
        <v>1</v>
      </c>
      <c r="H3434">
        <v>27</v>
      </c>
      <c r="I3434">
        <v>25</v>
      </c>
      <c r="J3434">
        <v>1.08</v>
      </c>
      <c r="K3434">
        <v>12</v>
      </c>
      <c r="L3434">
        <v>2.0833333333333335</v>
      </c>
      <c r="M3434">
        <v>26</v>
      </c>
      <c r="O3434">
        <v>0</v>
      </c>
      <c r="P3434">
        <v>0</v>
      </c>
      <c r="Q3434" t="e">
        <v>#DIV/0!</v>
      </c>
      <c r="R3434">
        <v>1</v>
      </c>
      <c r="S3434">
        <v>0.64</v>
      </c>
    </row>
    <row r="3435" spans="1:19" x14ac:dyDescent="0.25">
      <c r="A3435" t="s">
        <v>8052</v>
      </c>
      <c r="B3435" t="s">
        <v>1640</v>
      </c>
      <c r="C3435" t="s">
        <v>204</v>
      </c>
      <c r="D3435">
        <v>42826</v>
      </c>
      <c r="E3435">
        <v>8</v>
      </c>
      <c r="F3435">
        <v>5</v>
      </c>
      <c r="G3435">
        <v>1.6</v>
      </c>
      <c r="H3435">
        <v>10</v>
      </c>
      <c r="I3435">
        <v>20</v>
      </c>
      <c r="J3435">
        <v>0.5</v>
      </c>
      <c r="K3435">
        <v>12</v>
      </c>
      <c r="L3435">
        <v>1.6666666666666667</v>
      </c>
      <c r="M3435">
        <v>10</v>
      </c>
      <c r="O3435">
        <v>0</v>
      </c>
      <c r="P3435">
        <v>1</v>
      </c>
      <c r="Q3435">
        <v>0</v>
      </c>
      <c r="R3435">
        <v>0</v>
      </c>
      <c r="S3435">
        <v>0.24</v>
      </c>
    </row>
    <row r="3436" spans="1:19" x14ac:dyDescent="0.25">
      <c r="A3436" t="s">
        <v>8053</v>
      </c>
      <c r="B3436" t="s">
        <v>1641</v>
      </c>
      <c r="C3436" t="s">
        <v>208</v>
      </c>
      <c r="D3436">
        <v>42826</v>
      </c>
      <c r="E3436">
        <v>10</v>
      </c>
      <c r="F3436">
        <v>4</v>
      </c>
      <c r="G3436">
        <v>2.5</v>
      </c>
      <c r="H3436">
        <v>9</v>
      </c>
      <c r="I3436">
        <v>50</v>
      </c>
      <c r="J3436">
        <v>0.18</v>
      </c>
      <c r="K3436">
        <v>10</v>
      </c>
      <c r="L3436">
        <v>5</v>
      </c>
      <c r="M3436">
        <v>8</v>
      </c>
      <c r="O3436">
        <v>0</v>
      </c>
      <c r="P3436">
        <v>0</v>
      </c>
      <c r="Q3436" t="e">
        <v>#DIV/0!</v>
      </c>
      <c r="R3436">
        <v>1</v>
      </c>
    </row>
    <row r="3437" spans="1:19" x14ac:dyDescent="0.25">
      <c r="A3437" t="s">
        <v>8054</v>
      </c>
      <c r="B3437" t="s">
        <v>1642</v>
      </c>
      <c r="C3437" t="s">
        <v>212</v>
      </c>
      <c r="D3437">
        <v>42826</v>
      </c>
      <c r="E3437">
        <v>2</v>
      </c>
      <c r="F3437">
        <v>2</v>
      </c>
      <c r="G3437">
        <v>1</v>
      </c>
      <c r="H3437">
        <v>11</v>
      </c>
      <c r="I3437">
        <v>10</v>
      </c>
      <c r="J3437">
        <v>1.1000000000000001</v>
      </c>
      <c r="K3437">
        <v>10</v>
      </c>
      <c r="L3437">
        <v>1</v>
      </c>
      <c r="M3437">
        <v>11</v>
      </c>
      <c r="O3437">
        <v>0</v>
      </c>
      <c r="P3437">
        <v>0</v>
      </c>
      <c r="Q3437" t="e">
        <v>#DIV/0!</v>
      </c>
      <c r="R3437">
        <v>0</v>
      </c>
      <c r="S3437">
        <v>0.96</v>
      </c>
    </row>
    <row r="3438" spans="1:19" x14ac:dyDescent="0.25">
      <c r="A3438" t="s">
        <v>8055</v>
      </c>
      <c r="B3438" t="s">
        <v>1643</v>
      </c>
      <c r="C3438" t="s">
        <v>363</v>
      </c>
      <c r="D3438">
        <v>42826</v>
      </c>
      <c r="E3438">
        <v>11</v>
      </c>
      <c r="F3438">
        <v>6</v>
      </c>
      <c r="G3438">
        <v>1.8333333333333333</v>
      </c>
      <c r="H3438">
        <v>15</v>
      </c>
      <c r="I3438">
        <v>15</v>
      </c>
      <c r="J3438">
        <v>1</v>
      </c>
      <c r="K3438">
        <v>16</v>
      </c>
      <c r="L3438">
        <v>0.9375</v>
      </c>
      <c r="M3438">
        <v>12</v>
      </c>
      <c r="O3438">
        <v>0</v>
      </c>
      <c r="P3438">
        <v>0</v>
      </c>
      <c r="Q3438" t="e">
        <v>#DIV/0!</v>
      </c>
      <c r="R3438">
        <v>3</v>
      </c>
      <c r="S3438">
        <v>0.67</v>
      </c>
    </row>
    <row r="3439" spans="1:19" x14ac:dyDescent="0.25">
      <c r="A3439" t="s">
        <v>8056</v>
      </c>
      <c r="B3439" t="s">
        <v>1644</v>
      </c>
      <c r="C3439" t="s">
        <v>223</v>
      </c>
      <c r="D3439">
        <v>42826</v>
      </c>
      <c r="E3439">
        <v>0</v>
      </c>
      <c r="F3439">
        <v>0</v>
      </c>
      <c r="G3439" t="e">
        <v>#DIV/0!</v>
      </c>
      <c r="H3439">
        <v>0</v>
      </c>
      <c r="I3439">
        <v>0</v>
      </c>
      <c r="J3439" t="e">
        <v>#DIV/0!</v>
      </c>
      <c r="K3439">
        <v>0</v>
      </c>
      <c r="L3439" t="e">
        <v>#DIV/0!</v>
      </c>
      <c r="M3439">
        <v>0</v>
      </c>
      <c r="O3439">
        <v>0</v>
      </c>
      <c r="P3439">
        <v>0</v>
      </c>
      <c r="Q3439" t="e">
        <v>#DIV/0!</v>
      </c>
      <c r="R3439">
        <v>0</v>
      </c>
      <c r="S3439">
        <v>0.31</v>
      </c>
    </row>
    <row r="3440" spans="1:19" x14ac:dyDescent="0.25">
      <c r="A3440" t="s">
        <v>8057</v>
      </c>
      <c r="B3440" t="s">
        <v>1645</v>
      </c>
      <c r="C3440" t="s">
        <v>206</v>
      </c>
      <c r="D3440">
        <v>42826</v>
      </c>
      <c r="E3440">
        <v>16</v>
      </c>
      <c r="F3440">
        <v>9</v>
      </c>
      <c r="G3440">
        <v>1.7777777777777777</v>
      </c>
      <c r="H3440">
        <v>140</v>
      </c>
      <c r="I3440">
        <v>90</v>
      </c>
      <c r="J3440">
        <v>1.5555555555555556</v>
      </c>
      <c r="K3440">
        <v>100</v>
      </c>
      <c r="L3440">
        <v>0.9</v>
      </c>
      <c r="M3440">
        <v>136</v>
      </c>
      <c r="O3440">
        <v>1</v>
      </c>
      <c r="P3440">
        <v>1</v>
      </c>
      <c r="Q3440">
        <v>1</v>
      </c>
      <c r="R3440">
        <v>4</v>
      </c>
      <c r="S3440">
        <v>1</v>
      </c>
    </row>
    <row r="3441" spans="1:19" x14ac:dyDescent="0.25">
      <c r="A3441" t="s">
        <v>8058</v>
      </c>
      <c r="B3441" t="s">
        <v>1646</v>
      </c>
      <c r="C3441" t="s">
        <v>977</v>
      </c>
      <c r="D3441">
        <v>42826</v>
      </c>
      <c r="E3441">
        <v>3</v>
      </c>
      <c r="F3441">
        <v>5</v>
      </c>
      <c r="G3441">
        <v>0.6</v>
      </c>
      <c r="H3441">
        <v>5</v>
      </c>
      <c r="I3441">
        <v>8</v>
      </c>
      <c r="J3441">
        <v>0.625</v>
      </c>
      <c r="K3441">
        <v>25</v>
      </c>
      <c r="L3441">
        <v>0.32</v>
      </c>
      <c r="M3441">
        <v>5</v>
      </c>
      <c r="O3441">
        <v>0</v>
      </c>
      <c r="P3441">
        <v>0</v>
      </c>
      <c r="Q3441" t="e">
        <v>#DIV/0!</v>
      </c>
      <c r="R3441">
        <v>0</v>
      </c>
      <c r="S3441">
        <v>0.7</v>
      </c>
    </row>
    <row r="3442" spans="1:19" x14ac:dyDescent="0.25">
      <c r="A3442" t="s">
        <v>8059</v>
      </c>
      <c r="B3442" t="s">
        <v>1647</v>
      </c>
      <c r="C3442" t="s">
        <v>229</v>
      </c>
      <c r="D3442">
        <v>42826</v>
      </c>
      <c r="E3442">
        <v>7</v>
      </c>
      <c r="F3442">
        <v>6</v>
      </c>
      <c r="G3442">
        <v>1.1666666666666667</v>
      </c>
      <c r="H3442">
        <v>63</v>
      </c>
      <c r="I3442">
        <v>105</v>
      </c>
      <c r="J3442">
        <v>0.6</v>
      </c>
      <c r="K3442">
        <v>90</v>
      </c>
      <c r="L3442">
        <v>1.1666666666666667</v>
      </c>
      <c r="M3442">
        <v>62</v>
      </c>
      <c r="O3442">
        <v>0</v>
      </c>
      <c r="P3442">
        <v>0</v>
      </c>
      <c r="Q3442" t="e">
        <v>#DIV/0!</v>
      </c>
      <c r="R3442">
        <v>1</v>
      </c>
      <c r="S3442">
        <v>0.73</v>
      </c>
    </row>
    <row r="3443" spans="1:19" x14ac:dyDescent="0.25">
      <c r="A3443" t="s">
        <v>8060</v>
      </c>
      <c r="B3443" t="s">
        <v>1648</v>
      </c>
      <c r="C3443" t="s">
        <v>678</v>
      </c>
      <c r="D3443">
        <v>42826</v>
      </c>
      <c r="E3443">
        <v>0</v>
      </c>
      <c r="F3443">
        <v>0</v>
      </c>
      <c r="G3443" t="e">
        <v>#DIV/0!</v>
      </c>
      <c r="H3443">
        <v>0</v>
      </c>
      <c r="I3443">
        <v>0</v>
      </c>
      <c r="J3443" t="e">
        <v>#DIV/0!</v>
      </c>
      <c r="K3443">
        <v>0</v>
      </c>
      <c r="L3443" t="e">
        <v>#DIV/0!</v>
      </c>
      <c r="M3443">
        <v>0</v>
      </c>
      <c r="O3443">
        <v>0</v>
      </c>
      <c r="P3443">
        <v>0</v>
      </c>
      <c r="Q3443" t="e">
        <v>#DIV/0!</v>
      </c>
      <c r="R3443">
        <v>0</v>
      </c>
      <c r="S3443">
        <v>0.36</v>
      </c>
    </row>
    <row r="3444" spans="1:19" x14ac:dyDescent="0.25">
      <c r="A3444" t="s">
        <v>8061</v>
      </c>
      <c r="B3444" t="s">
        <v>1649</v>
      </c>
      <c r="C3444" t="s">
        <v>231</v>
      </c>
      <c r="D3444">
        <v>42826</v>
      </c>
      <c r="E3444">
        <v>5</v>
      </c>
      <c r="F3444">
        <v>7</v>
      </c>
      <c r="G3444">
        <v>0.7142857142857143</v>
      </c>
      <c r="H3444">
        <v>37</v>
      </c>
      <c r="I3444">
        <v>40</v>
      </c>
      <c r="J3444">
        <v>0.92500000000000004</v>
      </c>
      <c r="K3444">
        <v>105</v>
      </c>
      <c r="L3444">
        <v>0.38095238095238093</v>
      </c>
      <c r="M3444">
        <v>32</v>
      </c>
      <c r="O3444">
        <v>0</v>
      </c>
      <c r="P3444">
        <v>0</v>
      </c>
      <c r="Q3444" t="e">
        <v>#DIV/0!</v>
      </c>
      <c r="R3444">
        <v>5</v>
      </c>
      <c r="S3444" t="e">
        <v>#DIV/0!</v>
      </c>
    </row>
    <row r="3445" spans="1:19" x14ac:dyDescent="0.25">
      <c r="A3445" t="s">
        <v>8062</v>
      </c>
      <c r="B3445" t="s">
        <v>1650</v>
      </c>
      <c r="C3445" t="s">
        <v>236</v>
      </c>
      <c r="D3445">
        <v>42826</v>
      </c>
      <c r="E3445">
        <v>10</v>
      </c>
      <c r="F3445">
        <v>15</v>
      </c>
      <c r="G3445">
        <v>0.66666666666666663</v>
      </c>
      <c r="H3445">
        <v>126</v>
      </c>
      <c r="I3445">
        <v>108</v>
      </c>
      <c r="J3445">
        <v>1.1666666666666667</v>
      </c>
      <c r="K3445">
        <v>180</v>
      </c>
      <c r="L3445">
        <v>0.6</v>
      </c>
      <c r="M3445">
        <v>126</v>
      </c>
      <c r="O3445">
        <v>0</v>
      </c>
      <c r="P3445">
        <v>0</v>
      </c>
      <c r="Q3445" t="e">
        <v>#DIV/0!</v>
      </c>
      <c r="R3445">
        <v>0</v>
      </c>
      <c r="S3445">
        <v>0.56999999999999995</v>
      </c>
    </row>
    <row r="3446" spans="1:19" x14ac:dyDescent="0.25">
      <c r="A3446" t="s">
        <v>8063</v>
      </c>
      <c r="B3446" t="s">
        <v>1651</v>
      </c>
      <c r="C3446" t="s">
        <v>221</v>
      </c>
      <c r="D3446">
        <v>42826</v>
      </c>
      <c r="E3446">
        <v>13</v>
      </c>
      <c r="F3446">
        <v>6</v>
      </c>
      <c r="G3446">
        <v>2.1666666666666665</v>
      </c>
      <c r="H3446">
        <v>62</v>
      </c>
      <c r="I3446">
        <v>130</v>
      </c>
      <c r="J3446">
        <v>0.47692307692307695</v>
      </c>
      <c r="K3446">
        <v>45</v>
      </c>
      <c r="L3446">
        <v>2.8888888888888888</v>
      </c>
      <c r="M3446">
        <v>52</v>
      </c>
      <c r="O3446">
        <v>5</v>
      </c>
      <c r="P3446">
        <v>8</v>
      </c>
      <c r="Q3446">
        <v>0.625</v>
      </c>
      <c r="R3446">
        <v>10</v>
      </c>
      <c r="S3446">
        <v>0</v>
      </c>
    </row>
    <row r="3447" spans="1:19" x14ac:dyDescent="0.25">
      <c r="A3447" t="s">
        <v>8064</v>
      </c>
      <c r="B3447" t="s">
        <v>1652</v>
      </c>
      <c r="C3447" t="s">
        <v>238</v>
      </c>
      <c r="D3447">
        <v>42826</v>
      </c>
      <c r="E3447">
        <v>3</v>
      </c>
      <c r="F3447">
        <v>6</v>
      </c>
      <c r="G3447">
        <v>0.5</v>
      </c>
      <c r="H3447">
        <v>69</v>
      </c>
      <c r="I3447">
        <v>30</v>
      </c>
      <c r="J3447">
        <v>2.2999999999999998</v>
      </c>
      <c r="K3447">
        <v>50</v>
      </c>
      <c r="L3447">
        <v>0.6</v>
      </c>
      <c r="M3447">
        <v>64</v>
      </c>
      <c r="O3447">
        <v>0</v>
      </c>
      <c r="P3447">
        <v>0</v>
      </c>
      <c r="Q3447" t="e">
        <v>#DIV/0!</v>
      </c>
      <c r="R3447">
        <v>5</v>
      </c>
      <c r="S3447" t="e">
        <v>#DIV/0!</v>
      </c>
    </row>
    <row r="3448" spans="1:19" x14ac:dyDescent="0.25">
      <c r="A3448" t="s">
        <v>8065</v>
      </c>
      <c r="B3448" t="s">
        <v>1653</v>
      </c>
      <c r="C3448" t="s">
        <v>224</v>
      </c>
      <c r="D3448">
        <v>42826</v>
      </c>
      <c r="E3448">
        <v>0</v>
      </c>
      <c r="F3448">
        <v>0</v>
      </c>
      <c r="G3448" t="e">
        <v>#DIV/0!</v>
      </c>
      <c r="H3448">
        <v>0</v>
      </c>
      <c r="I3448">
        <v>0</v>
      </c>
      <c r="J3448" t="e">
        <v>#DIV/0!</v>
      </c>
      <c r="K3448">
        <v>0</v>
      </c>
      <c r="L3448" t="e">
        <v>#DIV/0!</v>
      </c>
      <c r="M3448">
        <v>0</v>
      </c>
      <c r="O3448">
        <v>0</v>
      </c>
      <c r="P3448">
        <v>0</v>
      </c>
      <c r="Q3448" t="e">
        <v>#DIV/0!</v>
      </c>
      <c r="R3448">
        <v>0</v>
      </c>
      <c r="S3448" t="e">
        <v>#DIV/0!</v>
      </c>
    </row>
    <row r="3449" spans="1:19" x14ac:dyDescent="0.25">
      <c r="A3449" t="s">
        <v>8066</v>
      </c>
      <c r="B3449" t="s">
        <v>1654</v>
      </c>
      <c r="C3449" t="s">
        <v>584</v>
      </c>
      <c r="D3449">
        <v>42826</v>
      </c>
      <c r="E3449">
        <v>4</v>
      </c>
      <c r="F3449">
        <v>4</v>
      </c>
      <c r="G3449">
        <v>1</v>
      </c>
      <c r="H3449">
        <v>25</v>
      </c>
      <c r="I3449">
        <v>40</v>
      </c>
      <c r="J3449">
        <v>0.625</v>
      </c>
      <c r="K3449">
        <v>40</v>
      </c>
      <c r="L3449">
        <v>1</v>
      </c>
      <c r="M3449">
        <v>23</v>
      </c>
      <c r="O3449">
        <v>1</v>
      </c>
      <c r="P3449">
        <v>1</v>
      </c>
      <c r="Q3449">
        <v>1</v>
      </c>
      <c r="R3449">
        <v>2</v>
      </c>
      <c r="S3449">
        <v>1.0249999999999999</v>
      </c>
    </row>
    <row r="3450" spans="1:19" x14ac:dyDescent="0.25">
      <c r="A3450" t="s">
        <v>8067</v>
      </c>
      <c r="B3450" t="s">
        <v>1655</v>
      </c>
      <c r="C3450" t="s">
        <v>1164</v>
      </c>
      <c r="D3450">
        <v>42826</v>
      </c>
      <c r="E3450">
        <v>1</v>
      </c>
      <c r="F3450">
        <v>1</v>
      </c>
      <c r="G3450">
        <v>1</v>
      </c>
      <c r="H3450">
        <v>2</v>
      </c>
      <c r="I3450">
        <v>3</v>
      </c>
      <c r="J3450">
        <v>0.66666666666666663</v>
      </c>
      <c r="K3450">
        <v>5</v>
      </c>
      <c r="L3450">
        <v>0.6</v>
      </c>
      <c r="M3450">
        <v>0</v>
      </c>
      <c r="O3450">
        <v>0</v>
      </c>
      <c r="P3450">
        <v>0</v>
      </c>
      <c r="Q3450" t="e">
        <v>#DIV/0!</v>
      </c>
      <c r="R3450">
        <v>2</v>
      </c>
      <c r="S3450">
        <v>0.11</v>
      </c>
    </row>
    <row r="3451" spans="1:19" x14ac:dyDescent="0.25">
      <c r="A3451" t="s">
        <v>8068</v>
      </c>
      <c r="B3451" t="s">
        <v>1656</v>
      </c>
      <c r="C3451" t="s">
        <v>1166</v>
      </c>
      <c r="D3451">
        <v>42826</v>
      </c>
      <c r="E3451">
        <v>10</v>
      </c>
      <c r="F3451">
        <v>5</v>
      </c>
      <c r="G3451">
        <v>2</v>
      </c>
      <c r="H3451">
        <v>15</v>
      </c>
      <c r="I3451">
        <v>30</v>
      </c>
      <c r="J3451">
        <v>0.5</v>
      </c>
      <c r="K3451">
        <v>25</v>
      </c>
      <c r="L3451">
        <v>1.2</v>
      </c>
      <c r="M3451">
        <v>14</v>
      </c>
      <c r="O3451">
        <v>0</v>
      </c>
      <c r="P3451">
        <v>1</v>
      </c>
      <c r="Q3451">
        <v>0</v>
      </c>
      <c r="R3451">
        <v>1</v>
      </c>
      <c r="S3451" t="e">
        <v>#DIV/0!</v>
      </c>
    </row>
    <row r="3452" spans="1:19" x14ac:dyDescent="0.25">
      <c r="A3452" t="s">
        <v>8069</v>
      </c>
      <c r="B3452" t="s">
        <v>1657</v>
      </c>
      <c r="C3452" t="s">
        <v>1168</v>
      </c>
      <c r="D3452">
        <v>42826</v>
      </c>
      <c r="E3452">
        <v>1</v>
      </c>
      <c r="F3452">
        <v>1</v>
      </c>
      <c r="G3452">
        <v>1</v>
      </c>
      <c r="H3452">
        <v>1</v>
      </c>
      <c r="I3452">
        <v>3</v>
      </c>
      <c r="J3452">
        <v>0.33333333333333331</v>
      </c>
      <c r="K3452">
        <v>2</v>
      </c>
      <c r="L3452">
        <v>1.5</v>
      </c>
      <c r="M3452">
        <v>1</v>
      </c>
      <c r="O3452">
        <v>0</v>
      </c>
      <c r="P3452">
        <v>0</v>
      </c>
      <c r="Q3452" t="e">
        <v>#DIV/0!</v>
      </c>
      <c r="R3452">
        <v>0</v>
      </c>
      <c r="S3452">
        <v>0.58000000000000007</v>
      </c>
    </row>
    <row r="3453" spans="1:19" x14ac:dyDescent="0.25">
      <c r="A3453" t="s">
        <v>8070</v>
      </c>
      <c r="B3453" t="s">
        <v>1658</v>
      </c>
      <c r="C3453" t="s">
        <v>1170</v>
      </c>
      <c r="D3453">
        <v>42826</v>
      </c>
      <c r="E3453">
        <v>5</v>
      </c>
      <c r="F3453">
        <v>3</v>
      </c>
      <c r="G3453">
        <v>1.6666666666666667</v>
      </c>
      <c r="H3453">
        <v>10</v>
      </c>
      <c r="I3453">
        <v>15</v>
      </c>
      <c r="J3453">
        <v>0.66666666666666663</v>
      </c>
      <c r="K3453">
        <v>15</v>
      </c>
      <c r="L3453">
        <v>1</v>
      </c>
      <c r="M3453">
        <v>10</v>
      </c>
      <c r="O3453">
        <v>0</v>
      </c>
      <c r="P3453">
        <v>0</v>
      </c>
      <c r="Q3453" t="e">
        <v>#DIV/0!</v>
      </c>
      <c r="R3453">
        <v>0</v>
      </c>
      <c r="S3453" t="e">
        <v>#DIV/0!</v>
      </c>
    </row>
    <row r="3454" spans="1:19" x14ac:dyDescent="0.25">
      <c r="A3454" t="s">
        <v>8071</v>
      </c>
      <c r="B3454" t="s">
        <v>1659</v>
      </c>
      <c r="C3454" t="s">
        <v>1172</v>
      </c>
      <c r="D3454">
        <v>42826</v>
      </c>
      <c r="E3454">
        <v>2</v>
      </c>
      <c r="F3454">
        <v>2</v>
      </c>
      <c r="G3454">
        <v>1</v>
      </c>
      <c r="H3454">
        <v>11</v>
      </c>
      <c r="I3454">
        <v>6</v>
      </c>
      <c r="J3454">
        <v>1.8333333333333333</v>
      </c>
      <c r="K3454">
        <v>10</v>
      </c>
      <c r="L3454">
        <v>0.6</v>
      </c>
      <c r="M3454">
        <v>10</v>
      </c>
      <c r="O3454">
        <v>0</v>
      </c>
      <c r="P3454">
        <v>0</v>
      </c>
      <c r="Q3454" t="e">
        <v>#DIV/0!</v>
      </c>
      <c r="R3454">
        <v>1</v>
      </c>
      <c r="S3454">
        <v>0.39</v>
      </c>
    </row>
    <row r="3455" spans="1:19" x14ac:dyDescent="0.25">
      <c r="A3455" t="s">
        <v>8072</v>
      </c>
      <c r="B3455" t="s">
        <v>1660</v>
      </c>
      <c r="C3455" t="s">
        <v>1174</v>
      </c>
      <c r="D3455">
        <v>42826</v>
      </c>
      <c r="E3455">
        <v>4</v>
      </c>
      <c r="F3455">
        <v>6</v>
      </c>
      <c r="G3455">
        <v>0.66666666666666663</v>
      </c>
      <c r="H3455">
        <v>13</v>
      </c>
      <c r="I3455">
        <v>12</v>
      </c>
      <c r="J3455">
        <v>1.0833333333333333</v>
      </c>
      <c r="K3455">
        <v>10</v>
      </c>
      <c r="L3455">
        <v>1.2</v>
      </c>
      <c r="M3455">
        <v>12</v>
      </c>
      <c r="O3455">
        <v>0</v>
      </c>
      <c r="P3455">
        <v>0</v>
      </c>
      <c r="Q3455" t="e">
        <v>#DIV/0!</v>
      </c>
      <c r="R3455">
        <v>1</v>
      </c>
      <c r="S3455">
        <v>0.83</v>
      </c>
    </row>
    <row r="3456" spans="1:19" x14ac:dyDescent="0.25">
      <c r="A3456" t="s">
        <v>8073</v>
      </c>
      <c r="B3456" t="s">
        <v>1661</v>
      </c>
      <c r="C3456" t="s">
        <v>202</v>
      </c>
      <c r="D3456">
        <v>42826</v>
      </c>
      <c r="E3456">
        <v>1</v>
      </c>
      <c r="F3456">
        <v>1</v>
      </c>
      <c r="G3456">
        <v>1</v>
      </c>
      <c r="H3456">
        <v>2</v>
      </c>
      <c r="I3456">
        <v>3</v>
      </c>
      <c r="J3456">
        <v>0.66666666666666663</v>
      </c>
      <c r="K3456">
        <v>5</v>
      </c>
      <c r="L3456">
        <v>0.6</v>
      </c>
      <c r="M3456">
        <v>0</v>
      </c>
      <c r="O3456">
        <v>0</v>
      </c>
      <c r="P3456">
        <v>0</v>
      </c>
      <c r="Q3456" t="e">
        <v>#DIV/0!</v>
      </c>
      <c r="R3456">
        <v>2</v>
      </c>
      <c r="S3456">
        <v>0.31</v>
      </c>
    </row>
    <row r="3457" spans="1:19" x14ac:dyDescent="0.25">
      <c r="A3457" t="s">
        <v>8074</v>
      </c>
      <c r="B3457" t="s">
        <v>1662</v>
      </c>
      <c r="C3457" t="s">
        <v>203</v>
      </c>
      <c r="D3457">
        <v>42826</v>
      </c>
      <c r="E3457">
        <v>24</v>
      </c>
      <c r="F3457">
        <v>14</v>
      </c>
      <c r="G3457">
        <v>1.7142857142857142</v>
      </c>
      <c r="H3457">
        <v>150</v>
      </c>
      <c r="I3457">
        <v>110</v>
      </c>
      <c r="J3457">
        <v>1.3636363636363635</v>
      </c>
      <c r="K3457">
        <v>112</v>
      </c>
      <c r="L3457">
        <v>0.9821428571428571</v>
      </c>
      <c r="M3457">
        <v>146</v>
      </c>
      <c r="O3457">
        <v>1</v>
      </c>
      <c r="P3457">
        <v>2</v>
      </c>
      <c r="Q3457">
        <v>0.5</v>
      </c>
      <c r="R3457">
        <v>4</v>
      </c>
      <c r="S3457">
        <v>0.88</v>
      </c>
    </row>
    <row r="3458" spans="1:19" x14ac:dyDescent="0.25">
      <c r="A3458" t="s">
        <v>8075</v>
      </c>
      <c r="B3458" t="s">
        <v>1663</v>
      </c>
      <c r="C3458" t="s">
        <v>988</v>
      </c>
      <c r="D3458">
        <v>42826</v>
      </c>
      <c r="E3458">
        <v>13</v>
      </c>
      <c r="F3458">
        <v>10</v>
      </c>
      <c r="G3458">
        <v>1.3</v>
      </c>
      <c r="H3458">
        <v>20</v>
      </c>
      <c r="I3458">
        <v>38</v>
      </c>
      <c r="J3458">
        <v>0.52631578947368418</v>
      </c>
      <c r="K3458">
        <v>50</v>
      </c>
      <c r="L3458">
        <v>0.76</v>
      </c>
      <c r="M3458">
        <v>19</v>
      </c>
      <c r="O3458">
        <v>0</v>
      </c>
      <c r="P3458">
        <v>1</v>
      </c>
      <c r="Q3458">
        <v>0</v>
      </c>
      <c r="R3458">
        <v>1</v>
      </c>
      <c r="S3458">
        <v>0.79499999999999993</v>
      </c>
    </row>
    <row r="3459" spans="1:19" x14ac:dyDescent="0.25">
      <c r="A3459" t="s">
        <v>8076</v>
      </c>
      <c r="B3459" t="s">
        <v>1664</v>
      </c>
      <c r="C3459" t="s">
        <v>1322</v>
      </c>
      <c r="D3459">
        <v>42826</v>
      </c>
      <c r="E3459">
        <v>1</v>
      </c>
      <c r="F3459">
        <v>1</v>
      </c>
      <c r="G3459">
        <v>1</v>
      </c>
      <c r="H3459">
        <v>1</v>
      </c>
      <c r="I3459">
        <v>3</v>
      </c>
      <c r="J3459">
        <v>0.33333333333333331</v>
      </c>
      <c r="K3459">
        <v>2</v>
      </c>
      <c r="L3459">
        <v>1.5</v>
      </c>
      <c r="M3459">
        <v>1</v>
      </c>
      <c r="O3459">
        <v>0</v>
      </c>
      <c r="P3459">
        <v>0</v>
      </c>
      <c r="Q3459" t="e">
        <v>#DIV/0!</v>
      </c>
      <c r="R3459">
        <v>0</v>
      </c>
      <c r="S3459">
        <v>0.65999999999999992</v>
      </c>
    </row>
    <row r="3460" spans="1:19" x14ac:dyDescent="0.25">
      <c r="A3460" t="s">
        <v>8077</v>
      </c>
      <c r="B3460" t="s">
        <v>1665</v>
      </c>
      <c r="C3460" t="s">
        <v>232</v>
      </c>
      <c r="D3460">
        <v>42826</v>
      </c>
      <c r="E3460">
        <v>1</v>
      </c>
      <c r="F3460">
        <v>1</v>
      </c>
      <c r="G3460">
        <v>1</v>
      </c>
      <c r="H3460">
        <v>5</v>
      </c>
      <c r="I3460">
        <v>5</v>
      </c>
      <c r="J3460">
        <v>1</v>
      </c>
      <c r="K3460">
        <v>5</v>
      </c>
      <c r="L3460">
        <v>1</v>
      </c>
      <c r="M3460">
        <v>3</v>
      </c>
      <c r="O3460">
        <v>2</v>
      </c>
      <c r="P3460">
        <v>3</v>
      </c>
      <c r="Q3460">
        <v>0.66666666666666663</v>
      </c>
      <c r="R3460">
        <v>2</v>
      </c>
      <c r="S3460" t="e">
        <v>#DIV/0!</v>
      </c>
    </row>
    <row r="3461" spans="1:19" x14ac:dyDescent="0.25">
      <c r="A3461" t="s">
        <v>8078</v>
      </c>
      <c r="B3461" t="s">
        <v>1666</v>
      </c>
      <c r="C3461" t="s">
        <v>207</v>
      </c>
      <c r="D3461">
        <v>42826</v>
      </c>
      <c r="E3461">
        <v>17</v>
      </c>
      <c r="F3461">
        <v>10</v>
      </c>
      <c r="G3461">
        <v>1.7</v>
      </c>
      <c r="H3461">
        <v>31</v>
      </c>
      <c r="I3461">
        <v>79</v>
      </c>
      <c r="J3461">
        <v>0.39240506329113922</v>
      </c>
      <c r="K3461">
        <v>45</v>
      </c>
      <c r="L3461">
        <v>1.7555555555555555</v>
      </c>
      <c r="M3461">
        <v>29</v>
      </c>
      <c r="O3461">
        <v>1</v>
      </c>
      <c r="P3461">
        <v>2</v>
      </c>
      <c r="Q3461">
        <v>0.5</v>
      </c>
      <c r="R3461">
        <v>2</v>
      </c>
      <c r="S3461">
        <v>0.24</v>
      </c>
    </row>
    <row r="3462" spans="1:19" x14ac:dyDescent="0.25">
      <c r="A3462" t="s">
        <v>8079</v>
      </c>
      <c r="B3462" t="s">
        <v>1667</v>
      </c>
      <c r="C3462" t="s">
        <v>228</v>
      </c>
      <c r="D3462">
        <v>42826</v>
      </c>
      <c r="E3462">
        <v>7</v>
      </c>
      <c r="F3462">
        <v>6</v>
      </c>
      <c r="G3462">
        <v>1.1666666666666667</v>
      </c>
      <c r="H3462">
        <v>63</v>
      </c>
      <c r="I3462">
        <v>105</v>
      </c>
      <c r="J3462">
        <v>0.6</v>
      </c>
      <c r="K3462">
        <v>90</v>
      </c>
      <c r="L3462">
        <v>1.1666666666666667</v>
      </c>
      <c r="M3462">
        <v>62</v>
      </c>
      <c r="O3462">
        <v>0</v>
      </c>
      <c r="P3462">
        <v>0</v>
      </c>
      <c r="Q3462" t="e">
        <v>#DIV/0!</v>
      </c>
      <c r="R3462">
        <v>1</v>
      </c>
      <c r="S3462" t="e">
        <v>#DIV/0!</v>
      </c>
    </row>
    <row r="3463" spans="1:19" x14ac:dyDescent="0.25">
      <c r="A3463" t="s">
        <v>8080</v>
      </c>
      <c r="B3463" t="s">
        <v>1668</v>
      </c>
      <c r="C3463" t="s">
        <v>689</v>
      </c>
      <c r="D3463">
        <v>42826</v>
      </c>
      <c r="E3463">
        <v>0</v>
      </c>
      <c r="F3463">
        <v>0</v>
      </c>
      <c r="G3463" t="e">
        <v>#DIV/0!</v>
      </c>
      <c r="H3463">
        <v>0</v>
      </c>
      <c r="I3463">
        <v>0</v>
      </c>
      <c r="J3463" t="e">
        <v>#DIV/0!</v>
      </c>
      <c r="K3463">
        <v>0</v>
      </c>
      <c r="L3463" t="e">
        <v>#DIV/0!</v>
      </c>
      <c r="M3463">
        <v>0</v>
      </c>
      <c r="O3463">
        <v>0</v>
      </c>
      <c r="P3463">
        <v>0</v>
      </c>
      <c r="Q3463" t="e">
        <v>#DIV/0!</v>
      </c>
      <c r="R3463">
        <v>0</v>
      </c>
      <c r="S3463">
        <v>0.96</v>
      </c>
    </row>
    <row r="3464" spans="1:19" x14ac:dyDescent="0.25">
      <c r="A3464" t="s">
        <v>8081</v>
      </c>
      <c r="B3464" t="s">
        <v>1669</v>
      </c>
      <c r="C3464" t="s">
        <v>211</v>
      </c>
      <c r="D3464">
        <v>42826</v>
      </c>
      <c r="E3464">
        <v>7</v>
      </c>
      <c r="F3464">
        <v>9</v>
      </c>
      <c r="G3464">
        <v>0.77777777777777779</v>
      </c>
      <c r="H3464">
        <v>89</v>
      </c>
      <c r="I3464">
        <v>63</v>
      </c>
      <c r="J3464">
        <v>1.4126984126984128</v>
      </c>
      <c r="K3464">
        <v>80</v>
      </c>
      <c r="L3464">
        <v>0.78749999999999998</v>
      </c>
      <c r="M3464">
        <v>68</v>
      </c>
      <c r="O3464">
        <v>2</v>
      </c>
      <c r="P3464">
        <v>7</v>
      </c>
      <c r="Q3464">
        <v>0.2857142857142857</v>
      </c>
      <c r="R3464">
        <v>21</v>
      </c>
      <c r="S3464">
        <v>0.8</v>
      </c>
    </row>
    <row r="3465" spans="1:19" x14ac:dyDescent="0.25">
      <c r="A3465" t="s">
        <v>8082</v>
      </c>
      <c r="B3465" t="s">
        <v>1670</v>
      </c>
      <c r="C3465" t="s">
        <v>216</v>
      </c>
      <c r="D3465">
        <v>42826</v>
      </c>
      <c r="E3465">
        <v>2</v>
      </c>
      <c r="F3465">
        <v>3</v>
      </c>
      <c r="G3465">
        <v>0.66666666666666663</v>
      </c>
      <c r="H3465">
        <v>19</v>
      </c>
      <c r="I3465">
        <v>18</v>
      </c>
      <c r="J3465">
        <v>1.0555555555555556</v>
      </c>
      <c r="K3465">
        <v>30</v>
      </c>
      <c r="L3465">
        <v>0.6</v>
      </c>
      <c r="M3465">
        <v>17</v>
      </c>
      <c r="O3465">
        <v>0</v>
      </c>
      <c r="P3465">
        <v>0</v>
      </c>
      <c r="Q3465" t="e">
        <v>#DIV/0!</v>
      </c>
      <c r="R3465">
        <v>2</v>
      </c>
    </row>
    <row r="3466" spans="1:19" x14ac:dyDescent="0.25">
      <c r="A3466" t="s">
        <v>8083</v>
      </c>
      <c r="B3466" t="s">
        <v>1671</v>
      </c>
      <c r="C3466" t="s">
        <v>230</v>
      </c>
      <c r="D3466">
        <v>42826</v>
      </c>
      <c r="E3466">
        <v>5</v>
      </c>
      <c r="F3466">
        <v>7</v>
      </c>
      <c r="G3466">
        <v>0.7142857142857143</v>
      </c>
      <c r="H3466">
        <v>37</v>
      </c>
      <c r="I3466">
        <v>40</v>
      </c>
      <c r="J3466">
        <v>0.92500000000000004</v>
      </c>
      <c r="K3466">
        <v>105</v>
      </c>
      <c r="L3466">
        <v>0.38095238095238093</v>
      </c>
      <c r="M3466">
        <v>32</v>
      </c>
      <c r="O3466">
        <v>0</v>
      </c>
      <c r="P3466">
        <v>0</v>
      </c>
      <c r="Q3466" t="e">
        <v>#DIV/0!</v>
      </c>
      <c r="R3466">
        <v>5</v>
      </c>
      <c r="S3466">
        <v>0.37</v>
      </c>
    </row>
    <row r="3467" spans="1:19" x14ac:dyDescent="0.25">
      <c r="A3467" t="s">
        <v>9644</v>
      </c>
      <c r="B3467" t="s">
        <v>9645</v>
      </c>
      <c r="C3467" t="s">
        <v>9523</v>
      </c>
      <c r="D3467">
        <v>42826</v>
      </c>
      <c r="E3467">
        <v>5</v>
      </c>
      <c r="F3467">
        <v>5</v>
      </c>
      <c r="G3467">
        <v>1</v>
      </c>
      <c r="H3467">
        <v>41</v>
      </c>
      <c r="I3467">
        <v>24</v>
      </c>
      <c r="J3467">
        <v>1.7083333333333333</v>
      </c>
      <c r="K3467">
        <v>34</v>
      </c>
      <c r="L3467">
        <v>0.70588235294117652</v>
      </c>
      <c r="M3467">
        <v>32</v>
      </c>
      <c r="O3467">
        <v>3</v>
      </c>
      <c r="P3467">
        <v>3</v>
      </c>
      <c r="Q3467">
        <v>1</v>
      </c>
      <c r="R3467">
        <v>9</v>
      </c>
      <c r="S3467">
        <v>0.93333333333333324</v>
      </c>
    </row>
    <row r="3468" spans="1:19" x14ac:dyDescent="0.25">
      <c r="A3468" t="s">
        <v>8084</v>
      </c>
      <c r="B3468" t="s">
        <v>1672</v>
      </c>
      <c r="C3468" t="s">
        <v>237</v>
      </c>
      <c r="D3468">
        <v>42826</v>
      </c>
      <c r="E3468">
        <v>10</v>
      </c>
      <c r="F3468">
        <v>15</v>
      </c>
      <c r="G3468">
        <v>0.66666666666666663</v>
      </c>
      <c r="H3468">
        <v>126</v>
      </c>
      <c r="I3468">
        <v>108</v>
      </c>
      <c r="J3468">
        <v>1.1666666666666667</v>
      </c>
      <c r="K3468">
        <v>180</v>
      </c>
      <c r="L3468">
        <v>0.6</v>
      </c>
      <c r="M3468">
        <v>126</v>
      </c>
      <c r="O3468">
        <v>0</v>
      </c>
      <c r="P3468">
        <v>0</v>
      </c>
      <c r="Q3468" t="e">
        <v>#DIV/0!</v>
      </c>
      <c r="R3468">
        <v>0</v>
      </c>
      <c r="S3468">
        <v>0.84</v>
      </c>
    </row>
    <row r="3469" spans="1:19" x14ac:dyDescent="0.25">
      <c r="A3469" t="s">
        <v>8085</v>
      </c>
      <c r="B3469" t="s">
        <v>1673</v>
      </c>
      <c r="C3469" t="s">
        <v>364</v>
      </c>
      <c r="D3469">
        <v>42826</v>
      </c>
      <c r="E3469">
        <v>15</v>
      </c>
      <c r="F3469">
        <v>12</v>
      </c>
      <c r="G3469">
        <v>1.25</v>
      </c>
      <c r="H3469">
        <v>28</v>
      </c>
      <c r="I3469">
        <v>27</v>
      </c>
      <c r="J3469">
        <v>1.037037037037037</v>
      </c>
      <c r="K3469">
        <v>26</v>
      </c>
      <c r="L3469">
        <v>1.0384615384615385</v>
      </c>
      <c r="M3469">
        <v>24</v>
      </c>
      <c r="O3469">
        <v>0</v>
      </c>
      <c r="P3469">
        <v>0</v>
      </c>
      <c r="Q3469" t="e">
        <v>#DIV/0!</v>
      </c>
      <c r="R3469">
        <v>4</v>
      </c>
      <c r="S3469">
        <v>0.76</v>
      </c>
    </row>
    <row r="3470" spans="1:19" x14ac:dyDescent="0.25">
      <c r="A3470" t="s">
        <v>8086</v>
      </c>
      <c r="B3470" t="s">
        <v>1674</v>
      </c>
      <c r="C3470" t="s">
        <v>219</v>
      </c>
      <c r="D3470">
        <v>42826</v>
      </c>
      <c r="E3470">
        <v>18</v>
      </c>
      <c r="F3470">
        <v>13</v>
      </c>
      <c r="G3470">
        <v>1.3846153846153846</v>
      </c>
      <c r="H3470">
        <v>91</v>
      </c>
      <c r="I3470">
        <v>168</v>
      </c>
      <c r="J3470">
        <v>0.54166666666666663</v>
      </c>
      <c r="K3470">
        <v>92</v>
      </c>
      <c r="L3470">
        <v>1.826086956521739</v>
      </c>
      <c r="M3470">
        <v>77</v>
      </c>
      <c r="O3470">
        <v>14</v>
      </c>
      <c r="P3470">
        <v>19</v>
      </c>
      <c r="Q3470">
        <v>0.73684210526315785</v>
      </c>
      <c r="R3470">
        <v>14</v>
      </c>
      <c r="S3470">
        <v>0.8899999999999999</v>
      </c>
    </row>
    <row r="3471" spans="1:19" x14ac:dyDescent="0.25">
      <c r="A3471" t="s">
        <v>9269</v>
      </c>
      <c r="B3471" t="s">
        <v>9270</v>
      </c>
      <c r="C3471" t="s">
        <v>3018</v>
      </c>
      <c r="D3471">
        <v>42826</v>
      </c>
      <c r="E3471">
        <v>11</v>
      </c>
      <c r="F3471">
        <v>11</v>
      </c>
      <c r="G3471">
        <v>1</v>
      </c>
      <c r="H3471">
        <v>54</v>
      </c>
      <c r="I3471">
        <v>55</v>
      </c>
      <c r="J3471">
        <v>0.98181818181818181</v>
      </c>
      <c r="K3471">
        <v>44</v>
      </c>
      <c r="L3471">
        <v>1.25</v>
      </c>
      <c r="M3471">
        <v>52</v>
      </c>
      <c r="O3471">
        <v>0</v>
      </c>
      <c r="P3471">
        <v>0</v>
      </c>
      <c r="Q3471" t="e">
        <v>#DIV/0!</v>
      </c>
      <c r="R3471">
        <v>2</v>
      </c>
      <c r="S3471">
        <v>0.74249999999999994</v>
      </c>
    </row>
    <row r="3472" spans="1:19" x14ac:dyDescent="0.25">
      <c r="A3472" t="s">
        <v>8087</v>
      </c>
      <c r="B3472" t="s">
        <v>1675</v>
      </c>
      <c r="C3472" t="s">
        <v>235</v>
      </c>
      <c r="D3472">
        <v>42826</v>
      </c>
      <c r="E3472">
        <v>1</v>
      </c>
      <c r="F3472">
        <v>1</v>
      </c>
      <c r="G3472">
        <v>1</v>
      </c>
      <c r="H3472">
        <v>7</v>
      </c>
      <c r="I3472">
        <v>5</v>
      </c>
      <c r="J3472">
        <v>1.4</v>
      </c>
      <c r="K3472">
        <v>10</v>
      </c>
      <c r="L3472">
        <v>0.5</v>
      </c>
      <c r="M3472">
        <v>5</v>
      </c>
      <c r="O3472">
        <v>1</v>
      </c>
      <c r="P3472">
        <v>1</v>
      </c>
      <c r="Q3472">
        <v>1</v>
      </c>
      <c r="R3472">
        <v>2</v>
      </c>
      <c r="S3472">
        <v>0.38249999999999995</v>
      </c>
    </row>
    <row r="3473" spans="1:19" x14ac:dyDescent="0.25">
      <c r="A3473" t="s">
        <v>8088</v>
      </c>
      <c r="B3473" t="s">
        <v>1676</v>
      </c>
      <c r="C3473" t="s">
        <v>239</v>
      </c>
      <c r="D3473">
        <v>42826</v>
      </c>
      <c r="E3473">
        <v>3</v>
      </c>
      <c r="F3473">
        <v>6</v>
      </c>
      <c r="G3473">
        <v>0.5</v>
      </c>
      <c r="H3473">
        <v>69</v>
      </c>
      <c r="I3473">
        <v>30</v>
      </c>
      <c r="J3473">
        <v>2.2999999999999998</v>
      </c>
      <c r="K3473">
        <v>50</v>
      </c>
      <c r="L3473">
        <v>0.6</v>
      </c>
      <c r="M3473">
        <v>64</v>
      </c>
      <c r="O3473">
        <v>0</v>
      </c>
      <c r="P3473">
        <v>0</v>
      </c>
      <c r="Q3473" t="e">
        <v>#DIV/0!</v>
      </c>
      <c r="R3473">
        <v>5</v>
      </c>
      <c r="S3473">
        <v>0.6283333333333333</v>
      </c>
    </row>
    <row r="3474" spans="1:19" x14ac:dyDescent="0.25">
      <c r="A3474" t="s">
        <v>8089</v>
      </c>
      <c r="B3474" t="s">
        <v>1677</v>
      </c>
      <c r="C3474" t="s">
        <v>222</v>
      </c>
      <c r="D3474">
        <v>42826</v>
      </c>
      <c r="E3474">
        <v>0</v>
      </c>
      <c r="F3474">
        <v>0</v>
      </c>
      <c r="G3474" t="e">
        <v>#DIV/0!</v>
      </c>
      <c r="H3474">
        <v>0</v>
      </c>
      <c r="I3474">
        <v>0</v>
      </c>
      <c r="J3474" t="e">
        <v>#DIV/0!</v>
      </c>
      <c r="K3474">
        <v>0</v>
      </c>
      <c r="L3474" t="e">
        <v>#DIV/0!</v>
      </c>
      <c r="M3474">
        <v>0</v>
      </c>
      <c r="O3474">
        <v>0</v>
      </c>
      <c r="P3474">
        <v>0</v>
      </c>
      <c r="Q3474" t="e">
        <v>#DIV/0!</v>
      </c>
      <c r="R3474">
        <v>0</v>
      </c>
      <c r="S3474">
        <v>0.69</v>
      </c>
    </row>
    <row r="3475" spans="1:19" x14ac:dyDescent="0.25">
      <c r="A3475" t="s">
        <v>8090</v>
      </c>
      <c r="B3475" t="s">
        <v>1678</v>
      </c>
      <c r="C3475" t="s">
        <v>603</v>
      </c>
      <c r="D3475">
        <v>42826</v>
      </c>
      <c r="E3475">
        <v>4</v>
      </c>
      <c r="F3475">
        <v>4</v>
      </c>
      <c r="G3475">
        <v>1</v>
      </c>
      <c r="H3475">
        <v>25</v>
      </c>
      <c r="I3475">
        <v>40</v>
      </c>
      <c r="J3475">
        <v>0.625</v>
      </c>
      <c r="K3475">
        <v>40</v>
      </c>
      <c r="L3475">
        <v>1</v>
      </c>
      <c r="M3475">
        <v>23</v>
      </c>
      <c r="O3475">
        <v>1</v>
      </c>
      <c r="P3475">
        <v>1</v>
      </c>
      <c r="Q3475">
        <v>1</v>
      </c>
      <c r="R3475">
        <v>2</v>
      </c>
    </row>
    <row r="3476" spans="1:19" x14ac:dyDescent="0.25">
      <c r="A3476" t="s">
        <v>8091</v>
      </c>
      <c r="B3476" t="s">
        <v>1679</v>
      </c>
      <c r="C3476" t="s">
        <v>225</v>
      </c>
      <c r="D3476">
        <v>42826</v>
      </c>
      <c r="E3476">
        <v>8</v>
      </c>
      <c r="F3476">
        <v>16</v>
      </c>
      <c r="G3476">
        <v>0.5</v>
      </c>
      <c r="H3476">
        <v>11</v>
      </c>
      <c r="I3476">
        <v>24</v>
      </c>
      <c r="J3476">
        <v>0.45833333333333331</v>
      </c>
      <c r="K3476">
        <v>48</v>
      </c>
      <c r="L3476">
        <v>0.5</v>
      </c>
      <c r="M3476">
        <v>10</v>
      </c>
      <c r="O3476">
        <v>2</v>
      </c>
      <c r="P3476">
        <v>4</v>
      </c>
      <c r="Q3476">
        <v>0.5</v>
      </c>
      <c r="R3476">
        <v>1</v>
      </c>
    </row>
    <row r="3477" spans="1:19" x14ac:dyDescent="0.25">
      <c r="A3477" t="s">
        <v>8092</v>
      </c>
      <c r="B3477" t="s">
        <v>1680</v>
      </c>
      <c r="C3477" t="s">
        <v>247</v>
      </c>
      <c r="D3477">
        <v>42826</v>
      </c>
      <c r="E3477">
        <v>6</v>
      </c>
      <c r="F3477">
        <v>7</v>
      </c>
      <c r="G3477">
        <v>0.8571428571428571</v>
      </c>
      <c r="H3477">
        <v>82</v>
      </c>
      <c r="I3477">
        <v>58</v>
      </c>
      <c r="J3477">
        <v>1.4137931034482758</v>
      </c>
      <c r="K3477">
        <v>75</v>
      </c>
      <c r="L3477">
        <v>0.77333333333333332</v>
      </c>
      <c r="M3477">
        <v>58</v>
      </c>
      <c r="O3477">
        <v>3</v>
      </c>
      <c r="P3477">
        <v>8</v>
      </c>
      <c r="Q3477">
        <v>0.375</v>
      </c>
      <c r="R3477">
        <v>24</v>
      </c>
    </row>
    <row r="3478" spans="1:19" x14ac:dyDescent="0.25">
      <c r="A3478" t="s">
        <v>9389</v>
      </c>
      <c r="B3478" t="s">
        <v>2690</v>
      </c>
      <c r="C3478" t="s">
        <v>2637</v>
      </c>
      <c r="D3478">
        <v>42826</v>
      </c>
      <c r="E3478">
        <v>6</v>
      </c>
      <c r="F3478">
        <v>6</v>
      </c>
      <c r="G3478">
        <v>1</v>
      </c>
      <c r="H3478">
        <v>27</v>
      </c>
      <c r="I3478">
        <v>30</v>
      </c>
      <c r="J3478">
        <v>0.9</v>
      </c>
      <c r="K3478">
        <v>32</v>
      </c>
      <c r="L3478">
        <v>0.9375</v>
      </c>
      <c r="M3478">
        <v>26</v>
      </c>
      <c r="O3478">
        <v>0</v>
      </c>
      <c r="P3478">
        <v>0</v>
      </c>
      <c r="Q3478" t="e">
        <v>#DIV/0!</v>
      </c>
      <c r="R3478">
        <v>1</v>
      </c>
    </row>
    <row r="3479" spans="1:19" x14ac:dyDescent="0.25">
      <c r="A3479" t="s">
        <v>8093</v>
      </c>
      <c r="B3479" t="s">
        <v>1681</v>
      </c>
      <c r="C3479" t="s">
        <v>242</v>
      </c>
      <c r="D3479">
        <v>42826</v>
      </c>
      <c r="E3479">
        <v>8</v>
      </c>
      <c r="F3479">
        <v>13</v>
      </c>
      <c r="G3479">
        <v>0.61538461538461542</v>
      </c>
      <c r="H3479">
        <v>57</v>
      </c>
      <c r="I3479">
        <v>69</v>
      </c>
      <c r="J3479">
        <v>0.82608695652173914</v>
      </c>
      <c r="K3479">
        <v>97</v>
      </c>
      <c r="L3479">
        <v>0.71134020618556704</v>
      </c>
      <c r="M3479">
        <v>50</v>
      </c>
      <c r="N3479">
        <v>0.93333333333333324</v>
      </c>
      <c r="O3479">
        <v>12</v>
      </c>
      <c r="P3479">
        <v>16</v>
      </c>
      <c r="Q3479">
        <v>0.75</v>
      </c>
      <c r="R3479">
        <v>7</v>
      </c>
    </row>
    <row r="3480" spans="1:19" x14ac:dyDescent="0.25">
      <c r="A3480" t="s">
        <v>8094</v>
      </c>
      <c r="B3480" t="s">
        <v>1682</v>
      </c>
      <c r="C3480" t="s">
        <v>243</v>
      </c>
      <c r="D3480">
        <v>42826</v>
      </c>
      <c r="E3480">
        <v>5</v>
      </c>
      <c r="F3480">
        <v>12</v>
      </c>
      <c r="G3480">
        <v>0.41666666666666669</v>
      </c>
      <c r="H3480">
        <v>9</v>
      </c>
      <c r="I3480">
        <v>18</v>
      </c>
      <c r="J3480">
        <v>0.5</v>
      </c>
      <c r="K3480">
        <v>40</v>
      </c>
      <c r="L3480">
        <v>0.45</v>
      </c>
      <c r="M3480">
        <v>8</v>
      </c>
      <c r="N3480">
        <v>0.84</v>
      </c>
      <c r="O3480">
        <v>2</v>
      </c>
      <c r="P3480">
        <v>4</v>
      </c>
      <c r="Q3480">
        <v>0.5</v>
      </c>
      <c r="R3480">
        <v>1</v>
      </c>
      <c r="S3480">
        <v>0.26</v>
      </c>
    </row>
    <row r="3481" spans="1:19" x14ac:dyDescent="0.25">
      <c r="A3481" t="s">
        <v>8095</v>
      </c>
      <c r="B3481" t="s">
        <v>1683</v>
      </c>
      <c r="C3481" t="s">
        <v>244</v>
      </c>
      <c r="D3481">
        <v>42826</v>
      </c>
      <c r="E3481">
        <v>3</v>
      </c>
      <c r="F3481">
        <v>4</v>
      </c>
      <c r="G3481">
        <v>0.75</v>
      </c>
      <c r="H3481">
        <v>2</v>
      </c>
      <c r="I3481">
        <v>6</v>
      </c>
      <c r="J3481">
        <v>0.33333333333333331</v>
      </c>
      <c r="K3481">
        <v>8</v>
      </c>
      <c r="L3481">
        <v>0.75</v>
      </c>
      <c r="M3481">
        <v>2</v>
      </c>
      <c r="N3481">
        <v>0.76</v>
      </c>
      <c r="O3481">
        <v>0</v>
      </c>
      <c r="P3481">
        <v>0</v>
      </c>
      <c r="Q3481" t="e">
        <v>#DIV/0!</v>
      </c>
      <c r="R3481">
        <v>0</v>
      </c>
      <c r="S3481">
        <v>0.875</v>
      </c>
    </row>
    <row r="3482" spans="1:19" x14ac:dyDescent="0.25">
      <c r="A3482" t="s">
        <v>9498</v>
      </c>
      <c r="B3482" t="s">
        <v>2863</v>
      </c>
      <c r="C3482" t="s">
        <v>2809</v>
      </c>
      <c r="D3482">
        <v>42826</v>
      </c>
      <c r="E3482">
        <v>10</v>
      </c>
      <c r="F3482">
        <v>10</v>
      </c>
      <c r="G3482">
        <v>1</v>
      </c>
      <c r="H3482">
        <v>68</v>
      </c>
      <c r="I3482">
        <v>49</v>
      </c>
      <c r="J3482">
        <v>1.3877551020408163</v>
      </c>
      <c r="K3482">
        <v>46</v>
      </c>
      <c r="L3482">
        <v>1.0652173913043479</v>
      </c>
      <c r="M3482">
        <v>58</v>
      </c>
      <c r="O3482">
        <v>3</v>
      </c>
      <c r="P3482">
        <v>3</v>
      </c>
      <c r="Q3482">
        <v>1</v>
      </c>
      <c r="R3482">
        <v>10</v>
      </c>
      <c r="S3482">
        <v>0.6875</v>
      </c>
    </row>
    <row r="3483" spans="1:19" x14ac:dyDescent="0.25">
      <c r="A3483" t="s">
        <v>8096</v>
      </c>
      <c r="B3483" t="s">
        <v>1684</v>
      </c>
      <c r="C3483" t="s">
        <v>245</v>
      </c>
      <c r="D3483">
        <v>42826</v>
      </c>
      <c r="E3483">
        <v>31</v>
      </c>
      <c r="F3483">
        <v>17</v>
      </c>
      <c r="G3483">
        <v>1.8235294117647058</v>
      </c>
      <c r="H3483">
        <v>45</v>
      </c>
      <c r="I3483">
        <v>95</v>
      </c>
      <c r="J3483">
        <v>0.47368421052631576</v>
      </c>
      <c r="K3483">
        <v>48</v>
      </c>
      <c r="L3483">
        <v>1.9791666666666667</v>
      </c>
      <c r="M3483">
        <v>41</v>
      </c>
      <c r="O3483">
        <v>0</v>
      </c>
      <c r="P3483">
        <v>1</v>
      </c>
      <c r="Q3483">
        <v>0</v>
      </c>
      <c r="R3483">
        <v>4</v>
      </c>
      <c r="S3483">
        <v>1.125</v>
      </c>
    </row>
    <row r="3484" spans="1:19" x14ac:dyDescent="0.25">
      <c r="A3484" t="s">
        <v>8097</v>
      </c>
      <c r="B3484" t="s">
        <v>1685</v>
      </c>
      <c r="C3484" t="s">
        <v>246</v>
      </c>
      <c r="D3484">
        <v>42826</v>
      </c>
      <c r="E3484">
        <v>61</v>
      </c>
      <c r="F3484">
        <v>58</v>
      </c>
      <c r="G3484">
        <v>1.0517241379310345</v>
      </c>
      <c r="H3484">
        <v>527</v>
      </c>
      <c r="I3484">
        <v>551</v>
      </c>
      <c r="J3484">
        <v>0.95644283121597096</v>
      </c>
      <c r="K3484">
        <v>635</v>
      </c>
      <c r="L3484">
        <v>0.86771653543307081</v>
      </c>
      <c r="M3484">
        <v>500</v>
      </c>
      <c r="O3484">
        <v>7</v>
      </c>
      <c r="P3484">
        <v>10</v>
      </c>
      <c r="Q3484">
        <v>0.7</v>
      </c>
      <c r="R3484">
        <v>27</v>
      </c>
      <c r="S3484">
        <v>0.82</v>
      </c>
    </row>
    <row r="3485" spans="1:19" x14ac:dyDescent="0.25">
      <c r="A3485" t="s">
        <v>8098</v>
      </c>
      <c r="B3485" t="s">
        <v>1686</v>
      </c>
      <c r="C3485" t="s">
        <v>365</v>
      </c>
      <c r="D3485">
        <v>42826</v>
      </c>
      <c r="E3485">
        <v>23</v>
      </c>
      <c r="F3485">
        <v>18</v>
      </c>
      <c r="G3485">
        <v>1.2777777777777777</v>
      </c>
      <c r="H3485">
        <v>52</v>
      </c>
      <c r="I3485">
        <v>69</v>
      </c>
      <c r="J3485">
        <v>0.75362318840579712</v>
      </c>
      <c r="K3485">
        <v>67</v>
      </c>
      <c r="L3485">
        <v>1.0298507462686568</v>
      </c>
      <c r="M3485">
        <v>47</v>
      </c>
      <c r="O3485">
        <v>0</v>
      </c>
      <c r="P3485">
        <v>1</v>
      </c>
      <c r="Q3485">
        <v>0</v>
      </c>
      <c r="R3485">
        <v>5</v>
      </c>
      <c r="S3485">
        <v>0.78</v>
      </c>
    </row>
    <row r="3486" spans="1:19" x14ac:dyDescent="0.25">
      <c r="A3486" t="s">
        <v>8099</v>
      </c>
      <c r="B3486" t="s">
        <v>1687</v>
      </c>
      <c r="C3486" t="s">
        <v>240</v>
      </c>
      <c r="D3486">
        <v>42826</v>
      </c>
      <c r="E3486">
        <v>153</v>
      </c>
      <c r="F3486">
        <v>145</v>
      </c>
      <c r="G3486">
        <v>1.0551724137931036</v>
      </c>
      <c r="H3486">
        <v>869</v>
      </c>
      <c r="I3486">
        <v>945</v>
      </c>
      <c r="J3486">
        <v>0.9195767195767196</v>
      </c>
      <c r="K3486">
        <v>1048</v>
      </c>
      <c r="L3486">
        <v>0.90171755725190839</v>
      </c>
      <c r="M3486">
        <v>790</v>
      </c>
      <c r="O3486">
        <v>27</v>
      </c>
      <c r="P3486">
        <v>43</v>
      </c>
      <c r="Q3486">
        <v>0.62790697674418605</v>
      </c>
      <c r="R3486">
        <v>79</v>
      </c>
      <c r="S3486">
        <v>0.83</v>
      </c>
    </row>
    <row r="3487" spans="1:19" x14ac:dyDescent="0.25">
      <c r="A3487" t="s">
        <v>8100</v>
      </c>
      <c r="B3487" t="s">
        <v>1706</v>
      </c>
      <c r="C3487" t="s">
        <v>233</v>
      </c>
      <c r="D3487">
        <v>42856</v>
      </c>
      <c r="E3487">
        <v>1</v>
      </c>
      <c r="F3487">
        <v>1</v>
      </c>
      <c r="G3487">
        <v>1</v>
      </c>
      <c r="H3487">
        <v>4</v>
      </c>
      <c r="I3487">
        <v>5</v>
      </c>
      <c r="J3487">
        <v>0.8</v>
      </c>
      <c r="K3487">
        <v>5</v>
      </c>
      <c r="L3487">
        <v>1</v>
      </c>
      <c r="M3487">
        <v>3</v>
      </c>
      <c r="O3487">
        <v>0</v>
      </c>
      <c r="P3487">
        <v>2</v>
      </c>
      <c r="Q3487">
        <v>0</v>
      </c>
      <c r="R3487">
        <v>1</v>
      </c>
      <c r="S3487">
        <v>0.95</v>
      </c>
    </row>
    <row r="3488" spans="1:19" x14ac:dyDescent="0.25">
      <c r="A3488" t="s">
        <v>8101</v>
      </c>
      <c r="B3488" t="s">
        <v>1707</v>
      </c>
      <c r="C3488" t="s">
        <v>215</v>
      </c>
      <c r="D3488">
        <v>42856</v>
      </c>
      <c r="E3488">
        <v>1</v>
      </c>
      <c r="F3488">
        <v>2</v>
      </c>
      <c r="G3488">
        <v>0.5</v>
      </c>
      <c r="H3488">
        <v>59</v>
      </c>
      <c r="I3488">
        <v>15</v>
      </c>
      <c r="J3488">
        <v>3.9333333333333331</v>
      </c>
      <c r="K3488">
        <v>30</v>
      </c>
      <c r="L3488">
        <v>0.5</v>
      </c>
      <c r="M3488">
        <v>51</v>
      </c>
      <c r="O3488">
        <v>0</v>
      </c>
      <c r="P3488">
        <v>0</v>
      </c>
      <c r="Q3488" t="e">
        <v>#DIV/0!</v>
      </c>
      <c r="R3488">
        <v>8</v>
      </c>
      <c r="S3488">
        <v>0.43</v>
      </c>
    </row>
    <row r="3489" spans="1:19" x14ac:dyDescent="0.25">
      <c r="A3489" t="s">
        <v>8102</v>
      </c>
      <c r="B3489" t="s">
        <v>1708</v>
      </c>
      <c r="C3489" t="s">
        <v>218</v>
      </c>
      <c r="D3489">
        <v>42856</v>
      </c>
      <c r="E3489">
        <v>2</v>
      </c>
      <c r="F3489">
        <v>3</v>
      </c>
      <c r="G3489">
        <v>0.66666666666666663</v>
      </c>
      <c r="H3489">
        <v>15</v>
      </c>
      <c r="I3489">
        <v>18</v>
      </c>
      <c r="J3489">
        <v>0.83333333333333337</v>
      </c>
      <c r="K3489">
        <v>30</v>
      </c>
      <c r="L3489">
        <v>0.6</v>
      </c>
      <c r="M3489">
        <v>12</v>
      </c>
      <c r="O3489">
        <v>3</v>
      </c>
      <c r="P3489">
        <v>6</v>
      </c>
      <c r="Q3489">
        <v>0.5</v>
      </c>
      <c r="R3489">
        <v>3</v>
      </c>
      <c r="S3489">
        <v>0.82</v>
      </c>
    </row>
    <row r="3490" spans="1:19" x14ac:dyDescent="0.25">
      <c r="A3490" t="s">
        <v>8103</v>
      </c>
      <c r="B3490" t="s">
        <v>1709</v>
      </c>
      <c r="C3490" t="s">
        <v>234</v>
      </c>
      <c r="D3490">
        <v>42856</v>
      </c>
      <c r="E3490">
        <v>1</v>
      </c>
      <c r="F3490">
        <v>1</v>
      </c>
      <c r="G3490">
        <v>1</v>
      </c>
      <c r="H3490">
        <v>7</v>
      </c>
      <c r="I3490">
        <v>5</v>
      </c>
      <c r="J3490">
        <v>1.4</v>
      </c>
      <c r="K3490">
        <v>10</v>
      </c>
      <c r="L3490">
        <v>0.5</v>
      </c>
      <c r="M3490">
        <v>6</v>
      </c>
      <c r="O3490">
        <v>1</v>
      </c>
      <c r="P3490">
        <v>1</v>
      </c>
      <c r="Q3490">
        <v>1</v>
      </c>
      <c r="R3490">
        <v>1</v>
      </c>
      <c r="S3490">
        <v>0.36</v>
      </c>
    </row>
    <row r="3491" spans="1:19" x14ac:dyDescent="0.25">
      <c r="A3491" t="s">
        <v>8773</v>
      </c>
      <c r="B3491" t="s">
        <v>2691</v>
      </c>
      <c r="C3491" t="s">
        <v>2636</v>
      </c>
      <c r="D3491">
        <v>42856</v>
      </c>
      <c r="E3491">
        <v>0</v>
      </c>
      <c r="F3491">
        <v>0</v>
      </c>
      <c r="G3491" t="e">
        <v>#DIV/0!</v>
      </c>
      <c r="H3491">
        <v>0</v>
      </c>
      <c r="I3491">
        <v>0</v>
      </c>
      <c r="J3491" t="e">
        <v>#DIV/0!</v>
      </c>
      <c r="K3491">
        <v>0</v>
      </c>
      <c r="L3491" t="e">
        <v>#DIV/0!</v>
      </c>
      <c r="M3491">
        <v>0</v>
      </c>
      <c r="O3491">
        <v>0</v>
      </c>
      <c r="P3491">
        <v>0</v>
      </c>
      <c r="Q3491" t="e">
        <v>#DIV/0!</v>
      </c>
      <c r="R3491">
        <v>0</v>
      </c>
      <c r="S3491">
        <v>0.81</v>
      </c>
    </row>
    <row r="3492" spans="1:19" x14ac:dyDescent="0.25">
      <c r="A3492" t="s">
        <v>8882</v>
      </c>
      <c r="B3492" t="s">
        <v>3228</v>
      </c>
      <c r="C3492" t="s">
        <v>2638</v>
      </c>
      <c r="D3492">
        <v>42856</v>
      </c>
      <c r="E3492">
        <v>6</v>
      </c>
      <c r="F3492">
        <v>6</v>
      </c>
      <c r="G3492">
        <v>1</v>
      </c>
      <c r="H3492">
        <v>29</v>
      </c>
      <c r="I3492">
        <v>30</v>
      </c>
      <c r="J3492">
        <v>0.96666666666666667</v>
      </c>
      <c r="K3492">
        <v>32</v>
      </c>
      <c r="L3492">
        <v>0.9375</v>
      </c>
      <c r="M3492">
        <v>25</v>
      </c>
      <c r="O3492">
        <v>1</v>
      </c>
      <c r="P3492">
        <v>1</v>
      </c>
      <c r="Q3492">
        <v>1</v>
      </c>
      <c r="R3492">
        <v>4</v>
      </c>
    </row>
    <row r="3493" spans="1:19" x14ac:dyDescent="0.25">
      <c r="A3493" t="s">
        <v>8104</v>
      </c>
      <c r="B3493" t="s">
        <v>1710</v>
      </c>
      <c r="C3493" t="s">
        <v>209</v>
      </c>
      <c r="D3493">
        <v>42856</v>
      </c>
      <c r="E3493">
        <v>2</v>
      </c>
      <c r="F3493">
        <v>3</v>
      </c>
      <c r="G3493">
        <v>0.66666666666666663</v>
      </c>
      <c r="H3493">
        <v>12</v>
      </c>
      <c r="I3493">
        <v>14</v>
      </c>
      <c r="J3493">
        <v>0.8571428571428571</v>
      </c>
      <c r="K3493">
        <v>20</v>
      </c>
      <c r="L3493">
        <v>0.7</v>
      </c>
      <c r="M3493">
        <v>8</v>
      </c>
      <c r="N3493">
        <v>0.875</v>
      </c>
      <c r="O3493">
        <v>1</v>
      </c>
      <c r="P3493">
        <v>3</v>
      </c>
      <c r="Q3493">
        <v>0.33333333333333331</v>
      </c>
      <c r="R3493">
        <v>4</v>
      </c>
      <c r="S3493">
        <v>0.43</v>
      </c>
    </row>
    <row r="3494" spans="1:19" x14ac:dyDescent="0.25">
      <c r="A3494" t="s">
        <v>8105</v>
      </c>
      <c r="B3494" t="s">
        <v>1711</v>
      </c>
      <c r="C3494" t="s">
        <v>214</v>
      </c>
      <c r="D3494">
        <v>42856</v>
      </c>
      <c r="E3494">
        <v>1</v>
      </c>
      <c r="F3494">
        <v>3</v>
      </c>
      <c r="G3494">
        <v>0.33333333333333331</v>
      </c>
      <c r="H3494">
        <v>8</v>
      </c>
      <c r="I3494">
        <v>7</v>
      </c>
      <c r="J3494">
        <v>1.1428571428571428</v>
      </c>
      <c r="K3494">
        <v>30</v>
      </c>
      <c r="L3494">
        <v>0.23333333333333334</v>
      </c>
      <c r="M3494">
        <v>8</v>
      </c>
      <c r="N3494">
        <v>0.6875</v>
      </c>
      <c r="O3494">
        <v>4</v>
      </c>
      <c r="P3494">
        <v>5</v>
      </c>
      <c r="Q3494">
        <v>0.8</v>
      </c>
      <c r="R3494">
        <v>0</v>
      </c>
      <c r="S3494">
        <v>0</v>
      </c>
    </row>
    <row r="3495" spans="1:19" x14ac:dyDescent="0.25">
      <c r="A3495" t="s">
        <v>8106</v>
      </c>
      <c r="B3495" t="s">
        <v>1712</v>
      </c>
      <c r="C3495" t="s">
        <v>220</v>
      </c>
      <c r="D3495">
        <v>42856</v>
      </c>
      <c r="E3495">
        <v>6</v>
      </c>
      <c r="F3495">
        <v>7</v>
      </c>
      <c r="G3495">
        <v>0.8571428571428571</v>
      </c>
      <c r="H3495">
        <v>36</v>
      </c>
      <c r="I3495">
        <v>42</v>
      </c>
      <c r="J3495">
        <v>0.8571428571428571</v>
      </c>
      <c r="K3495">
        <v>47</v>
      </c>
      <c r="L3495">
        <v>0.8936170212765957</v>
      </c>
      <c r="M3495">
        <v>19</v>
      </c>
      <c r="N3495">
        <v>1.125</v>
      </c>
      <c r="O3495">
        <v>9</v>
      </c>
      <c r="P3495">
        <v>11</v>
      </c>
      <c r="Q3495">
        <v>0.81818181818181823</v>
      </c>
      <c r="R3495">
        <v>17</v>
      </c>
      <c r="S3495">
        <v>0.13</v>
      </c>
    </row>
    <row r="3496" spans="1:19" x14ac:dyDescent="0.25">
      <c r="A3496" t="s">
        <v>8107</v>
      </c>
      <c r="B3496" t="s">
        <v>1713</v>
      </c>
      <c r="C3496" t="s">
        <v>226</v>
      </c>
      <c r="D3496">
        <v>42856</v>
      </c>
      <c r="E3496">
        <v>2</v>
      </c>
      <c r="F3496">
        <v>12</v>
      </c>
      <c r="G3496">
        <v>0.16666666666666666</v>
      </c>
      <c r="H3496">
        <v>3</v>
      </c>
      <c r="I3496">
        <v>6</v>
      </c>
      <c r="J3496">
        <v>0.5</v>
      </c>
      <c r="K3496">
        <v>40</v>
      </c>
      <c r="L3496">
        <v>0.15</v>
      </c>
      <c r="M3496">
        <v>3</v>
      </c>
      <c r="N3496">
        <v>0.82</v>
      </c>
      <c r="O3496">
        <v>3</v>
      </c>
      <c r="P3496">
        <v>5</v>
      </c>
      <c r="Q3496">
        <v>0.6</v>
      </c>
      <c r="R3496">
        <v>0</v>
      </c>
    </row>
    <row r="3497" spans="1:19" x14ac:dyDescent="0.25">
      <c r="A3497" t="s">
        <v>8108</v>
      </c>
      <c r="B3497" t="s">
        <v>1714</v>
      </c>
      <c r="C3497" t="s">
        <v>227</v>
      </c>
      <c r="D3497">
        <v>42856</v>
      </c>
      <c r="E3497">
        <v>1</v>
      </c>
      <c r="F3497">
        <v>4</v>
      </c>
      <c r="G3497">
        <v>0.25</v>
      </c>
      <c r="H3497">
        <v>2</v>
      </c>
      <c r="I3497">
        <v>2</v>
      </c>
      <c r="J3497">
        <v>1</v>
      </c>
      <c r="K3497">
        <v>8</v>
      </c>
      <c r="L3497">
        <v>0.25</v>
      </c>
      <c r="M3497">
        <v>2</v>
      </c>
      <c r="N3497">
        <v>0.78</v>
      </c>
      <c r="O3497">
        <v>4</v>
      </c>
      <c r="P3497">
        <v>4</v>
      </c>
      <c r="Q3497">
        <v>1</v>
      </c>
      <c r="R3497">
        <v>0</v>
      </c>
      <c r="S3497">
        <v>0.46</v>
      </c>
    </row>
    <row r="3498" spans="1:19" x14ac:dyDescent="0.25">
      <c r="A3498" t="s">
        <v>8991</v>
      </c>
      <c r="B3498" t="s">
        <v>2864</v>
      </c>
      <c r="C3498" t="s">
        <v>2810</v>
      </c>
      <c r="D3498">
        <v>42856</v>
      </c>
      <c r="E3498">
        <v>6</v>
      </c>
      <c r="F3498">
        <v>5</v>
      </c>
      <c r="G3498">
        <v>1.2</v>
      </c>
      <c r="H3498">
        <v>42</v>
      </c>
      <c r="I3498">
        <v>29</v>
      </c>
      <c r="J3498">
        <v>1.4482758620689655</v>
      </c>
      <c r="K3498">
        <v>34</v>
      </c>
      <c r="L3498">
        <v>0.8529411764705882</v>
      </c>
      <c r="M3498">
        <v>34</v>
      </c>
      <c r="O3498">
        <v>0</v>
      </c>
      <c r="P3498">
        <v>2</v>
      </c>
      <c r="Q3498">
        <v>0</v>
      </c>
      <c r="R3498">
        <v>8</v>
      </c>
      <c r="S3498">
        <v>0.28000000000000003</v>
      </c>
    </row>
    <row r="3499" spans="1:19" x14ac:dyDescent="0.25">
      <c r="A3499" t="s">
        <v>9126</v>
      </c>
      <c r="B3499" t="s">
        <v>9127</v>
      </c>
      <c r="C3499" t="s">
        <v>2811</v>
      </c>
      <c r="D3499">
        <v>42856</v>
      </c>
      <c r="E3499">
        <v>5</v>
      </c>
      <c r="F3499">
        <v>5</v>
      </c>
      <c r="G3499">
        <v>1</v>
      </c>
      <c r="H3499">
        <v>14</v>
      </c>
      <c r="I3499">
        <v>25</v>
      </c>
      <c r="J3499">
        <v>0.56000000000000005</v>
      </c>
      <c r="K3499">
        <v>12</v>
      </c>
      <c r="L3499">
        <v>2.0833333333333335</v>
      </c>
      <c r="M3499">
        <v>14</v>
      </c>
      <c r="O3499">
        <v>2</v>
      </c>
      <c r="P3499">
        <v>2</v>
      </c>
      <c r="Q3499">
        <v>1</v>
      </c>
      <c r="R3499">
        <v>0</v>
      </c>
      <c r="S3499">
        <v>0.71</v>
      </c>
    </row>
    <row r="3500" spans="1:19" x14ac:dyDescent="0.25">
      <c r="A3500" t="s">
        <v>8109</v>
      </c>
      <c r="B3500" t="s">
        <v>1715</v>
      </c>
      <c r="C3500" t="s">
        <v>204</v>
      </c>
      <c r="D3500">
        <v>42856</v>
      </c>
      <c r="E3500">
        <v>7</v>
      </c>
      <c r="F3500">
        <v>5</v>
      </c>
      <c r="G3500">
        <v>1.4</v>
      </c>
      <c r="H3500">
        <v>10</v>
      </c>
      <c r="I3500">
        <v>35</v>
      </c>
      <c r="J3500">
        <v>0.2857142857142857</v>
      </c>
      <c r="K3500">
        <v>12</v>
      </c>
      <c r="L3500">
        <v>2.9166666666666665</v>
      </c>
      <c r="M3500">
        <v>8</v>
      </c>
      <c r="O3500">
        <v>0</v>
      </c>
      <c r="P3500">
        <v>2</v>
      </c>
      <c r="Q3500">
        <v>0</v>
      </c>
      <c r="R3500">
        <v>2</v>
      </c>
      <c r="S3500">
        <v>0.47</v>
      </c>
    </row>
    <row r="3501" spans="1:19" x14ac:dyDescent="0.25">
      <c r="A3501" t="s">
        <v>8110</v>
      </c>
      <c r="B3501" t="s">
        <v>1716</v>
      </c>
      <c r="C3501" t="s">
        <v>208</v>
      </c>
      <c r="D3501">
        <v>42856</v>
      </c>
      <c r="E3501">
        <v>10</v>
      </c>
      <c r="F3501">
        <v>4</v>
      </c>
      <c r="G3501">
        <v>2.5</v>
      </c>
      <c r="H3501">
        <v>11</v>
      </c>
      <c r="I3501">
        <v>50</v>
      </c>
      <c r="J3501">
        <v>0.22</v>
      </c>
      <c r="K3501">
        <v>10</v>
      </c>
      <c r="L3501">
        <v>5</v>
      </c>
      <c r="M3501">
        <v>9</v>
      </c>
      <c r="O3501">
        <v>0</v>
      </c>
      <c r="P3501">
        <v>0</v>
      </c>
      <c r="Q3501" t="e">
        <v>#DIV/0!</v>
      </c>
      <c r="R3501">
        <v>2</v>
      </c>
    </row>
    <row r="3502" spans="1:19" x14ac:dyDescent="0.25">
      <c r="A3502" t="s">
        <v>8111</v>
      </c>
      <c r="B3502" t="s">
        <v>1717</v>
      </c>
      <c r="C3502" t="s">
        <v>212</v>
      </c>
      <c r="D3502">
        <v>42856</v>
      </c>
      <c r="E3502">
        <v>2</v>
      </c>
      <c r="F3502">
        <v>2</v>
      </c>
      <c r="G3502">
        <v>1</v>
      </c>
      <c r="H3502">
        <v>11</v>
      </c>
      <c r="I3502">
        <v>10</v>
      </c>
      <c r="J3502">
        <v>1.1000000000000001</v>
      </c>
      <c r="K3502">
        <v>10</v>
      </c>
      <c r="L3502">
        <v>1</v>
      </c>
      <c r="M3502">
        <v>11</v>
      </c>
      <c r="O3502">
        <v>0</v>
      </c>
      <c r="P3502">
        <v>0</v>
      </c>
      <c r="Q3502" t="e">
        <v>#DIV/0!</v>
      </c>
      <c r="R3502">
        <v>0</v>
      </c>
      <c r="S3502">
        <v>1</v>
      </c>
    </row>
    <row r="3503" spans="1:19" x14ac:dyDescent="0.25">
      <c r="A3503" t="s">
        <v>8112</v>
      </c>
      <c r="B3503" t="s">
        <v>1718</v>
      </c>
      <c r="C3503" t="s">
        <v>363</v>
      </c>
      <c r="D3503">
        <v>42856</v>
      </c>
      <c r="E3503">
        <v>10</v>
      </c>
      <c r="F3503">
        <v>6</v>
      </c>
      <c r="G3503">
        <v>1.6666666666666667</v>
      </c>
      <c r="H3503">
        <v>21</v>
      </c>
      <c r="I3503">
        <v>30</v>
      </c>
      <c r="J3503">
        <v>0.7</v>
      </c>
      <c r="K3503">
        <v>16</v>
      </c>
      <c r="L3503">
        <v>1.875</v>
      </c>
      <c r="M3503">
        <v>16</v>
      </c>
      <c r="O3503">
        <v>0</v>
      </c>
      <c r="P3503">
        <v>0</v>
      </c>
      <c r="Q3503" t="e">
        <v>#DIV/0!</v>
      </c>
      <c r="R3503">
        <v>5</v>
      </c>
      <c r="S3503">
        <v>0.5</v>
      </c>
    </row>
    <row r="3504" spans="1:19" x14ac:dyDescent="0.25">
      <c r="A3504" t="s">
        <v>8113</v>
      </c>
      <c r="B3504" t="s">
        <v>1719</v>
      </c>
      <c r="C3504" t="s">
        <v>223</v>
      </c>
      <c r="D3504">
        <v>42856</v>
      </c>
      <c r="E3504">
        <v>0</v>
      </c>
      <c r="F3504">
        <v>0</v>
      </c>
      <c r="G3504" t="e">
        <v>#DIV/0!</v>
      </c>
      <c r="H3504">
        <v>0</v>
      </c>
      <c r="I3504">
        <v>0</v>
      </c>
      <c r="J3504" t="e">
        <v>#DIV/0!</v>
      </c>
      <c r="K3504">
        <v>0</v>
      </c>
      <c r="L3504" t="e">
        <v>#DIV/0!</v>
      </c>
      <c r="M3504">
        <v>0</v>
      </c>
      <c r="O3504">
        <v>0</v>
      </c>
      <c r="P3504">
        <v>0</v>
      </c>
      <c r="Q3504" t="e">
        <v>#DIV/0!</v>
      </c>
      <c r="R3504">
        <v>0</v>
      </c>
      <c r="S3504">
        <v>0.33</v>
      </c>
    </row>
    <row r="3505" spans="1:19" x14ac:dyDescent="0.25">
      <c r="A3505" t="s">
        <v>8114</v>
      </c>
      <c r="B3505" t="s">
        <v>1720</v>
      </c>
      <c r="C3505" t="s">
        <v>206</v>
      </c>
      <c r="D3505">
        <v>42856</v>
      </c>
      <c r="E3505">
        <v>16</v>
      </c>
      <c r="F3505">
        <v>9</v>
      </c>
      <c r="G3505">
        <v>1.7777777777777777</v>
      </c>
      <c r="H3505">
        <v>143</v>
      </c>
      <c r="I3505">
        <v>160</v>
      </c>
      <c r="J3505">
        <v>0.89375000000000004</v>
      </c>
      <c r="K3505">
        <v>100</v>
      </c>
      <c r="L3505">
        <v>1.6</v>
      </c>
      <c r="M3505">
        <v>141</v>
      </c>
      <c r="O3505">
        <v>0</v>
      </c>
      <c r="P3505">
        <v>0</v>
      </c>
      <c r="Q3505" t="e">
        <v>#DIV/0!</v>
      </c>
      <c r="R3505">
        <v>2</v>
      </c>
      <c r="S3505">
        <v>0.67</v>
      </c>
    </row>
    <row r="3506" spans="1:19" x14ac:dyDescent="0.25">
      <c r="A3506" t="s">
        <v>8115</v>
      </c>
      <c r="B3506" t="s">
        <v>1721</v>
      </c>
      <c r="C3506" t="s">
        <v>977</v>
      </c>
      <c r="D3506">
        <v>42856</v>
      </c>
      <c r="E3506">
        <v>3</v>
      </c>
      <c r="F3506">
        <v>5</v>
      </c>
      <c r="G3506">
        <v>0.6</v>
      </c>
      <c r="H3506">
        <v>3</v>
      </c>
      <c r="I3506">
        <v>8</v>
      </c>
      <c r="J3506">
        <v>0.375</v>
      </c>
      <c r="K3506">
        <v>25</v>
      </c>
      <c r="L3506">
        <v>0.32</v>
      </c>
      <c r="M3506">
        <v>3</v>
      </c>
      <c r="O3506">
        <v>0</v>
      </c>
      <c r="P3506">
        <v>3</v>
      </c>
      <c r="Q3506">
        <v>0</v>
      </c>
      <c r="R3506">
        <v>0</v>
      </c>
      <c r="S3506">
        <v>0.77</v>
      </c>
    </row>
    <row r="3507" spans="1:19" x14ac:dyDescent="0.25">
      <c r="A3507" t="s">
        <v>8116</v>
      </c>
      <c r="B3507" t="s">
        <v>1722</v>
      </c>
      <c r="C3507" t="s">
        <v>229</v>
      </c>
      <c r="D3507">
        <v>42856</v>
      </c>
      <c r="E3507">
        <v>7</v>
      </c>
      <c r="F3507">
        <v>6</v>
      </c>
      <c r="G3507">
        <v>1.1666666666666667</v>
      </c>
      <c r="H3507">
        <v>65</v>
      </c>
      <c r="I3507">
        <v>105</v>
      </c>
      <c r="J3507">
        <v>0.61904761904761907</v>
      </c>
      <c r="K3507">
        <v>90</v>
      </c>
      <c r="L3507">
        <v>1.1666666666666667</v>
      </c>
      <c r="M3507">
        <v>63</v>
      </c>
      <c r="O3507">
        <v>0</v>
      </c>
      <c r="P3507">
        <v>0</v>
      </c>
      <c r="Q3507" t="e">
        <v>#DIV/0!</v>
      </c>
      <c r="R3507">
        <v>3</v>
      </c>
      <c r="S3507">
        <v>0.64</v>
      </c>
    </row>
    <row r="3508" spans="1:19" x14ac:dyDescent="0.25">
      <c r="A3508" t="s">
        <v>8117</v>
      </c>
      <c r="B3508" t="s">
        <v>1723</v>
      </c>
      <c r="C3508" t="s">
        <v>678</v>
      </c>
      <c r="D3508">
        <v>42856</v>
      </c>
      <c r="E3508">
        <v>0</v>
      </c>
      <c r="F3508">
        <v>0</v>
      </c>
      <c r="G3508" t="e">
        <v>#DIV/0!</v>
      </c>
      <c r="H3508">
        <v>0</v>
      </c>
      <c r="I3508">
        <v>0</v>
      </c>
      <c r="J3508" t="e">
        <v>#DIV/0!</v>
      </c>
      <c r="K3508">
        <v>0</v>
      </c>
      <c r="L3508" t="e">
        <v>#DIV/0!</v>
      </c>
      <c r="M3508">
        <v>0</v>
      </c>
      <c r="O3508">
        <v>0</v>
      </c>
      <c r="P3508">
        <v>0</v>
      </c>
      <c r="Q3508" t="e">
        <v>#DIV/0!</v>
      </c>
      <c r="R3508">
        <v>0</v>
      </c>
      <c r="S3508">
        <v>0.38</v>
      </c>
    </row>
    <row r="3509" spans="1:19" x14ac:dyDescent="0.25">
      <c r="A3509" t="s">
        <v>8118</v>
      </c>
      <c r="B3509" t="s">
        <v>1724</v>
      </c>
      <c r="C3509" t="s">
        <v>231</v>
      </c>
      <c r="D3509">
        <v>42856</v>
      </c>
      <c r="E3509">
        <v>5</v>
      </c>
      <c r="F3509">
        <v>7</v>
      </c>
      <c r="G3509">
        <v>0.7142857142857143</v>
      </c>
      <c r="H3509">
        <v>30</v>
      </c>
      <c r="I3509">
        <v>40</v>
      </c>
      <c r="J3509">
        <v>0.75</v>
      </c>
      <c r="K3509">
        <v>105</v>
      </c>
      <c r="L3509">
        <v>0.38095238095238093</v>
      </c>
      <c r="M3509">
        <v>30</v>
      </c>
      <c r="O3509">
        <v>0</v>
      </c>
      <c r="P3509">
        <v>0</v>
      </c>
      <c r="Q3509" t="e">
        <v>#DIV/0!</v>
      </c>
      <c r="R3509">
        <v>0</v>
      </c>
      <c r="S3509" t="e">
        <v>#DIV/0!</v>
      </c>
    </row>
    <row r="3510" spans="1:19" x14ac:dyDescent="0.25">
      <c r="A3510" t="s">
        <v>8119</v>
      </c>
      <c r="B3510" t="s">
        <v>1725</v>
      </c>
      <c r="C3510" t="s">
        <v>236</v>
      </c>
      <c r="D3510">
        <v>42856</v>
      </c>
      <c r="E3510">
        <v>10</v>
      </c>
      <c r="F3510">
        <v>15</v>
      </c>
      <c r="G3510">
        <v>0.66666666666666663</v>
      </c>
      <c r="H3510">
        <v>128</v>
      </c>
      <c r="I3510">
        <v>108</v>
      </c>
      <c r="J3510">
        <v>1.1851851851851851</v>
      </c>
      <c r="K3510">
        <v>180</v>
      </c>
      <c r="L3510">
        <v>0.6</v>
      </c>
      <c r="M3510">
        <v>126</v>
      </c>
      <c r="O3510">
        <v>2</v>
      </c>
      <c r="P3510">
        <v>5</v>
      </c>
      <c r="Q3510">
        <v>0.4</v>
      </c>
      <c r="R3510">
        <v>2</v>
      </c>
      <c r="S3510">
        <v>0.43</v>
      </c>
    </row>
    <row r="3511" spans="1:19" x14ac:dyDescent="0.25">
      <c r="A3511" t="s">
        <v>8120</v>
      </c>
      <c r="B3511" t="s">
        <v>1726</v>
      </c>
      <c r="C3511" t="s">
        <v>221</v>
      </c>
      <c r="D3511">
        <v>42856</v>
      </c>
      <c r="E3511">
        <v>13</v>
      </c>
      <c r="F3511">
        <v>6</v>
      </c>
      <c r="G3511">
        <v>2.1666666666666665</v>
      </c>
      <c r="H3511">
        <v>62</v>
      </c>
      <c r="I3511">
        <v>110</v>
      </c>
      <c r="J3511">
        <v>0.5636363636363636</v>
      </c>
      <c r="K3511">
        <v>45</v>
      </c>
      <c r="L3511">
        <v>2.4444444444444446</v>
      </c>
      <c r="M3511">
        <v>57</v>
      </c>
      <c r="O3511">
        <v>3</v>
      </c>
      <c r="P3511">
        <v>4</v>
      </c>
      <c r="Q3511">
        <v>0.75</v>
      </c>
      <c r="R3511">
        <v>5</v>
      </c>
      <c r="S3511">
        <v>0</v>
      </c>
    </row>
    <row r="3512" spans="1:19" x14ac:dyDescent="0.25">
      <c r="A3512" t="s">
        <v>8121</v>
      </c>
      <c r="B3512" t="s">
        <v>1727</v>
      </c>
      <c r="C3512" t="s">
        <v>238</v>
      </c>
      <c r="D3512">
        <v>42856</v>
      </c>
      <c r="E3512">
        <v>3</v>
      </c>
      <c r="F3512">
        <v>6</v>
      </c>
      <c r="G3512">
        <v>0.5</v>
      </c>
      <c r="H3512">
        <v>65</v>
      </c>
      <c r="I3512">
        <v>40</v>
      </c>
      <c r="J3512">
        <v>1.625</v>
      </c>
      <c r="K3512">
        <v>50</v>
      </c>
      <c r="L3512">
        <v>0.8</v>
      </c>
      <c r="M3512">
        <v>61</v>
      </c>
      <c r="O3512">
        <v>0</v>
      </c>
      <c r="P3512">
        <v>1</v>
      </c>
      <c r="Q3512">
        <v>0</v>
      </c>
      <c r="R3512">
        <v>4</v>
      </c>
      <c r="S3512" t="e">
        <v>#DIV/0!</v>
      </c>
    </row>
    <row r="3513" spans="1:19" x14ac:dyDescent="0.25">
      <c r="A3513" t="s">
        <v>8122</v>
      </c>
      <c r="B3513" t="s">
        <v>1728</v>
      </c>
      <c r="C3513" t="s">
        <v>224</v>
      </c>
      <c r="D3513">
        <v>42856</v>
      </c>
      <c r="E3513">
        <v>0</v>
      </c>
      <c r="F3513">
        <v>0</v>
      </c>
      <c r="G3513" t="e">
        <v>#DIV/0!</v>
      </c>
      <c r="H3513">
        <v>0</v>
      </c>
      <c r="I3513">
        <v>0</v>
      </c>
      <c r="J3513" t="e">
        <v>#DIV/0!</v>
      </c>
      <c r="K3513">
        <v>0</v>
      </c>
      <c r="L3513" t="e">
        <v>#DIV/0!</v>
      </c>
      <c r="M3513">
        <v>0</v>
      </c>
      <c r="O3513">
        <v>0</v>
      </c>
      <c r="P3513">
        <v>0</v>
      </c>
      <c r="Q3513" t="e">
        <v>#DIV/0!</v>
      </c>
      <c r="R3513">
        <v>0</v>
      </c>
      <c r="S3513" t="e">
        <v>#DIV/0!</v>
      </c>
    </row>
    <row r="3514" spans="1:19" x14ac:dyDescent="0.25">
      <c r="A3514" t="s">
        <v>8123</v>
      </c>
      <c r="B3514" t="s">
        <v>1729</v>
      </c>
      <c r="C3514" t="s">
        <v>584</v>
      </c>
      <c r="D3514">
        <v>42856</v>
      </c>
      <c r="E3514">
        <v>4</v>
      </c>
      <c r="F3514">
        <v>4</v>
      </c>
      <c r="G3514">
        <v>1</v>
      </c>
      <c r="H3514">
        <v>28</v>
      </c>
      <c r="I3514">
        <v>40</v>
      </c>
      <c r="J3514">
        <v>0.7</v>
      </c>
      <c r="K3514">
        <v>40</v>
      </c>
      <c r="L3514">
        <v>1</v>
      </c>
      <c r="M3514">
        <v>25</v>
      </c>
      <c r="O3514">
        <v>0</v>
      </c>
      <c r="P3514">
        <v>0</v>
      </c>
      <c r="Q3514" t="e">
        <v>#DIV/0!</v>
      </c>
      <c r="R3514">
        <v>3</v>
      </c>
      <c r="S3514">
        <v>0.84749999999999992</v>
      </c>
    </row>
    <row r="3515" spans="1:19" x14ac:dyDescent="0.25">
      <c r="A3515" t="s">
        <v>8124</v>
      </c>
      <c r="B3515" t="s">
        <v>1730</v>
      </c>
      <c r="C3515" t="s">
        <v>1164</v>
      </c>
      <c r="D3515">
        <v>42856</v>
      </c>
      <c r="E3515">
        <v>1</v>
      </c>
      <c r="F3515">
        <v>1</v>
      </c>
      <c r="G3515">
        <v>1</v>
      </c>
      <c r="H3515">
        <v>2</v>
      </c>
      <c r="I3515">
        <v>3</v>
      </c>
      <c r="J3515">
        <v>0.66666666666666663</v>
      </c>
      <c r="K3515">
        <v>5</v>
      </c>
      <c r="L3515">
        <v>0.6</v>
      </c>
      <c r="M3515">
        <v>2</v>
      </c>
      <c r="O3515">
        <v>0</v>
      </c>
      <c r="P3515">
        <v>0</v>
      </c>
      <c r="Q3515" t="e">
        <v>#DIV/0!</v>
      </c>
      <c r="R3515">
        <v>0</v>
      </c>
      <c r="S3515">
        <v>0.13</v>
      </c>
    </row>
    <row r="3516" spans="1:19" x14ac:dyDescent="0.25">
      <c r="A3516" t="s">
        <v>8125</v>
      </c>
      <c r="B3516" t="s">
        <v>1731</v>
      </c>
      <c r="C3516" t="s">
        <v>1166</v>
      </c>
      <c r="D3516">
        <v>42856</v>
      </c>
      <c r="E3516">
        <v>9</v>
      </c>
      <c r="F3516">
        <v>5</v>
      </c>
      <c r="G3516">
        <v>1.8</v>
      </c>
      <c r="H3516">
        <v>13</v>
      </c>
      <c r="I3516">
        <v>27</v>
      </c>
      <c r="J3516">
        <v>0.48148148148148145</v>
      </c>
      <c r="K3516">
        <v>25</v>
      </c>
      <c r="L3516">
        <v>1.08</v>
      </c>
      <c r="M3516">
        <v>13</v>
      </c>
      <c r="O3516">
        <v>0</v>
      </c>
      <c r="P3516">
        <v>2</v>
      </c>
      <c r="Q3516">
        <v>0</v>
      </c>
      <c r="R3516">
        <v>0</v>
      </c>
      <c r="S3516" t="e">
        <v>#DIV/0!</v>
      </c>
    </row>
    <row r="3517" spans="1:19" x14ac:dyDescent="0.25">
      <c r="A3517" t="s">
        <v>8126</v>
      </c>
      <c r="B3517" t="s">
        <v>1732</v>
      </c>
      <c r="C3517" t="s">
        <v>1168</v>
      </c>
      <c r="D3517">
        <v>42856</v>
      </c>
      <c r="E3517">
        <v>1</v>
      </c>
      <c r="F3517">
        <v>1</v>
      </c>
      <c r="G3517">
        <v>1</v>
      </c>
      <c r="H3517">
        <v>3</v>
      </c>
      <c r="I3517">
        <v>3</v>
      </c>
      <c r="J3517">
        <v>1</v>
      </c>
      <c r="K3517">
        <v>2</v>
      </c>
      <c r="L3517">
        <v>1.5</v>
      </c>
      <c r="M3517">
        <v>1</v>
      </c>
      <c r="O3517">
        <v>0</v>
      </c>
      <c r="P3517">
        <v>0</v>
      </c>
      <c r="Q3517" t="e">
        <v>#DIV/0!</v>
      </c>
      <c r="R3517">
        <v>2</v>
      </c>
      <c r="S3517">
        <v>0.52374999999999994</v>
      </c>
    </row>
    <row r="3518" spans="1:19" x14ac:dyDescent="0.25">
      <c r="A3518" t="s">
        <v>8127</v>
      </c>
      <c r="B3518" t="s">
        <v>1733</v>
      </c>
      <c r="C3518" t="s">
        <v>1170</v>
      </c>
      <c r="D3518">
        <v>42856</v>
      </c>
      <c r="E3518">
        <v>7</v>
      </c>
      <c r="F3518">
        <v>3</v>
      </c>
      <c r="G3518">
        <v>2.3333333333333335</v>
      </c>
      <c r="H3518">
        <v>13</v>
      </c>
      <c r="I3518">
        <v>21</v>
      </c>
      <c r="J3518">
        <v>0.61904761904761907</v>
      </c>
      <c r="K3518">
        <v>15</v>
      </c>
      <c r="L3518">
        <v>1.4</v>
      </c>
      <c r="M3518">
        <v>10</v>
      </c>
      <c r="O3518">
        <v>0</v>
      </c>
      <c r="P3518">
        <v>0</v>
      </c>
      <c r="Q3518" t="e">
        <v>#DIV/0!</v>
      </c>
      <c r="R3518">
        <v>3</v>
      </c>
      <c r="S3518" t="e">
        <v>#DIV/0!</v>
      </c>
    </row>
    <row r="3519" spans="1:19" x14ac:dyDescent="0.25">
      <c r="A3519" t="s">
        <v>8128</v>
      </c>
      <c r="B3519" t="s">
        <v>1734</v>
      </c>
      <c r="C3519" t="s">
        <v>1172</v>
      </c>
      <c r="D3519">
        <v>42856</v>
      </c>
      <c r="E3519">
        <v>2</v>
      </c>
      <c r="F3519">
        <v>2</v>
      </c>
      <c r="G3519">
        <v>1</v>
      </c>
      <c r="H3519">
        <v>11</v>
      </c>
      <c r="I3519">
        <v>6</v>
      </c>
      <c r="J3519">
        <v>1.8333333333333333</v>
      </c>
      <c r="K3519">
        <v>10</v>
      </c>
      <c r="L3519">
        <v>0.6</v>
      </c>
      <c r="M3519">
        <v>10</v>
      </c>
      <c r="O3519">
        <v>0</v>
      </c>
      <c r="P3519">
        <v>0</v>
      </c>
      <c r="Q3519" t="e">
        <v>#DIV/0!</v>
      </c>
      <c r="R3519">
        <v>1</v>
      </c>
      <c r="S3519">
        <v>0.46</v>
      </c>
    </row>
    <row r="3520" spans="1:19" x14ac:dyDescent="0.25">
      <c r="A3520" t="s">
        <v>8129</v>
      </c>
      <c r="B3520" t="s">
        <v>1735</v>
      </c>
      <c r="C3520" t="s">
        <v>1174</v>
      </c>
      <c r="D3520">
        <v>42856</v>
      </c>
      <c r="E3520">
        <v>5</v>
      </c>
      <c r="F3520">
        <v>6</v>
      </c>
      <c r="G3520">
        <v>0.83333333333333337</v>
      </c>
      <c r="H3520">
        <v>13</v>
      </c>
      <c r="I3520">
        <v>15</v>
      </c>
      <c r="J3520">
        <v>0.8666666666666667</v>
      </c>
      <c r="K3520">
        <v>10</v>
      </c>
      <c r="L3520">
        <v>1.5</v>
      </c>
      <c r="M3520">
        <v>13</v>
      </c>
      <c r="O3520">
        <v>0</v>
      </c>
      <c r="P3520">
        <v>0</v>
      </c>
      <c r="Q3520" t="e">
        <v>#DIV/0!</v>
      </c>
      <c r="R3520">
        <v>0</v>
      </c>
      <c r="S3520">
        <v>0.83</v>
      </c>
    </row>
    <row r="3521" spans="1:19" x14ac:dyDescent="0.25">
      <c r="A3521" t="s">
        <v>8130</v>
      </c>
      <c r="B3521" t="s">
        <v>1736</v>
      </c>
      <c r="C3521" t="s">
        <v>202</v>
      </c>
      <c r="D3521">
        <v>42856</v>
      </c>
      <c r="E3521">
        <v>1</v>
      </c>
      <c r="F3521">
        <v>1</v>
      </c>
      <c r="G3521">
        <v>1</v>
      </c>
      <c r="H3521">
        <v>2</v>
      </c>
      <c r="I3521">
        <v>3</v>
      </c>
      <c r="J3521">
        <v>0.66666666666666663</v>
      </c>
      <c r="K3521">
        <v>5</v>
      </c>
      <c r="L3521">
        <v>0.6</v>
      </c>
      <c r="M3521">
        <v>2</v>
      </c>
      <c r="O3521">
        <v>0</v>
      </c>
      <c r="P3521">
        <v>0</v>
      </c>
      <c r="Q3521" t="e">
        <v>#DIV/0!</v>
      </c>
      <c r="R3521">
        <v>0</v>
      </c>
      <c r="S3521">
        <v>0.28000000000000003</v>
      </c>
    </row>
    <row r="3522" spans="1:19" x14ac:dyDescent="0.25">
      <c r="A3522" t="s">
        <v>8131</v>
      </c>
      <c r="B3522" t="s">
        <v>1737</v>
      </c>
      <c r="C3522" t="s">
        <v>203</v>
      </c>
      <c r="D3522">
        <v>42856</v>
      </c>
      <c r="E3522">
        <v>23</v>
      </c>
      <c r="F3522">
        <v>14</v>
      </c>
      <c r="G3522">
        <v>1.6428571428571428</v>
      </c>
      <c r="H3522">
        <v>153</v>
      </c>
      <c r="I3522">
        <v>195</v>
      </c>
      <c r="J3522">
        <v>0.7846153846153846</v>
      </c>
      <c r="K3522">
        <v>112</v>
      </c>
      <c r="L3522">
        <v>1.7410714285714286</v>
      </c>
      <c r="M3522">
        <v>149</v>
      </c>
      <c r="O3522">
        <v>0</v>
      </c>
      <c r="P3522">
        <v>2</v>
      </c>
      <c r="Q3522">
        <v>0</v>
      </c>
      <c r="R3522">
        <v>4</v>
      </c>
      <c r="S3522">
        <v>0.81</v>
      </c>
    </row>
    <row r="3523" spans="1:19" x14ac:dyDescent="0.25">
      <c r="A3523" t="s">
        <v>8132</v>
      </c>
      <c r="B3523" t="s">
        <v>1738</v>
      </c>
      <c r="C3523" t="s">
        <v>988</v>
      </c>
      <c r="D3523">
        <v>42856</v>
      </c>
      <c r="E3523">
        <v>12</v>
      </c>
      <c r="F3523">
        <v>10</v>
      </c>
      <c r="G3523">
        <v>1.2</v>
      </c>
      <c r="H3523">
        <v>16</v>
      </c>
      <c r="I3523">
        <v>35</v>
      </c>
      <c r="J3523">
        <v>0.45714285714285713</v>
      </c>
      <c r="K3523">
        <v>50</v>
      </c>
      <c r="L3523">
        <v>0.7</v>
      </c>
      <c r="M3523">
        <v>16</v>
      </c>
      <c r="O3523">
        <v>0</v>
      </c>
      <c r="P3523">
        <v>5</v>
      </c>
      <c r="Q3523">
        <v>0</v>
      </c>
      <c r="R3523">
        <v>0</v>
      </c>
      <c r="S3523">
        <v>0.91749999999999998</v>
      </c>
    </row>
    <row r="3524" spans="1:19" x14ac:dyDescent="0.25">
      <c r="A3524" t="s">
        <v>8133</v>
      </c>
      <c r="B3524" t="s">
        <v>1739</v>
      </c>
      <c r="C3524" t="s">
        <v>1322</v>
      </c>
      <c r="D3524">
        <v>42856</v>
      </c>
      <c r="E3524">
        <v>1</v>
      </c>
      <c r="F3524">
        <v>1</v>
      </c>
      <c r="G3524">
        <v>1</v>
      </c>
      <c r="H3524">
        <v>3</v>
      </c>
      <c r="I3524">
        <v>3</v>
      </c>
      <c r="J3524">
        <v>1</v>
      </c>
      <c r="K3524">
        <v>2</v>
      </c>
      <c r="L3524">
        <v>1.5</v>
      </c>
      <c r="M3524">
        <v>1</v>
      </c>
      <c r="O3524">
        <v>0</v>
      </c>
      <c r="P3524">
        <v>0</v>
      </c>
      <c r="Q3524" t="e">
        <v>#DIV/0!</v>
      </c>
      <c r="R3524">
        <v>2</v>
      </c>
      <c r="S3524">
        <v>0.60499999999999998</v>
      </c>
    </row>
    <row r="3525" spans="1:19" x14ac:dyDescent="0.25">
      <c r="A3525" t="s">
        <v>8134</v>
      </c>
      <c r="B3525" t="s">
        <v>1740</v>
      </c>
      <c r="C3525" t="s">
        <v>232</v>
      </c>
      <c r="D3525">
        <v>42856</v>
      </c>
      <c r="E3525">
        <v>1</v>
      </c>
      <c r="F3525">
        <v>1</v>
      </c>
      <c r="G3525">
        <v>1</v>
      </c>
      <c r="H3525">
        <v>4</v>
      </c>
      <c r="I3525">
        <v>5</v>
      </c>
      <c r="J3525">
        <v>0.8</v>
      </c>
      <c r="K3525">
        <v>5</v>
      </c>
      <c r="L3525">
        <v>1</v>
      </c>
      <c r="M3525">
        <v>3</v>
      </c>
      <c r="O3525">
        <v>0</v>
      </c>
      <c r="P3525">
        <v>2</v>
      </c>
      <c r="Q3525">
        <v>0</v>
      </c>
      <c r="R3525">
        <v>1</v>
      </c>
      <c r="S3525" t="e">
        <v>#DIV/0!</v>
      </c>
    </row>
    <row r="3526" spans="1:19" x14ac:dyDescent="0.25">
      <c r="A3526" t="s">
        <v>8135</v>
      </c>
      <c r="B3526" t="s">
        <v>1741</v>
      </c>
      <c r="C3526" t="s">
        <v>207</v>
      </c>
      <c r="D3526">
        <v>42856</v>
      </c>
      <c r="E3526">
        <v>19</v>
      </c>
      <c r="F3526">
        <v>10</v>
      </c>
      <c r="G3526">
        <v>1.9</v>
      </c>
      <c r="H3526">
        <v>36</v>
      </c>
      <c r="I3526">
        <v>85</v>
      </c>
      <c r="J3526">
        <v>0.42352941176470588</v>
      </c>
      <c r="K3526">
        <v>45</v>
      </c>
      <c r="L3526">
        <v>1.8888888888888888</v>
      </c>
      <c r="M3526">
        <v>27</v>
      </c>
      <c r="O3526">
        <v>1</v>
      </c>
      <c r="P3526">
        <v>3</v>
      </c>
      <c r="Q3526">
        <v>0.33333333333333331</v>
      </c>
      <c r="R3526">
        <v>9</v>
      </c>
      <c r="S3526">
        <v>0.47</v>
      </c>
    </row>
    <row r="3527" spans="1:19" x14ac:dyDescent="0.25">
      <c r="A3527" t="s">
        <v>8136</v>
      </c>
      <c r="B3527" t="s">
        <v>1742</v>
      </c>
      <c r="C3527" t="s">
        <v>228</v>
      </c>
      <c r="D3527">
        <v>42856</v>
      </c>
      <c r="E3527">
        <v>7</v>
      </c>
      <c r="F3527">
        <v>6</v>
      </c>
      <c r="G3527">
        <v>1.1666666666666667</v>
      </c>
      <c r="H3527">
        <v>65</v>
      </c>
      <c r="I3527">
        <v>105</v>
      </c>
      <c r="J3527">
        <v>0.61904761904761907</v>
      </c>
      <c r="K3527">
        <v>90</v>
      </c>
      <c r="L3527">
        <v>1.1666666666666667</v>
      </c>
      <c r="M3527">
        <v>63</v>
      </c>
      <c r="O3527">
        <v>0</v>
      </c>
      <c r="P3527">
        <v>0</v>
      </c>
      <c r="Q3527" t="e">
        <v>#DIV/0!</v>
      </c>
      <c r="R3527">
        <v>3</v>
      </c>
      <c r="S3527" t="e">
        <v>#DIV/0!</v>
      </c>
    </row>
    <row r="3528" spans="1:19" x14ac:dyDescent="0.25">
      <c r="A3528" t="s">
        <v>8137</v>
      </c>
      <c r="B3528" t="s">
        <v>1743</v>
      </c>
      <c r="C3528" t="s">
        <v>689</v>
      </c>
      <c r="D3528">
        <v>42856</v>
      </c>
      <c r="E3528">
        <v>0</v>
      </c>
      <c r="F3528">
        <v>0</v>
      </c>
      <c r="G3528" t="e">
        <v>#DIV/0!</v>
      </c>
      <c r="H3528">
        <v>0</v>
      </c>
      <c r="I3528">
        <v>0</v>
      </c>
      <c r="J3528" t="e">
        <v>#DIV/0!</v>
      </c>
      <c r="K3528">
        <v>0</v>
      </c>
      <c r="L3528" t="e">
        <v>#DIV/0!</v>
      </c>
      <c r="M3528">
        <v>0</v>
      </c>
      <c r="O3528">
        <v>0</v>
      </c>
      <c r="P3528">
        <v>0</v>
      </c>
      <c r="Q3528" t="e">
        <v>#DIV/0!</v>
      </c>
      <c r="R3528">
        <v>0</v>
      </c>
      <c r="S3528">
        <v>1</v>
      </c>
    </row>
    <row r="3529" spans="1:19" x14ac:dyDescent="0.25">
      <c r="A3529" t="s">
        <v>8138</v>
      </c>
      <c r="B3529" t="s">
        <v>1744</v>
      </c>
      <c r="C3529" t="s">
        <v>211</v>
      </c>
      <c r="D3529">
        <v>42856</v>
      </c>
      <c r="E3529">
        <v>6</v>
      </c>
      <c r="F3529">
        <v>9</v>
      </c>
      <c r="G3529">
        <v>0.66666666666666663</v>
      </c>
      <c r="H3529">
        <v>89</v>
      </c>
      <c r="I3529">
        <v>38</v>
      </c>
      <c r="J3529">
        <v>2.3421052631578947</v>
      </c>
      <c r="K3529">
        <v>80</v>
      </c>
      <c r="L3529">
        <v>0.47499999999999998</v>
      </c>
      <c r="M3529">
        <v>80</v>
      </c>
      <c r="O3529">
        <v>4</v>
      </c>
      <c r="P3529">
        <v>5</v>
      </c>
      <c r="Q3529">
        <v>0.8</v>
      </c>
      <c r="R3529">
        <v>9</v>
      </c>
      <c r="S3529">
        <v>0.8</v>
      </c>
    </row>
    <row r="3530" spans="1:19" x14ac:dyDescent="0.25">
      <c r="A3530" t="s">
        <v>8139</v>
      </c>
      <c r="B3530" t="s">
        <v>1745</v>
      </c>
      <c r="C3530" t="s">
        <v>216</v>
      </c>
      <c r="D3530">
        <v>42856</v>
      </c>
      <c r="E3530">
        <v>2</v>
      </c>
      <c r="F3530">
        <v>3</v>
      </c>
      <c r="G3530">
        <v>0.66666666666666663</v>
      </c>
      <c r="H3530">
        <v>15</v>
      </c>
      <c r="I3530">
        <v>18</v>
      </c>
      <c r="J3530">
        <v>0.83333333333333337</v>
      </c>
      <c r="K3530">
        <v>30</v>
      </c>
      <c r="L3530">
        <v>0.6</v>
      </c>
      <c r="M3530">
        <v>12</v>
      </c>
      <c r="O3530">
        <v>3</v>
      </c>
      <c r="P3530">
        <v>6</v>
      </c>
      <c r="Q3530">
        <v>0.5</v>
      </c>
      <c r="R3530">
        <v>3</v>
      </c>
    </row>
    <row r="3531" spans="1:19" x14ac:dyDescent="0.25">
      <c r="A3531" t="s">
        <v>8140</v>
      </c>
      <c r="B3531" t="s">
        <v>1746</v>
      </c>
      <c r="C3531" t="s">
        <v>230</v>
      </c>
      <c r="D3531">
        <v>42856</v>
      </c>
      <c r="E3531">
        <v>5</v>
      </c>
      <c r="F3531">
        <v>7</v>
      </c>
      <c r="G3531">
        <v>0.7142857142857143</v>
      </c>
      <c r="H3531">
        <v>30</v>
      </c>
      <c r="I3531">
        <v>40</v>
      </c>
      <c r="J3531">
        <v>0.75</v>
      </c>
      <c r="K3531">
        <v>105</v>
      </c>
      <c r="L3531">
        <v>0.38095238095238093</v>
      </c>
      <c r="M3531">
        <v>30</v>
      </c>
      <c r="O3531">
        <v>0</v>
      </c>
      <c r="P3531">
        <v>0</v>
      </c>
      <c r="Q3531" t="e">
        <v>#DIV/0!</v>
      </c>
      <c r="R3531">
        <v>0</v>
      </c>
      <c r="S3531">
        <v>0.26</v>
      </c>
    </row>
    <row r="3532" spans="1:19" x14ac:dyDescent="0.25">
      <c r="A3532" t="s">
        <v>9646</v>
      </c>
      <c r="B3532" t="s">
        <v>9647</v>
      </c>
      <c r="C3532" t="s">
        <v>9523</v>
      </c>
      <c r="D3532">
        <v>42856</v>
      </c>
      <c r="E3532">
        <v>6</v>
      </c>
      <c r="F3532">
        <v>5</v>
      </c>
      <c r="G3532">
        <v>1.2</v>
      </c>
      <c r="H3532">
        <v>42</v>
      </c>
      <c r="I3532">
        <v>29</v>
      </c>
      <c r="J3532">
        <v>1.4482758620689655</v>
      </c>
      <c r="K3532">
        <v>34</v>
      </c>
      <c r="L3532">
        <v>0.8529411764705882</v>
      </c>
      <c r="M3532">
        <v>34</v>
      </c>
      <c r="O3532">
        <v>0</v>
      </c>
      <c r="P3532">
        <v>2</v>
      </c>
      <c r="Q3532">
        <v>0</v>
      </c>
      <c r="R3532">
        <v>8</v>
      </c>
      <c r="S3532">
        <v>0.89583333333333337</v>
      </c>
    </row>
    <row r="3533" spans="1:19" x14ac:dyDescent="0.25">
      <c r="A3533" t="s">
        <v>8141</v>
      </c>
      <c r="B3533" t="s">
        <v>1747</v>
      </c>
      <c r="C3533" t="s">
        <v>237</v>
      </c>
      <c r="D3533">
        <v>42856</v>
      </c>
      <c r="E3533">
        <v>10</v>
      </c>
      <c r="F3533">
        <v>15</v>
      </c>
      <c r="G3533">
        <v>0.66666666666666663</v>
      </c>
      <c r="H3533">
        <v>128</v>
      </c>
      <c r="I3533">
        <v>108</v>
      </c>
      <c r="J3533">
        <v>1.1851851851851851</v>
      </c>
      <c r="K3533">
        <v>180</v>
      </c>
      <c r="L3533">
        <v>0.6</v>
      </c>
      <c r="M3533">
        <v>126</v>
      </c>
      <c r="O3533">
        <v>2</v>
      </c>
      <c r="P3533">
        <v>5</v>
      </c>
      <c r="Q3533">
        <v>0.4</v>
      </c>
      <c r="R3533">
        <v>2</v>
      </c>
      <c r="S3533">
        <v>0.82</v>
      </c>
    </row>
    <row r="3534" spans="1:19" x14ac:dyDescent="0.25">
      <c r="A3534" t="s">
        <v>8142</v>
      </c>
      <c r="B3534" t="s">
        <v>1748</v>
      </c>
      <c r="C3534" t="s">
        <v>364</v>
      </c>
      <c r="D3534">
        <v>42856</v>
      </c>
      <c r="E3534">
        <v>15</v>
      </c>
      <c r="F3534">
        <v>12</v>
      </c>
      <c r="G3534">
        <v>1.25</v>
      </c>
      <c r="H3534">
        <v>34</v>
      </c>
      <c r="I3534">
        <v>45</v>
      </c>
      <c r="J3534">
        <v>0.75555555555555554</v>
      </c>
      <c r="K3534">
        <v>26</v>
      </c>
      <c r="L3534">
        <v>1.7307692307692308</v>
      </c>
      <c r="M3534">
        <v>29</v>
      </c>
      <c r="O3534">
        <v>0</v>
      </c>
      <c r="P3534">
        <v>0</v>
      </c>
      <c r="Q3534" t="e">
        <v>#DIV/0!</v>
      </c>
      <c r="R3534">
        <v>5</v>
      </c>
      <c r="S3534">
        <v>0.78</v>
      </c>
    </row>
    <row r="3535" spans="1:19" x14ac:dyDescent="0.25">
      <c r="A3535" t="s">
        <v>8143</v>
      </c>
      <c r="B3535" t="s">
        <v>1749</v>
      </c>
      <c r="C3535" t="s">
        <v>219</v>
      </c>
      <c r="D3535">
        <v>42856</v>
      </c>
      <c r="E3535">
        <v>19</v>
      </c>
      <c r="F3535">
        <v>13</v>
      </c>
      <c r="G3535">
        <v>1.4615384615384615</v>
      </c>
      <c r="H3535">
        <v>98</v>
      </c>
      <c r="I3535">
        <v>152</v>
      </c>
      <c r="J3535">
        <v>0.64473684210526316</v>
      </c>
      <c r="K3535">
        <v>92</v>
      </c>
      <c r="L3535">
        <v>1.6521739130434783</v>
      </c>
      <c r="M3535">
        <v>76</v>
      </c>
      <c r="O3535">
        <v>12</v>
      </c>
      <c r="P3535">
        <v>15</v>
      </c>
      <c r="Q3535">
        <v>0.8</v>
      </c>
      <c r="R3535">
        <v>22</v>
      </c>
      <c r="S3535">
        <v>0.8899999999999999</v>
      </c>
    </row>
    <row r="3536" spans="1:19" x14ac:dyDescent="0.25">
      <c r="A3536" t="s">
        <v>9271</v>
      </c>
      <c r="B3536" t="s">
        <v>9272</v>
      </c>
      <c r="C3536" t="s">
        <v>3018</v>
      </c>
      <c r="D3536">
        <v>42856</v>
      </c>
      <c r="E3536">
        <v>11</v>
      </c>
      <c r="F3536">
        <v>11</v>
      </c>
      <c r="G3536">
        <v>1</v>
      </c>
      <c r="H3536">
        <v>43</v>
      </c>
      <c r="I3536">
        <v>55</v>
      </c>
      <c r="J3536">
        <v>0.78181818181818186</v>
      </c>
      <c r="K3536">
        <v>44</v>
      </c>
      <c r="L3536">
        <v>1.25</v>
      </c>
      <c r="M3536">
        <v>39</v>
      </c>
      <c r="O3536">
        <v>3</v>
      </c>
      <c r="P3536">
        <v>3</v>
      </c>
      <c r="Q3536">
        <v>1</v>
      </c>
      <c r="R3536">
        <v>4</v>
      </c>
      <c r="S3536">
        <v>0.60499999999999998</v>
      </c>
    </row>
    <row r="3537" spans="1:19" x14ac:dyDescent="0.25">
      <c r="A3537" t="s">
        <v>8144</v>
      </c>
      <c r="B3537" t="s">
        <v>1750</v>
      </c>
      <c r="C3537" t="s">
        <v>235</v>
      </c>
      <c r="D3537">
        <v>42856</v>
      </c>
      <c r="E3537">
        <v>1</v>
      </c>
      <c r="F3537">
        <v>1</v>
      </c>
      <c r="G3537">
        <v>1</v>
      </c>
      <c r="H3537">
        <v>7</v>
      </c>
      <c r="I3537">
        <v>5</v>
      </c>
      <c r="J3537">
        <v>1.4</v>
      </c>
      <c r="K3537">
        <v>10</v>
      </c>
      <c r="L3537">
        <v>0.5</v>
      </c>
      <c r="M3537">
        <v>6</v>
      </c>
      <c r="O3537">
        <v>1</v>
      </c>
      <c r="P3537">
        <v>1</v>
      </c>
      <c r="Q3537">
        <v>1</v>
      </c>
      <c r="R3537">
        <v>1</v>
      </c>
      <c r="S3537">
        <v>0.43499999999999994</v>
      </c>
    </row>
    <row r="3538" spans="1:19" x14ac:dyDescent="0.25">
      <c r="A3538" t="s">
        <v>8145</v>
      </c>
      <c r="B3538" t="s">
        <v>1751</v>
      </c>
      <c r="C3538" t="s">
        <v>239</v>
      </c>
      <c r="D3538">
        <v>42856</v>
      </c>
      <c r="E3538">
        <v>3</v>
      </c>
      <c r="F3538">
        <v>6</v>
      </c>
      <c r="G3538">
        <v>0.5</v>
      </c>
      <c r="H3538">
        <v>65</v>
      </c>
      <c r="I3538">
        <v>40</v>
      </c>
      <c r="J3538">
        <v>1.625</v>
      </c>
      <c r="K3538">
        <v>50</v>
      </c>
      <c r="L3538">
        <v>0.8</v>
      </c>
      <c r="M3538">
        <v>61</v>
      </c>
      <c r="O3538">
        <v>0</v>
      </c>
      <c r="P3538">
        <v>1</v>
      </c>
      <c r="Q3538">
        <v>0</v>
      </c>
      <c r="R3538">
        <v>4</v>
      </c>
      <c r="S3538">
        <v>0.54833333333333334</v>
      </c>
    </row>
    <row r="3539" spans="1:19" x14ac:dyDescent="0.25">
      <c r="A3539" t="s">
        <v>8146</v>
      </c>
      <c r="B3539" t="s">
        <v>1752</v>
      </c>
      <c r="C3539" t="s">
        <v>222</v>
      </c>
      <c r="D3539">
        <v>42856</v>
      </c>
      <c r="E3539">
        <v>0</v>
      </c>
      <c r="F3539">
        <v>0</v>
      </c>
      <c r="G3539" t="e">
        <v>#DIV/0!</v>
      </c>
      <c r="H3539">
        <v>0</v>
      </c>
      <c r="I3539">
        <v>0</v>
      </c>
      <c r="J3539" t="e">
        <v>#DIV/0!</v>
      </c>
      <c r="K3539">
        <v>0</v>
      </c>
      <c r="L3539" t="e">
        <v>#DIV/0!</v>
      </c>
      <c r="M3539">
        <v>0</v>
      </c>
      <c r="O3539">
        <v>0</v>
      </c>
      <c r="P3539">
        <v>0</v>
      </c>
      <c r="Q3539" t="e">
        <v>#DIV/0!</v>
      </c>
      <c r="R3539">
        <v>0</v>
      </c>
      <c r="S3539">
        <v>0.65427083333333313</v>
      </c>
    </row>
    <row r="3540" spans="1:19" x14ac:dyDescent="0.25">
      <c r="A3540" t="s">
        <v>8147</v>
      </c>
      <c r="B3540" t="s">
        <v>1753</v>
      </c>
      <c r="C3540" t="s">
        <v>603</v>
      </c>
      <c r="D3540">
        <v>42856</v>
      </c>
      <c r="E3540">
        <v>4</v>
      </c>
      <c r="F3540">
        <v>4</v>
      </c>
      <c r="G3540">
        <v>1</v>
      </c>
      <c r="H3540">
        <v>28</v>
      </c>
      <c r="I3540">
        <v>40</v>
      </c>
      <c r="J3540">
        <v>0.7</v>
      </c>
      <c r="K3540">
        <v>40</v>
      </c>
      <c r="L3540">
        <v>1</v>
      </c>
      <c r="M3540">
        <v>25</v>
      </c>
      <c r="O3540">
        <v>0</v>
      </c>
      <c r="P3540">
        <v>0</v>
      </c>
      <c r="Q3540" t="e">
        <v>#DIV/0!</v>
      </c>
      <c r="R3540">
        <v>3</v>
      </c>
    </row>
    <row r="3541" spans="1:19" x14ac:dyDescent="0.25">
      <c r="A3541" t="s">
        <v>8148</v>
      </c>
      <c r="B3541" t="s">
        <v>1754</v>
      </c>
      <c r="C3541" t="s">
        <v>225</v>
      </c>
      <c r="D3541">
        <v>42856</v>
      </c>
      <c r="E3541">
        <v>3</v>
      </c>
      <c r="F3541">
        <v>16</v>
      </c>
      <c r="G3541">
        <v>0.1875</v>
      </c>
      <c r="H3541">
        <v>5</v>
      </c>
      <c r="I3541">
        <v>8</v>
      </c>
      <c r="J3541">
        <v>0.625</v>
      </c>
      <c r="K3541">
        <v>48</v>
      </c>
      <c r="L3541">
        <v>0.16666666666666666</v>
      </c>
      <c r="M3541">
        <v>5</v>
      </c>
      <c r="O3541">
        <v>7</v>
      </c>
      <c r="P3541">
        <v>9</v>
      </c>
      <c r="Q3541">
        <v>0.77777777777777779</v>
      </c>
      <c r="R3541">
        <v>0</v>
      </c>
    </row>
    <row r="3542" spans="1:19" x14ac:dyDescent="0.25">
      <c r="A3542" t="s">
        <v>8149</v>
      </c>
      <c r="B3542" t="s">
        <v>1755</v>
      </c>
      <c r="C3542" t="s">
        <v>247</v>
      </c>
      <c r="D3542">
        <v>42856</v>
      </c>
      <c r="E3542">
        <v>5</v>
      </c>
      <c r="F3542">
        <v>7</v>
      </c>
      <c r="G3542">
        <v>0.7142857142857143</v>
      </c>
      <c r="H3542">
        <v>85</v>
      </c>
      <c r="I3542">
        <v>43</v>
      </c>
      <c r="J3542">
        <v>1.9767441860465116</v>
      </c>
      <c r="K3542">
        <v>75</v>
      </c>
      <c r="L3542">
        <v>0.57333333333333336</v>
      </c>
      <c r="M3542">
        <v>72</v>
      </c>
      <c r="O3542">
        <v>4</v>
      </c>
      <c r="P3542">
        <v>9</v>
      </c>
      <c r="Q3542">
        <v>0.44444444444444442</v>
      </c>
      <c r="R3542">
        <v>13</v>
      </c>
    </row>
    <row r="3543" spans="1:19" x14ac:dyDescent="0.25">
      <c r="A3543" t="s">
        <v>9390</v>
      </c>
      <c r="B3543" t="s">
        <v>2692</v>
      </c>
      <c r="C3543" t="s">
        <v>2637</v>
      </c>
      <c r="D3543">
        <v>42856</v>
      </c>
      <c r="E3543">
        <v>6</v>
      </c>
      <c r="F3543">
        <v>6</v>
      </c>
      <c r="G3543">
        <v>1</v>
      </c>
      <c r="H3543">
        <v>29</v>
      </c>
      <c r="I3543">
        <v>30</v>
      </c>
      <c r="J3543">
        <v>0.96666666666666667</v>
      </c>
      <c r="K3543">
        <v>32</v>
      </c>
      <c r="L3543">
        <v>0.9375</v>
      </c>
      <c r="M3543">
        <v>25</v>
      </c>
      <c r="O3543">
        <v>1</v>
      </c>
      <c r="P3543">
        <v>1</v>
      </c>
      <c r="Q3543">
        <v>1</v>
      </c>
      <c r="R3543">
        <v>4</v>
      </c>
    </row>
    <row r="3544" spans="1:19" x14ac:dyDescent="0.25">
      <c r="A3544" t="s">
        <v>8150</v>
      </c>
      <c r="B3544" t="s">
        <v>1756</v>
      </c>
      <c r="C3544" t="s">
        <v>242</v>
      </c>
      <c r="D3544">
        <v>42856</v>
      </c>
      <c r="E3544">
        <v>9</v>
      </c>
      <c r="F3544">
        <v>13</v>
      </c>
      <c r="G3544">
        <v>0.69230769230769229</v>
      </c>
      <c r="H3544">
        <v>56</v>
      </c>
      <c r="I3544">
        <v>63</v>
      </c>
      <c r="J3544">
        <v>0.88888888888888884</v>
      </c>
      <c r="K3544">
        <v>97</v>
      </c>
      <c r="L3544">
        <v>0.64948453608247425</v>
      </c>
      <c r="M3544">
        <v>35</v>
      </c>
      <c r="N3544">
        <v>0.89583333333333337</v>
      </c>
      <c r="O3544">
        <v>14</v>
      </c>
      <c r="P3544">
        <v>19</v>
      </c>
      <c r="Q3544">
        <v>0.73684210526315785</v>
      </c>
      <c r="R3544">
        <v>21</v>
      </c>
    </row>
    <row r="3545" spans="1:19" x14ac:dyDescent="0.25">
      <c r="A3545" t="s">
        <v>8151</v>
      </c>
      <c r="B3545" t="s">
        <v>1757</v>
      </c>
      <c r="C3545" t="s">
        <v>243</v>
      </c>
      <c r="D3545">
        <v>42856</v>
      </c>
      <c r="E3545">
        <v>2</v>
      </c>
      <c r="F3545">
        <v>12</v>
      </c>
      <c r="G3545">
        <v>0.16666666666666666</v>
      </c>
      <c r="H3545">
        <v>3</v>
      </c>
      <c r="I3545">
        <v>6</v>
      </c>
      <c r="J3545">
        <v>0.5</v>
      </c>
      <c r="K3545">
        <v>40</v>
      </c>
      <c r="L3545">
        <v>0.15</v>
      </c>
      <c r="M3545">
        <v>3</v>
      </c>
      <c r="N3545">
        <v>0.82</v>
      </c>
      <c r="O3545">
        <v>3</v>
      </c>
      <c r="P3545">
        <v>5</v>
      </c>
      <c r="Q3545">
        <v>0.6</v>
      </c>
      <c r="R3545">
        <v>0</v>
      </c>
      <c r="S3545">
        <v>0.28999999999999998</v>
      </c>
    </row>
    <row r="3546" spans="1:19" x14ac:dyDescent="0.25">
      <c r="A3546" t="s">
        <v>8152</v>
      </c>
      <c r="B3546" t="s">
        <v>1758</v>
      </c>
      <c r="C3546" t="s">
        <v>244</v>
      </c>
      <c r="D3546">
        <v>42856</v>
      </c>
      <c r="E3546">
        <v>1</v>
      </c>
      <c r="F3546">
        <v>4</v>
      </c>
      <c r="G3546">
        <v>0.25</v>
      </c>
      <c r="H3546">
        <v>2</v>
      </c>
      <c r="I3546">
        <v>2</v>
      </c>
      <c r="J3546">
        <v>1</v>
      </c>
      <c r="K3546">
        <v>8</v>
      </c>
      <c r="L3546">
        <v>0.25</v>
      </c>
      <c r="M3546">
        <v>2</v>
      </c>
      <c r="N3546">
        <v>0.78</v>
      </c>
      <c r="O3546">
        <v>4</v>
      </c>
      <c r="P3546">
        <v>4</v>
      </c>
      <c r="Q3546">
        <v>1</v>
      </c>
      <c r="R3546">
        <v>0</v>
      </c>
      <c r="S3546">
        <v>0.75</v>
      </c>
    </row>
    <row r="3547" spans="1:19" x14ac:dyDescent="0.25">
      <c r="A3547" t="s">
        <v>9499</v>
      </c>
      <c r="B3547" t="s">
        <v>2865</v>
      </c>
      <c r="C3547" t="s">
        <v>2809</v>
      </c>
      <c r="D3547">
        <v>42856</v>
      </c>
      <c r="E3547">
        <v>11</v>
      </c>
      <c r="F3547">
        <v>10</v>
      </c>
      <c r="G3547">
        <v>1.1000000000000001</v>
      </c>
      <c r="H3547">
        <v>56</v>
      </c>
      <c r="I3547">
        <v>54</v>
      </c>
      <c r="J3547">
        <v>1.037037037037037</v>
      </c>
      <c r="K3547">
        <v>46</v>
      </c>
      <c r="L3547">
        <v>1.173913043478261</v>
      </c>
      <c r="M3547">
        <v>48</v>
      </c>
      <c r="O3547">
        <v>2</v>
      </c>
      <c r="P3547">
        <v>4</v>
      </c>
      <c r="Q3547">
        <v>0.5</v>
      </c>
      <c r="R3547">
        <v>8</v>
      </c>
      <c r="S3547">
        <v>0.85</v>
      </c>
    </row>
    <row r="3548" spans="1:19" x14ac:dyDescent="0.25">
      <c r="A3548" t="s">
        <v>8153</v>
      </c>
      <c r="B3548" t="s">
        <v>1759</v>
      </c>
      <c r="C3548" t="s">
        <v>245</v>
      </c>
      <c r="D3548">
        <v>42856</v>
      </c>
      <c r="E3548">
        <v>29</v>
      </c>
      <c r="F3548">
        <v>17</v>
      </c>
      <c r="G3548">
        <v>1.7058823529411764</v>
      </c>
      <c r="H3548">
        <v>53</v>
      </c>
      <c r="I3548">
        <v>125</v>
      </c>
      <c r="J3548">
        <v>0.42399999999999999</v>
      </c>
      <c r="K3548">
        <v>48</v>
      </c>
      <c r="L3548">
        <v>2.6041666666666665</v>
      </c>
      <c r="M3548">
        <v>44</v>
      </c>
      <c r="O3548">
        <v>0</v>
      </c>
      <c r="P3548">
        <v>2</v>
      </c>
      <c r="Q3548">
        <v>0</v>
      </c>
      <c r="R3548">
        <v>9</v>
      </c>
      <c r="S3548">
        <v>1.125</v>
      </c>
    </row>
    <row r="3549" spans="1:19" x14ac:dyDescent="0.25">
      <c r="A3549" t="s">
        <v>8154</v>
      </c>
      <c r="B3549" t="s">
        <v>1760</v>
      </c>
      <c r="C3549" t="s">
        <v>246</v>
      </c>
      <c r="D3549">
        <v>42856</v>
      </c>
      <c r="E3549">
        <v>61</v>
      </c>
      <c r="F3549">
        <v>58</v>
      </c>
      <c r="G3549">
        <v>1.0517241379310345</v>
      </c>
      <c r="H3549">
        <v>524</v>
      </c>
      <c r="I3549">
        <v>611</v>
      </c>
      <c r="J3549">
        <v>0.85761047463175122</v>
      </c>
      <c r="K3549">
        <v>635</v>
      </c>
      <c r="L3549">
        <v>0.96220472440944882</v>
      </c>
      <c r="M3549">
        <v>506</v>
      </c>
      <c r="O3549">
        <v>5</v>
      </c>
      <c r="P3549">
        <v>13</v>
      </c>
      <c r="Q3549">
        <v>0.38461538461538464</v>
      </c>
      <c r="R3549">
        <v>19</v>
      </c>
      <c r="S3549">
        <v>0.96</v>
      </c>
    </row>
    <row r="3550" spans="1:19" x14ac:dyDescent="0.25">
      <c r="A3550" t="s">
        <v>8155</v>
      </c>
      <c r="B3550" t="s">
        <v>1761</v>
      </c>
      <c r="C3550" t="s">
        <v>365</v>
      </c>
      <c r="D3550">
        <v>42856</v>
      </c>
      <c r="E3550">
        <v>25</v>
      </c>
      <c r="F3550">
        <v>18</v>
      </c>
      <c r="G3550">
        <v>1.3888888888888888</v>
      </c>
      <c r="H3550">
        <v>55</v>
      </c>
      <c r="I3550">
        <v>75</v>
      </c>
      <c r="J3550">
        <v>0.73333333333333328</v>
      </c>
      <c r="K3550">
        <v>67</v>
      </c>
      <c r="L3550">
        <v>1.1194029850746268</v>
      </c>
      <c r="M3550">
        <v>49</v>
      </c>
      <c r="O3550">
        <v>0</v>
      </c>
      <c r="P3550">
        <v>2</v>
      </c>
      <c r="Q3550">
        <v>0</v>
      </c>
      <c r="R3550">
        <v>6</v>
      </c>
      <c r="S3550">
        <v>0.73</v>
      </c>
    </row>
    <row r="3551" spans="1:19" x14ac:dyDescent="0.25">
      <c r="A3551" t="s">
        <v>9693</v>
      </c>
      <c r="B3551" t="s">
        <v>9694</v>
      </c>
      <c r="C3551" t="s">
        <v>9513</v>
      </c>
      <c r="D3551">
        <v>42856</v>
      </c>
      <c r="E3551">
        <v>149</v>
      </c>
      <c r="F3551">
        <v>145</v>
      </c>
      <c r="G3551">
        <v>1.0275862068965518</v>
      </c>
      <c r="H3551">
        <v>863</v>
      </c>
      <c r="I3551">
        <v>1009</v>
      </c>
      <c r="J3551">
        <v>0.85530227948463822</v>
      </c>
      <c r="K3551">
        <v>1048</v>
      </c>
      <c r="L3551">
        <v>0.96278625954198471</v>
      </c>
      <c r="M3551">
        <v>784</v>
      </c>
      <c r="O3551">
        <v>33</v>
      </c>
      <c r="P3551">
        <v>59</v>
      </c>
      <c r="Q3551">
        <v>0.55932203389830504</v>
      </c>
      <c r="R3551">
        <v>80</v>
      </c>
    </row>
    <row r="3552" spans="1:19" x14ac:dyDescent="0.25">
      <c r="A3552" t="s">
        <v>8156</v>
      </c>
      <c r="B3552" t="s">
        <v>1762</v>
      </c>
      <c r="C3552" t="s">
        <v>240</v>
      </c>
      <c r="D3552">
        <v>42856</v>
      </c>
      <c r="E3552">
        <v>149</v>
      </c>
      <c r="F3552">
        <v>145</v>
      </c>
      <c r="G3552">
        <v>1.0275862068965518</v>
      </c>
      <c r="H3552">
        <v>863</v>
      </c>
      <c r="I3552">
        <v>1009</v>
      </c>
      <c r="J3552">
        <v>0.85530227948463822</v>
      </c>
      <c r="K3552">
        <v>1048</v>
      </c>
      <c r="L3552">
        <v>0.96278625954198471</v>
      </c>
      <c r="M3552">
        <v>784</v>
      </c>
      <c r="O3552">
        <v>33</v>
      </c>
      <c r="P3552">
        <v>59</v>
      </c>
      <c r="Q3552">
        <v>0.55932203389830504</v>
      </c>
      <c r="R3552">
        <v>80</v>
      </c>
      <c r="S3552">
        <v>0.83</v>
      </c>
    </row>
    <row r="3553" spans="1:19" x14ac:dyDescent="0.25">
      <c r="A3553" t="s">
        <v>8157</v>
      </c>
      <c r="B3553" t="s">
        <v>1763</v>
      </c>
      <c r="C3553" t="s">
        <v>233</v>
      </c>
      <c r="D3553">
        <v>42887</v>
      </c>
      <c r="E3553">
        <v>1</v>
      </c>
      <c r="F3553">
        <v>1</v>
      </c>
      <c r="G3553">
        <v>1</v>
      </c>
      <c r="H3553">
        <v>4</v>
      </c>
      <c r="I3553">
        <v>5</v>
      </c>
      <c r="J3553">
        <v>0.8</v>
      </c>
      <c r="K3553">
        <v>5</v>
      </c>
      <c r="L3553">
        <v>1</v>
      </c>
      <c r="M3553">
        <v>2</v>
      </c>
      <c r="O3553">
        <v>1</v>
      </c>
      <c r="P3553">
        <v>2</v>
      </c>
      <c r="Q3553">
        <v>0.5</v>
      </c>
      <c r="R3553">
        <v>2</v>
      </c>
      <c r="S3553">
        <v>0.95</v>
      </c>
    </row>
    <row r="3554" spans="1:19" x14ac:dyDescent="0.25">
      <c r="A3554" t="s">
        <v>8158</v>
      </c>
      <c r="B3554" t="s">
        <v>1764</v>
      </c>
      <c r="C3554" t="s">
        <v>215</v>
      </c>
      <c r="D3554">
        <v>42887</v>
      </c>
      <c r="E3554">
        <v>1</v>
      </c>
      <c r="F3554">
        <v>2</v>
      </c>
      <c r="G3554">
        <v>0.5</v>
      </c>
      <c r="H3554">
        <v>67</v>
      </c>
      <c r="I3554">
        <v>15</v>
      </c>
      <c r="J3554">
        <v>4.4666666666666668</v>
      </c>
      <c r="K3554">
        <v>30</v>
      </c>
      <c r="L3554">
        <v>0.5</v>
      </c>
      <c r="M3554">
        <v>59</v>
      </c>
      <c r="O3554">
        <v>0</v>
      </c>
      <c r="P3554">
        <v>0</v>
      </c>
      <c r="Q3554" t="e">
        <v>#DIV/0!</v>
      </c>
      <c r="R3554">
        <v>8</v>
      </c>
      <c r="S3554">
        <v>0.62</v>
      </c>
    </row>
    <row r="3555" spans="1:19" x14ac:dyDescent="0.25">
      <c r="A3555" t="s">
        <v>8159</v>
      </c>
      <c r="B3555" t="s">
        <v>1765</v>
      </c>
      <c r="C3555" t="s">
        <v>218</v>
      </c>
      <c r="D3555">
        <v>42887</v>
      </c>
      <c r="E3555">
        <v>1</v>
      </c>
      <c r="F3555">
        <v>3</v>
      </c>
      <c r="G3555">
        <v>0.33333333333333331</v>
      </c>
      <c r="H3555">
        <v>11</v>
      </c>
      <c r="I3555">
        <v>10</v>
      </c>
      <c r="J3555">
        <v>1.1000000000000001</v>
      </c>
      <c r="K3555">
        <v>30</v>
      </c>
      <c r="L3555">
        <v>0.33333333333333331</v>
      </c>
      <c r="M3555">
        <v>8</v>
      </c>
      <c r="O3555">
        <v>6</v>
      </c>
      <c r="P3555">
        <v>6</v>
      </c>
      <c r="Q3555">
        <v>1</v>
      </c>
      <c r="R3555">
        <v>3</v>
      </c>
      <c r="S3555">
        <v>0.69</v>
      </c>
    </row>
    <row r="3556" spans="1:19" x14ac:dyDescent="0.25">
      <c r="A3556" t="s">
        <v>8160</v>
      </c>
      <c r="B3556" t="s">
        <v>1766</v>
      </c>
      <c r="C3556" t="s">
        <v>234</v>
      </c>
      <c r="D3556">
        <v>42887</v>
      </c>
      <c r="E3556">
        <v>1</v>
      </c>
      <c r="F3556">
        <v>1</v>
      </c>
      <c r="G3556">
        <v>1</v>
      </c>
      <c r="H3556">
        <v>7</v>
      </c>
      <c r="I3556">
        <v>10</v>
      </c>
      <c r="J3556">
        <v>0.7</v>
      </c>
      <c r="K3556">
        <v>10</v>
      </c>
      <c r="L3556">
        <v>1</v>
      </c>
      <c r="M3556">
        <v>6</v>
      </c>
      <c r="O3556">
        <v>1</v>
      </c>
      <c r="P3556">
        <v>1</v>
      </c>
      <c r="Q3556">
        <v>1</v>
      </c>
      <c r="R3556">
        <v>1</v>
      </c>
      <c r="S3556">
        <v>0.33</v>
      </c>
    </row>
    <row r="3557" spans="1:19" x14ac:dyDescent="0.25">
      <c r="A3557" t="s">
        <v>8774</v>
      </c>
      <c r="B3557" t="s">
        <v>2693</v>
      </c>
      <c r="C3557" t="s">
        <v>2636</v>
      </c>
      <c r="D3557">
        <v>42887</v>
      </c>
      <c r="E3557">
        <v>0</v>
      </c>
      <c r="F3557">
        <v>0</v>
      </c>
      <c r="G3557" t="e">
        <v>#DIV/0!</v>
      </c>
      <c r="H3557">
        <v>0</v>
      </c>
      <c r="I3557">
        <v>0</v>
      </c>
      <c r="J3557" t="e">
        <v>#DIV/0!</v>
      </c>
      <c r="K3557">
        <v>0</v>
      </c>
      <c r="L3557" t="e">
        <v>#DIV/0!</v>
      </c>
      <c r="M3557">
        <v>0</v>
      </c>
      <c r="O3557">
        <v>0</v>
      </c>
      <c r="P3557">
        <v>0</v>
      </c>
      <c r="Q3557" t="e">
        <v>#DIV/0!</v>
      </c>
      <c r="R3557">
        <v>0</v>
      </c>
      <c r="S3557">
        <v>0.72</v>
      </c>
    </row>
    <row r="3558" spans="1:19" x14ac:dyDescent="0.25">
      <c r="A3558" t="s">
        <v>8883</v>
      </c>
      <c r="B3558" t="s">
        <v>3229</v>
      </c>
      <c r="C3558" t="s">
        <v>2638</v>
      </c>
      <c r="D3558">
        <v>42887</v>
      </c>
      <c r="E3558">
        <v>7</v>
      </c>
      <c r="F3558">
        <v>6</v>
      </c>
      <c r="G3558">
        <v>1.1666666666666667</v>
      </c>
      <c r="H3558">
        <v>29</v>
      </c>
      <c r="I3558">
        <v>37</v>
      </c>
      <c r="J3558">
        <v>0.78378378378378377</v>
      </c>
      <c r="K3558">
        <v>32</v>
      </c>
      <c r="L3558">
        <v>1.15625</v>
      </c>
      <c r="M3558">
        <v>27</v>
      </c>
      <c r="O3558">
        <v>2</v>
      </c>
      <c r="P3558">
        <v>2</v>
      </c>
      <c r="Q3558">
        <v>1</v>
      </c>
      <c r="R3558">
        <v>2</v>
      </c>
    </row>
    <row r="3559" spans="1:19" x14ac:dyDescent="0.25">
      <c r="A3559" t="s">
        <v>8161</v>
      </c>
      <c r="B3559" t="s">
        <v>1767</v>
      </c>
      <c r="C3559" t="s">
        <v>209</v>
      </c>
      <c r="D3559">
        <v>42887</v>
      </c>
      <c r="E3559">
        <v>3</v>
      </c>
      <c r="F3559">
        <v>3</v>
      </c>
      <c r="G3559">
        <v>1</v>
      </c>
      <c r="H3559">
        <v>9</v>
      </c>
      <c r="I3559">
        <v>20</v>
      </c>
      <c r="J3559">
        <v>0.45</v>
      </c>
      <c r="K3559">
        <v>20</v>
      </c>
      <c r="L3559">
        <v>1</v>
      </c>
      <c r="M3559">
        <v>7</v>
      </c>
      <c r="N3559">
        <v>0.75</v>
      </c>
      <c r="O3559">
        <v>4</v>
      </c>
      <c r="P3559">
        <v>5</v>
      </c>
      <c r="Q3559">
        <v>0.8</v>
      </c>
      <c r="R3559">
        <v>2</v>
      </c>
      <c r="S3559">
        <v>0.34</v>
      </c>
    </row>
    <row r="3560" spans="1:19" x14ac:dyDescent="0.25">
      <c r="A3560" t="s">
        <v>8162</v>
      </c>
      <c r="B3560" t="s">
        <v>1768</v>
      </c>
      <c r="C3560" t="s">
        <v>214</v>
      </c>
      <c r="D3560">
        <v>42887</v>
      </c>
      <c r="E3560">
        <v>1</v>
      </c>
      <c r="F3560">
        <v>3</v>
      </c>
      <c r="G3560">
        <v>0.33333333333333331</v>
      </c>
      <c r="H3560">
        <v>5</v>
      </c>
      <c r="I3560">
        <v>10</v>
      </c>
      <c r="J3560">
        <v>0.5</v>
      </c>
      <c r="K3560">
        <v>30</v>
      </c>
      <c r="L3560">
        <v>0.33333333333333331</v>
      </c>
      <c r="M3560">
        <v>5</v>
      </c>
      <c r="N3560">
        <v>0.85</v>
      </c>
      <c r="O3560">
        <v>0</v>
      </c>
      <c r="P3560">
        <v>2</v>
      </c>
      <c r="Q3560">
        <v>0</v>
      </c>
      <c r="R3560">
        <v>0</v>
      </c>
      <c r="S3560">
        <v>0.2</v>
      </c>
    </row>
    <row r="3561" spans="1:19" x14ac:dyDescent="0.25">
      <c r="A3561" t="s">
        <v>8163</v>
      </c>
      <c r="B3561" t="s">
        <v>1769</v>
      </c>
      <c r="C3561" t="s">
        <v>220</v>
      </c>
      <c r="D3561">
        <v>42887</v>
      </c>
      <c r="E3561">
        <v>6</v>
      </c>
      <c r="F3561">
        <v>7</v>
      </c>
      <c r="G3561">
        <v>0.8571428571428571</v>
      </c>
      <c r="H3561">
        <v>35</v>
      </c>
      <c r="I3561">
        <v>40</v>
      </c>
      <c r="J3561">
        <v>0.875</v>
      </c>
      <c r="K3561">
        <v>47</v>
      </c>
      <c r="L3561">
        <v>0.85106382978723405</v>
      </c>
      <c r="M3561">
        <v>26</v>
      </c>
      <c r="N3561">
        <v>1.125</v>
      </c>
      <c r="O3561">
        <v>7</v>
      </c>
      <c r="P3561">
        <v>12</v>
      </c>
      <c r="Q3561">
        <v>0.58333333333333337</v>
      </c>
      <c r="R3561">
        <v>9</v>
      </c>
      <c r="S3561">
        <v>0.16</v>
      </c>
    </row>
    <row r="3562" spans="1:19" x14ac:dyDescent="0.25">
      <c r="A3562" t="s">
        <v>8164</v>
      </c>
      <c r="B3562" t="s">
        <v>1770</v>
      </c>
      <c r="C3562" t="s">
        <v>226</v>
      </c>
      <c r="D3562">
        <v>42887</v>
      </c>
      <c r="E3562">
        <v>0</v>
      </c>
      <c r="F3562">
        <v>0</v>
      </c>
      <c r="G3562" t="e">
        <v>#DIV/0!</v>
      </c>
      <c r="H3562">
        <v>0</v>
      </c>
      <c r="I3562">
        <v>0</v>
      </c>
      <c r="J3562" t="e">
        <v>#DIV/0!</v>
      </c>
      <c r="K3562">
        <v>0</v>
      </c>
      <c r="L3562" t="e">
        <v>#DIV/0!</v>
      </c>
      <c r="M3562">
        <v>0</v>
      </c>
      <c r="N3562">
        <v>0.96</v>
      </c>
      <c r="O3562">
        <v>3</v>
      </c>
      <c r="P3562">
        <v>3</v>
      </c>
      <c r="Q3562">
        <v>1</v>
      </c>
      <c r="R3562">
        <v>0</v>
      </c>
    </row>
    <row r="3563" spans="1:19" x14ac:dyDescent="0.25">
      <c r="A3563" t="s">
        <v>8165</v>
      </c>
      <c r="B3563" t="s">
        <v>1771</v>
      </c>
      <c r="C3563" t="s">
        <v>227</v>
      </c>
      <c r="D3563">
        <v>42887</v>
      </c>
      <c r="E3563">
        <v>0</v>
      </c>
      <c r="F3563">
        <v>0</v>
      </c>
      <c r="G3563" t="e">
        <v>#DIV/0!</v>
      </c>
      <c r="H3563">
        <v>0</v>
      </c>
      <c r="I3563">
        <v>0</v>
      </c>
      <c r="J3563" t="e">
        <v>#DIV/0!</v>
      </c>
      <c r="K3563">
        <v>0</v>
      </c>
      <c r="L3563" t="e">
        <v>#DIV/0!</v>
      </c>
      <c r="M3563">
        <v>0</v>
      </c>
      <c r="N3563">
        <v>0.73</v>
      </c>
      <c r="O3563">
        <v>1</v>
      </c>
      <c r="P3563">
        <v>2</v>
      </c>
      <c r="Q3563">
        <v>0.5</v>
      </c>
      <c r="R3563">
        <v>0</v>
      </c>
      <c r="S3563">
        <v>0.7</v>
      </c>
    </row>
    <row r="3564" spans="1:19" x14ac:dyDescent="0.25">
      <c r="A3564" t="s">
        <v>8992</v>
      </c>
      <c r="B3564" t="s">
        <v>2866</v>
      </c>
      <c r="C3564" t="s">
        <v>2810</v>
      </c>
      <c r="D3564">
        <v>42887</v>
      </c>
      <c r="E3564">
        <v>6</v>
      </c>
      <c r="F3564">
        <v>5</v>
      </c>
      <c r="G3564">
        <v>1.2</v>
      </c>
      <c r="H3564">
        <v>37</v>
      </c>
      <c r="I3564">
        <v>41</v>
      </c>
      <c r="J3564">
        <v>0.90243902439024393</v>
      </c>
      <c r="K3564">
        <v>34</v>
      </c>
      <c r="L3564">
        <v>1.2058823529411764</v>
      </c>
      <c r="M3564">
        <v>37</v>
      </c>
      <c r="O3564">
        <v>2</v>
      </c>
      <c r="P3564">
        <v>3</v>
      </c>
      <c r="Q3564">
        <v>0.66666666666666663</v>
      </c>
      <c r="R3564">
        <v>0</v>
      </c>
      <c r="S3564">
        <v>0.44</v>
      </c>
    </row>
    <row r="3565" spans="1:19" x14ac:dyDescent="0.25">
      <c r="A3565" t="s">
        <v>9128</v>
      </c>
      <c r="B3565" t="s">
        <v>9129</v>
      </c>
      <c r="C3565" t="s">
        <v>2811</v>
      </c>
      <c r="D3565">
        <v>42887</v>
      </c>
      <c r="E3565">
        <v>5</v>
      </c>
      <c r="F3565">
        <v>5</v>
      </c>
      <c r="G3565">
        <v>1</v>
      </c>
      <c r="H3565">
        <v>11</v>
      </c>
      <c r="I3565">
        <v>12</v>
      </c>
      <c r="J3565">
        <v>0.91666666666666663</v>
      </c>
      <c r="K3565">
        <v>12</v>
      </c>
      <c r="L3565">
        <v>1</v>
      </c>
      <c r="M3565">
        <v>11</v>
      </c>
      <c r="O3565">
        <v>0</v>
      </c>
      <c r="P3565">
        <v>0</v>
      </c>
      <c r="Q3565" t="e">
        <v>#DIV/0!</v>
      </c>
      <c r="R3565">
        <v>0</v>
      </c>
      <c r="S3565">
        <v>0.69</v>
      </c>
    </row>
    <row r="3566" spans="1:19" x14ac:dyDescent="0.25">
      <c r="A3566" t="s">
        <v>8166</v>
      </c>
      <c r="B3566" t="s">
        <v>1772</v>
      </c>
      <c r="C3566" t="s">
        <v>204</v>
      </c>
      <c r="D3566">
        <v>42887</v>
      </c>
      <c r="E3566">
        <v>8</v>
      </c>
      <c r="F3566">
        <v>5</v>
      </c>
      <c r="G3566">
        <v>1.6</v>
      </c>
      <c r="H3566">
        <v>12</v>
      </c>
      <c r="I3566">
        <v>19</v>
      </c>
      <c r="J3566">
        <v>0.63157894736842102</v>
      </c>
      <c r="K3566">
        <v>12</v>
      </c>
      <c r="L3566">
        <v>1.5833333333333333</v>
      </c>
      <c r="M3566">
        <v>8</v>
      </c>
      <c r="O3566">
        <v>0</v>
      </c>
      <c r="P3566">
        <v>3</v>
      </c>
      <c r="Q3566">
        <v>0</v>
      </c>
      <c r="R3566">
        <v>4</v>
      </c>
      <c r="S3566">
        <v>0.59</v>
      </c>
    </row>
    <row r="3567" spans="1:19" x14ac:dyDescent="0.25">
      <c r="A3567" t="s">
        <v>8167</v>
      </c>
      <c r="B3567" t="s">
        <v>1773</v>
      </c>
      <c r="C3567" t="s">
        <v>208</v>
      </c>
      <c r="D3567">
        <v>42887</v>
      </c>
      <c r="E3567">
        <v>10</v>
      </c>
      <c r="F3567">
        <v>4</v>
      </c>
      <c r="G3567">
        <v>2.5</v>
      </c>
      <c r="H3567">
        <v>12</v>
      </c>
      <c r="I3567">
        <v>25</v>
      </c>
      <c r="J3567">
        <v>0.48</v>
      </c>
      <c r="K3567">
        <v>10</v>
      </c>
      <c r="L3567">
        <v>2.5</v>
      </c>
      <c r="M3567">
        <v>10</v>
      </c>
      <c r="O3567">
        <v>0</v>
      </c>
      <c r="P3567">
        <v>1</v>
      </c>
      <c r="Q3567">
        <v>0</v>
      </c>
      <c r="R3567">
        <v>2</v>
      </c>
    </row>
    <row r="3568" spans="1:19" x14ac:dyDescent="0.25">
      <c r="A3568" t="s">
        <v>8168</v>
      </c>
      <c r="B3568" t="s">
        <v>1774</v>
      </c>
      <c r="C3568" t="s">
        <v>212</v>
      </c>
      <c r="D3568">
        <v>42887</v>
      </c>
      <c r="E3568">
        <v>2</v>
      </c>
      <c r="F3568">
        <v>2</v>
      </c>
      <c r="G3568">
        <v>1</v>
      </c>
      <c r="H3568">
        <v>9</v>
      </c>
      <c r="I3568">
        <v>10</v>
      </c>
      <c r="J3568">
        <v>0.9</v>
      </c>
      <c r="K3568">
        <v>10</v>
      </c>
      <c r="L3568">
        <v>1</v>
      </c>
      <c r="M3568">
        <v>9</v>
      </c>
      <c r="O3568">
        <v>0</v>
      </c>
      <c r="P3568">
        <v>3</v>
      </c>
      <c r="Q3568">
        <v>0</v>
      </c>
      <c r="R3568">
        <v>0</v>
      </c>
      <c r="S3568">
        <v>0.92</v>
      </c>
    </row>
    <row r="3569" spans="1:19" x14ac:dyDescent="0.25">
      <c r="A3569" t="s">
        <v>8169</v>
      </c>
      <c r="B3569" t="s">
        <v>1775</v>
      </c>
      <c r="C3569" t="s">
        <v>363</v>
      </c>
      <c r="D3569">
        <v>42887</v>
      </c>
      <c r="E3569">
        <v>8</v>
      </c>
      <c r="F3569">
        <v>6</v>
      </c>
      <c r="G3569">
        <v>1.3333333333333333</v>
      </c>
      <c r="H3569">
        <v>23</v>
      </c>
      <c r="I3569">
        <v>21</v>
      </c>
      <c r="J3569">
        <v>1.0952380952380953</v>
      </c>
      <c r="K3569">
        <v>16</v>
      </c>
      <c r="L3569">
        <v>1.3125</v>
      </c>
      <c r="M3569">
        <v>18</v>
      </c>
      <c r="O3569">
        <v>2</v>
      </c>
      <c r="P3569">
        <v>2</v>
      </c>
      <c r="Q3569">
        <v>1</v>
      </c>
      <c r="R3569">
        <v>5</v>
      </c>
      <c r="S3569">
        <v>0</v>
      </c>
    </row>
    <row r="3570" spans="1:19" x14ac:dyDescent="0.25">
      <c r="A3570" t="s">
        <v>8170</v>
      </c>
      <c r="B3570" t="s">
        <v>1776</v>
      </c>
      <c r="C3570" t="s">
        <v>223</v>
      </c>
      <c r="D3570">
        <v>42887</v>
      </c>
      <c r="E3570">
        <v>0</v>
      </c>
      <c r="F3570">
        <v>0</v>
      </c>
      <c r="G3570" t="e">
        <v>#DIV/0!</v>
      </c>
      <c r="H3570">
        <v>0</v>
      </c>
      <c r="I3570">
        <v>0</v>
      </c>
      <c r="J3570" t="e">
        <v>#DIV/0!</v>
      </c>
      <c r="K3570">
        <v>0</v>
      </c>
      <c r="L3570" t="e">
        <v>#DIV/0!</v>
      </c>
      <c r="M3570">
        <v>0</v>
      </c>
      <c r="O3570">
        <v>0</v>
      </c>
      <c r="P3570">
        <v>0</v>
      </c>
      <c r="Q3570" t="e">
        <v>#DIV/0!</v>
      </c>
      <c r="R3570">
        <v>0</v>
      </c>
      <c r="S3570">
        <v>0.31</v>
      </c>
    </row>
    <row r="3571" spans="1:19" x14ac:dyDescent="0.25">
      <c r="A3571" t="s">
        <v>8171</v>
      </c>
      <c r="B3571" t="s">
        <v>1777</v>
      </c>
      <c r="C3571" t="s">
        <v>206</v>
      </c>
      <c r="D3571">
        <v>42887</v>
      </c>
      <c r="E3571">
        <v>16</v>
      </c>
      <c r="F3571">
        <v>9</v>
      </c>
      <c r="G3571">
        <v>1.7777777777777777</v>
      </c>
      <c r="H3571">
        <v>143</v>
      </c>
      <c r="I3571">
        <v>178</v>
      </c>
      <c r="J3571">
        <v>0.8033707865168539</v>
      </c>
      <c r="K3571">
        <v>100</v>
      </c>
      <c r="L3571">
        <v>1.78</v>
      </c>
      <c r="M3571">
        <v>143</v>
      </c>
      <c r="O3571">
        <v>0</v>
      </c>
      <c r="P3571">
        <v>0</v>
      </c>
      <c r="Q3571" t="e">
        <v>#DIV/0!</v>
      </c>
      <c r="R3571">
        <v>0</v>
      </c>
      <c r="S3571">
        <v>0.67</v>
      </c>
    </row>
    <row r="3572" spans="1:19" x14ac:dyDescent="0.25">
      <c r="A3572" t="s">
        <v>8172</v>
      </c>
      <c r="B3572" t="s">
        <v>1778</v>
      </c>
      <c r="C3572" t="s">
        <v>977</v>
      </c>
      <c r="D3572">
        <v>42887</v>
      </c>
      <c r="E3572">
        <v>3</v>
      </c>
      <c r="F3572">
        <v>5</v>
      </c>
      <c r="G3572">
        <v>0.6</v>
      </c>
      <c r="H3572">
        <v>4</v>
      </c>
      <c r="I3572">
        <v>15</v>
      </c>
      <c r="J3572">
        <v>0.26666666666666666</v>
      </c>
      <c r="K3572">
        <v>25</v>
      </c>
      <c r="L3572">
        <v>0.6</v>
      </c>
      <c r="M3572">
        <v>2</v>
      </c>
      <c r="O3572">
        <v>0</v>
      </c>
      <c r="P3572">
        <v>0</v>
      </c>
      <c r="Q3572" t="e">
        <v>#DIV/0!</v>
      </c>
      <c r="R3572">
        <v>2</v>
      </c>
      <c r="S3572">
        <v>0.73</v>
      </c>
    </row>
    <row r="3573" spans="1:19" x14ac:dyDescent="0.25">
      <c r="A3573" t="s">
        <v>8173</v>
      </c>
      <c r="B3573" t="s">
        <v>1779</v>
      </c>
      <c r="C3573" t="s">
        <v>229</v>
      </c>
      <c r="D3573">
        <v>42887</v>
      </c>
      <c r="E3573">
        <v>4</v>
      </c>
      <c r="F3573">
        <v>6</v>
      </c>
      <c r="G3573">
        <v>0.66666666666666663</v>
      </c>
      <c r="H3573">
        <v>67</v>
      </c>
      <c r="I3573">
        <v>60</v>
      </c>
      <c r="J3573">
        <v>1.1166666666666667</v>
      </c>
      <c r="K3573">
        <v>90</v>
      </c>
      <c r="L3573">
        <v>0.66666666666666663</v>
      </c>
      <c r="M3573">
        <v>66</v>
      </c>
      <c r="O3573">
        <v>1</v>
      </c>
      <c r="P3573">
        <v>1</v>
      </c>
      <c r="Q3573">
        <v>1</v>
      </c>
      <c r="R3573">
        <v>2</v>
      </c>
      <c r="S3573">
        <v>0.55000000000000004</v>
      </c>
    </row>
    <row r="3574" spans="1:19" x14ac:dyDescent="0.25">
      <c r="A3574" t="s">
        <v>8174</v>
      </c>
      <c r="B3574" t="s">
        <v>1780</v>
      </c>
      <c r="C3574" t="s">
        <v>678</v>
      </c>
      <c r="D3574">
        <v>42887</v>
      </c>
      <c r="E3574">
        <v>0</v>
      </c>
      <c r="F3574">
        <v>0</v>
      </c>
      <c r="G3574" t="e">
        <v>#DIV/0!</v>
      </c>
      <c r="H3574">
        <v>0</v>
      </c>
      <c r="I3574">
        <v>0</v>
      </c>
      <c r="J3574" t="e">
        <v>#DIV/0!</v>
      </c>
      <c r="K3574">
        <v>0</v>
      </c>
      <c r="L3574" t="e">
        <v>#DIV/0!</v>
      </c>
      <c r="M3574">
        <v>0</v>
      </c>
      <c r="O3574">
        <v>0</v>
      </c>
      <c r="P3574">
        <v>0</v>
      </c>
      <c r="Q3574" t="e">
        <v>#DIV/0!</v>
      </c>
      <c r="R3574">
        <v>0</v>
      </c>
      <c r="S3574">
        <v>0.38</v>
      </c>
    </row>
    <row r="3575" spans="1:19" x14ac:dyDescent="0.25">
      <c r="A3575" t="s">
        <v>8175</v>
      </c>
      <c r="B3575" t="s">
        <v>1781</v>
      </c>
      <c r="C3575" t="s">
        <v>231</v>
      </c>
      <c r="D3575">
        <v>42887</v>
      </c>
      <c r="E3575">
        <v>5</v>
      </c>
      <c r="F3575">
        <v>7</v>
      </c>
      <c r="G3575">
        <v>0.7142857142857143</v>
      </c>
      <c r="H3575">
        <v>31</v>
      </c>
      <c r="I3575">
        <v>75</v>
      </c>
      <c r="J3575">
        <v>0.41333333333333333</v>
      </c>
      <c r="K3575">
        <v>105</v>
      </c>
      <c r="L3575">
        <v>0.7142857142857143</v>
      </c>
      <c r="M3575">
        <v>24</v>
      </c>
      <c r="O3575">
        <v>1</v>
      </c>
      <c r="P3575">
        <v>2</v>
      </c>
      <c r="Q3575">
        <v>0.5</v>
      </c>
      <c r="R3575">
        <v>7</v>
      </c>
      <c r="S3575" t="e">
        <v>#DIV/0!</v>
      </c>
    </row>
    <row r="3576" spans="1:19" x14ac:dyDescent="0.25">
      <c r="A3576" t="s">
        <v>8176</v>
      </c>
      <c r="B3576" t="s">
        <v>1782</v>
      </c>
      <c r="C3576" t="s">
        <v>236</v>
      </c>
      <c r="D3576">
        <v>42887</v>
      </c>
      <c r="E3576">
        <v>7</v>
      </c>
      <c r="F3576">
        <v>15</v>
      </c>
      <c r="G3576">
        <v>0.46666666666666667</v>
      </c>
      <c r="H3576">
        <v>117</v>
      </c>
      <c r="I3576">
        <v>84</v>
      </c>
      <c r="J3576">
        <v>1.3928571428571428</v>
      </c>
      <c r="K3576">
        <v>180</v>
      </c>
      <c r="L3576">
        <v>0.46666666666666667</v>
      </c>
      <c r="M3576">
        <v>108</v>
      </c>
      <c r="O3576">
        <v>0</v>
      </c>
      <c r="P3576">
        <v>2</v>
      </c>
      <c r="Q3576">
        <v>0</v>
      </c>
      <c r="R3576">
        <v>9</v>
      </c>
      <c r="S3576">
        <v>0.48</v>
      </c>
    </row>
    <row r="3577" spans="1:19" x14ac:dyDescent="0.25">
      <c r="A3577" t="s">
        <v>8177</v>
      </c>
      <c r="B3577" t="s">
        <v>1783</v>
      </c>
      <c r="C3577" t="s">
        <v>221</v>
      </c>
      <c r="D3577">
        <v>42887</v>
      </c>
      <c r="E3577">
        <v>13</v>
      </c>
      <c r="F3577">
        <v>6</v>
      </c>
      <c r="G3577">
        <v>2.1666666666666665</v>
      </c>
      <c r="H3577">
        <v>52</v>
      </c>
      <c r="I3577">
        <v>98</v>
      </c>
      <c r="J3577">
        <v>0.53061224489795922</v>
      </c>
      <c r="K3577">
        <v>45</v>
      </c>
      <c r="L3577">
        <v>2.1777777777777776</v>
      </c>
      <c r="M3577">
        <v>45</v>
      </c>
      <c r="O3577">
        <v>14</v>
      </c>
      <c r="P3577">
        <v>16</v>
      </c>
      <c r="Q3577">
        <v>0.875</v>
      </c>
      <c r="R3577">
        <v>7</v>
      </c>
      <c r="S3577">
        <v>0.2</v>
      </c>
    </row>
    <row r="3578" spans="1:19" x14ac:dyDescent="0.25">
      <c r="A3578" t="s">
        <v>8178</v>
      </c>
      <c r="B3578" t="s">
        <v>1784</v>
      </c>
      <c r="C3578" t="s">
        <v>238</v>
      </c>
      <c r="D3578">
        <v>42887</v>
      </c>
      <c r="E3578">
        <v>3</v>
      </c>
      <c r="F3578">
        <v>6</v>
      </c>
      <c r="G3578">
        <v>0.5</v>
      </c>
      <c r="H3578">
        <v>64</v>
      </c>
      <c r="I3578">
        <v>25</v>
      </c>
      <c r="J3578">
        <v>2.56</v>
      </c>
      <c r="K3578">
        <v>50</v>
      </c>
      <c r="L3578">
        <v>0.5</v>
      </c>
      <c r="M3578">
        <v>62</v>
      </c>
      <c r="O3578">
        <v>0</v>
      </c>
      <c r="P3578">
        <v>1</v>
      </c>
      <c r="Q3578">
        <v>0</v>
      </c>
      <c r="R3578">
        <v>2</v>
      </c>
      <c r="S3578" t="e">
        <v>#DIV/0!</v>
      </c>
    </row>
    <row r="3579" spans="1:19" x14ac:dyDescent="0.25">
      <c r="A3579" t="s">
        <v>8179</v>
      </c>
      <c r="B3579" t="s">
        <v>1785</v>
      </c>
      <c r="C3579" t="s">
        <v>224</v>
      </c>
      <c r="D3579">
        <v>42887</v>
      </c>
      <c r="E3579">
        <v>0</v>
      </c>
      <c r="F3579">
        <v>0</v>
      </c>
      <c r="G3579" t="e">
        <v>#DIV/0!</v>
      </c>
      <c r="H3579">
        <v>0</v>
      </c>
      <c r="I3579">
        <v>0</v>
      </c>
      <c r="J3579" t="e">
        <v>#DIV/0!</v>
      </c>
      <c r="K3579">
        <v>0</v>
      </c>
      <c r="L3579" t="e">
        <v>#DIV/0!</v>
      </c>
      <c r="M3579">
        <v>0</v>
      </c>
      <c r="O3579">
        <v>0</v>
      </c>
      <c r="P3579">
        <v>0</v>
      </c>
      <c r="Q3579" t="e">
        <v>#DIV/0!</v>
      </c>
      <c r="R3579">
        <v>0</v>
      </c>
      <c r="S3579" t="e">
        <v>#DIV/0!</v>
      </c>
    </row>
    <row r="3580" spans="1:19" x14ac:dyDescent="0.25">
      <c r="A3580" t="s">
        <v>8180</v>
      </c>
      <c r="B3580" t="s">
        <v>1786</v>
      </c>
      <c r="C3580" t="s">
        <v>584</v>
      </c>
      <c r="D3580">
        <v>42887</v>
      </c>
      <c r="E3580">
        <v>4</v>
      </c>
      <c r="F3580">
        <v>4</v>
      </c>
      <c r="G3580">
        <v>1</v>
      </c>
      <c r="H3580">
        <v>23</v>
      </c>
      <c r="I3580">
        <v>40</v>
      </c>
      <c r="J3580">
        <v>0.57499999999999996</v>
      </c>
      <c r="K3580">
        <v>40</v>
      </c>
      <c r="L3580">
        <v>1</v>
      </c>
      <c r="M3580">
        <v>23</v>
      </c>
      <c r="O3580">
        <v>2</v>
      </c>
      <c r="P3580">
        <v>3</v>
      </c>
      <c r="Q3580">
        <v>0.66666666666666663</v>
      </c>
      <c r="R3580">
        <v>0</v>
      </c>
      <c r="S3580">
        <v>0.72</v>
      </c>
    </row>
    <row r="3581" spans="1:19" x14ac:dyDescent="0.25">
      <c r="A3581" t="s">
        <v>8181</v>
      </c>
      <c r="B3581" t="s">
        <v>1787</v>
      </c>
      <c r="C3581" t="s">
        <v>1164</v>
      </c>
      <c r="D3581">
        <v>42887</v>
      </c>
      <c r="E3581">
        <v>1</v>
      </c>
      <c r="F3581">
        <v>1</v>
      </c>
      <c r="G3581">
        <v>1</v>
      </c>
      <c r="H3581">
        <v>2</v>
      </c>
      <c r="I3581">
        <v>5</v>
      </c>
      <c r="J3581">
        <v>0.4</v>
      </c>
      <c r="K3581">
        <v>5</v>
      </c>
      <c r="L3581">
        <v>1</v>
      </c>
      <c r="M3581">
        <v>2</v>
      </c>
      <c r="O3581">
        <v>0</v>
      </c>
      <c r="P3581">
        <v>0</v>
      </c>
      <c r="Q3581" t="e">
        <v>#DIV/0!</v>
      </c>
      <c r="R3581">
        <v>0</v>
      </c>
      <c r="S3581">
        <v>0.16</v>
      </c>
    </row>
    <row r="3582" spans="1:19" x14ac:dyDescent="0.25">
      <c r="A3582" t="s">
        <v>8182</v>
      </c>
      <c r="B3582" t="s">
        <v>1788</v>
      </c>
      <c r="C3582" t="s">
        <v>1166</v>
      </c>
      <c r="D3582">
        <v>42887</v>
      </c>
      <c r="E3582">
        <v>7</v>
      </c>
      <c r="F3582">
        <v>5</v>
      </c>
      <c r="G3582">
        <v>1.4</v>
      </c>
      <c r="H3582">
        <v>12</v>
      </c>
      <c r="I3582">
        <v>35</v>
      </c>
      <c r="J3582">
        <v>0.34285714285714286</v>
      </c>
      <c r="K3582">
        <v>25</v>
      </c>
      <c r="L3582">
        <v>1.4</v>
      </c>
      <c r="M3582">
        <v>12</v>
      </c>
      <c r="O3582">
        <v>0</v>
      </c>
      <c r="P3582">
        <v>1</v>
      </c>
      <c r="Q3582">
        <v>0</v>
      </c>
      <c r="R3582">
        <v>0</v>
      </c>
      <c r="S3582" t="e">
        <v>#DIV/0!</v>
      </c>
    </row>
    <row r="3583" spans="1:19" x14ac:dyDescent="0.25">
      <c r="A3583" t="s">
        <v>8183</v>
      </c>
      <c r="B3583" t="s">
        <v>1789</v>
      </c>
      <c r="C3583" t="s">
        <v>1168</v>
      </c>
      <c r="D3583">
        <v>42887</v>
      </c>
      <c r="E3583">
        <v>1</v>
      </c>
      <c r="F3583">
        <v>1</v>
      </c>
      <c r="G3583">
        <v>1</v>
      </c>
      <c r="H3583">
        <v>3</v>
      </c>
      <c r="I3583">
        <v>2</v>
      </c>
      <c r="J3583">
        <v>1.5</v>
      </c>
      <c r="K3583">
        <v>2</v>
      </c>
      <c r="L3583">
        <v>1</v>
      </c>
      <c r="M3583">
        <v>3</v>
      </c>
      <c r="O3583">
        <v>0</v>
      </c>
      <c r="P3583">
        <v>0</v>
      </c>
      <c r="Q3583" t="e">
        <v>#DIV/0!</v>
      </c>
      <c r="R3583">
        <v>0</v>
      </c>
      <c r="S3583">
        <v>0.59</v>
      </c>
    </row>
    <row r="3584" spans="1:19" x14ac:dyDescent="0.25">
      <c r="A3584" t="s">
        <v>8184</v>
      </c>
      <c r="B3584" t="s">
        <v>1790</v>
      </c>
      <c r="C3584" t="s">
        <v>1170</v>
      </c>
      <c r="D3584">
        <v>42887</v>
      </c>
      <c r="E3584">
        <v>9</v>
      </c>
      <c r="F3584">
        <v>3</v>
      </c>
      <c r="G3584">
        <v>3</v>
      </c>
      <c r="H3584">
        <v>15</v>
      </c>
      <c r="I3584">
        <v>45</v>
      </c>
      <c r="J3584">
        <v>0.33333333333333331</v>
      </c>
      <c r="K3584">
        <v>15</v>
      </c>
      <c r="L3584">
        <v>3</v>
      </c>
      <c r="M3584">
        <v>13</v>
      </c>
      <c r="O3584">
        <v>0</v>
      </c>
      <c r="P3584">
        <v>0</v>
      </c>
      <c r="Q3584" t="e">
        <v>#DIV/0!</v>
      </c>
      <c r="R3584">
        <v>2</v>
      </c>
      <c r="S3584" t="e">
        <v>#DIV/0!</v>
      </c>
    </row>
    <row r="3585" spans="1:19" x14ac:dyDescent="0.25">
      <c r="A3585" t="s">
        <v>8185</v>
      </c>
      <c r="B3585" t="s">
        <v>1791</v>
      </c>
      <c r="C3585" t="s">
        <v>1172</v>
      </c>
      <c r="D3585">
        <v>42887</v>
      </c>
      <c r="E3585">
        <v>2</v>
      </c>
      <c r="F3585">
        <v>2</v>
      </c>
      <c r="G3585">
        <v>1</v>
      </c>
      <c r="H3585">
        <v>11</v>
      </c>
      <c r="I3585">
        <v>10</v>
      </c>
      <c r="J3585">
        <v>1.1000000000000001</v>
      </c>
      <c r="K3585">
        <v>10</v>
      </c>
      <c r="L3585">
        <v>1</v>
      </c>
      <c r="M3585">
        <v>11</v>
      </c>
      <c r="O3585">
        <v>0</v>
      </c>
      <c r="P3585">
        <v>0</v>
      </c>
      <c r="Q3585" t="e">
        <v>#DIV/0!</v>
      </c>
      <c r="R3585">
        <v>0</v>
      </c>
      <c r="S3585">
        <v>0.7</v>
      </c>
    </row>
    <row r="3586" spans="1:19" x14ac:dyDescent="0.25">
      <c r="A3586" t="s">
        <v>8186</v>
      </c>
      <c r="B3586" t="s">
        <v>1792</v>
      </c>
      <c r="C3586" t="s">
        <v>1174</v>
      </c>
      <c r="D3586">
        <v>42887</v>
      </c>
      <c r="E3586">
        <v>5</v>
      </c>
      <c r="F3586">
        <v>6</v>
      </c>
      <c r="G3586">
        <v>0.83333333333333337</v>
      </c>
      <c r="H3586">
        <v>13</v>
      </c>
      <c r="I3586">
        <v>8</v>
      </c>
      <c r="J3586">
        <v>1.625</v>
      </c>
      <c r="K3586">
        <v>10</v>
      </c>
      <c r="L3586">
        <v>0.8</v>
      </c>
      <c r="M3586">
        <v>13</v>
      </c>
      <c r="O3586">
        <v>0</v>
      </c>
      <c r="P3586">
        <v>0</v>
      </c>
      <c r="Q3586" t="e">
        <v>#DIV/0!</v>
      </c>
      <c r="R3586">
        <v>0</v>
      </c>
      <c r="S3586">
        <v>0.83</v>
      </c>
    </row>
    <row r="3587" spans="1:19" x14ac:dyDescent="0.25">
      <c r="A3587" t="s">
        <v>8187</v>
      </c>
      <c r="B3587" t="s">
        <v>1793</v>
      </c>
      <c r="C3587" t="s">
        <v>202</v>
      </c>
      <c r="D3587">
        <v>42887</v>
      </c>
      <c r="E3587">
        <v>1</v>
      </c>
      <c r="F3587">
        <v>1</v>
      </c>
      <c r="G3587">
        <v>1</v>
      </c>
      <c r="H3587">
        <v>2</v>
      </c>
      <c r="I3587">
        <v>5</v>
      </c>
      <c r="J3587">
        <v>0.4</v>
      </c>
      <c r="K3587">
        <v>5</v>
      </c>
      <c r="L3587">
        <v>1</v>
      </c>
      <c r="M3587">
        <v>2</v>
      </c>
      <c r="O3587">
        <v>0</v>
      </c>
      <c r="P3587">
        <v>0</v>
      </c>
      <c r="Q3587" t="e">
        <v>#DIV/0!</v>
      </c>
      <c r="R3587">
        <v>0</v>
      </c>
      <c r="S3587">
        <v>0.44</v>
      </c>
    </row>
    <row r="3588" spans="1:19" x14ac:dyDescent="0.25">
      <c r="A3588" t="s">
        <v>8188</v>
      </c>
      <c r="B3588" t="s">
        <v>1794</v>
      </c>
      <c r="C3588" t="s">
        <v>203</v>
      </c>
      <c r="D3588">
        <v>42887</v>
      </c>
      <c r="E3588">
        <v>24</v>
      </c>
      <c r="F3588">
        <v>14</v>
      </c>
      <c r="G3588">
        <v>1.7142857142857142</v>
      </c>
      <c r="H3588">
        <v>155</v>
      </c>
      <c r="I3588">
        <v>197</v>
      </c>
      <c r="J3588">
        <v>0.78680203045685282</v>
      </c>
      <c r="K3588">
        <v>112</v>
      </c>
      <c r="L3588">
        <v>1.7589285714285714</v>
      </c>
      <c r="M3588">
        <v>151</v>
      </c>
      <c r="O3588">
        <v>0</v>
      </c>
      <c r="P3588">
        <v>3</v>
      </c>
      <c r="Q3588">
        <v>0</v>
      </c>
      <c r="R3588">
        <v>4</v>
      </c>
      <c r="S3588">
        <v>0.72</v>
      </c>
    </row>
    <row r="3589" spans="1:19" x14ac:dyDescent="0.25">
      <c r="A3589" t="s">
        <v>8189</v>
      </c>
      <c r="B3589" t="s">
        <v>1795</v>
      </c>
      <c r="C3589" t="s">
        <v>988</v>
      </c>
      <c r="D3589">
        <v>42887</v>
      </c>
      <c r="E3589">
        <v>10</v>
      </c>
      <c r="F3589">
        <v>10</v>
      </c>
      <c r="G3589">
        <v>1</v>
      </c>
      <c r="H3589">
        <v>16</v>
      </c>
      <c r="I3589">
        <v>50</v>
      </c>
      <c r="J3589">
        <v>0.32</v>
      </c>
      <c r="K3589">
        <v>50</v>
      </c>
      <c r="L3589">
        <v>1</v>
      </c>
      <c r="M3589">
        <v>14</v>
      </c>
      <c r="O3589">
        <v>0</v>
      </c>
      <c r="P3589">
        <v>1</v>
      </c>
      <c r="Q3589">
        <v>0</v>
      </c>
      <c r="R3589">
        <v>2</v>
      </c>
      <c r="S3589">
        <v>0.90749999999999997</v>
      </c>
    </row>
    <row r="3590" spans="1:19" x14ac:dyDescent="0.25">
      <c r="A3590" t="s">
        <v>8190</v>
      </c>
      <c r="B3590" t="s">
        <v>1796</v>
      </c>
      <c r="C3590" t="s">
        <v>1322</v>
      </c>
      <c r="D3590">
        <v>42887</v>
      </c>
      <c r="E3590">
        <v>1</v>
      </c>
      <c r="F3590">
        <v>1</v>
      </c>
      <c r="G3590">
        <v>1</v>
      </c>
      <c r="H3590">
        <v>3</v>
      </c>
      <c r="I3590">
        <v>2</v>
      </c>
      <c r="J3590">
        <v>1.5</v>
      </c>
      <c r="K3590">
        <v>2</v>
      </c>
      <c r="L3590">
        <v>1</v>
      </c>
      <c r="M3590">
        <v>3</v>
      </c>
      <c r="O3590">
        <v>0</v>
      </c>
      <c r="P3590">
        <v>0</v>
      </c>
      <c r="Q3590" t="e">
        <v>#DIV/0!</v>
      </c>
      <c r="R3590">
        <v>0</v>
      </c>
      <c r="S3590">
        <v>0.62</v>
      </c>
    </row>
    <row r="3591" spans="1:19" x14ac:dyDescent="0.25">
      <c r="A3591" t="s">
        <v>8191</v>
      </c>
      <c r="B3591" t="s">
        <v>1797</v>
      </c>
      <c r="C3591" t="s">
        <v>232</v>
      </c>
      <c r="D3591">
        <v>42887</v>
      </c>
      <c r="E3591">
        <v>1</v>
      </c>
      <c r="F3591">
        <v>1</v>
      </c>
      <c r="G3591">
        <v>1</v>
      </c>
      <c r="H3591">
        <v>4</v>
      </c>
      <c r="I3591">
        <v>5</v>
      </c>
      <c r="J3591">
        <v>0.8</v>
      </c>
      <c r="K3591">
        <v>5</v>
      </c>
      <c r="L3591">
        <v>1</v>
      </c>
      <c r="M3591">
        <v>2</v>
      </c>
      <c r="O3591">
        <v>1</v>
      </c>
      <c r="P3591">
        <v>2</v>
      </c>
      <c r="Q3591">
        <v>0.5</v>
      </c>
      <c r="R3591">
        <v>2</v>
      </c>
      <c r="S3591" t="e">
        <v>#DIV/0!</v>
      </c>
    </row>
    <row r="3592" spans="1:19" x14ac:dyDescent="0.25">
      <c r="A3592" t="s">
        <v>8192</v>
      </c>
      <c r="B3592" t="s">
        <v>1798</v>
      </c>
      <c r="C3592" t="s">
        <v>207</v>
      </c>
      <c r="D3592">
        <v>42887</v>
      </c>
      <c r="E3592">
        <v>22</v>
      </c>
      <c r="F3592">
        <v>10</v>
      </c>
      <c r="G3592">
        <v>2.2000000000000002</v>
      </c>
      <c r="H3592">
        <v>36</v>
      </c>
      <c r="I3592">
        <v>90</v>
      </c>
      <c r="J3592">
        <v>0.4</v>
      </c>
      <c r="K3592">
        <v>45</v>
      </c>
      <c r="L3592">
        <v>2</v>
      </c>
      <c r="M3592">
        <v>30</v>
      </c>
      <c r="O3592">
        <v>4</v>
      </c>
      <c r="P3592">
        <v>6</v>
      </c>
      <c r="Q3592">
        <v>0.66666666666666663</v>
      </c>
      <c r="R3592">
        <v>6</v>
      </c>
      <c r="S3592">
        <v>0.59</v>
      </c>
    </row>
    <row r="3593" spans="1:19" x14ac:dyDescent="0.25">
      <c r="A3593" t="s">
        <v>8193</v>
      </c>
      <c r="B3593" t="s">
        <v>1799</v>
      </c>
      <c r="C3593" t="s">
        <v>228</v>
      </c>
      <c r="D3593">
        <v>42887</v>
      </c>
      <c r="E3593">
        <v>4</v>
      </c>
      <c r="F3593">
        <v>6</v>
      </c>
      <c r="G3593">
        <v>0.66666666666666663</v>
      </c>
      <c r="H3593">
        <v>67</v>
      </c>
      <c r="I3593">
        <v>60</v>
      </c>
      <c r="J3593">
        <v>1.1166666666666667</v>
      </c>
      <c r="K3593">
        <v>90</v>
      </c>
      <c r="L3593">
        <v>0.66666666666666663</v>
      </c>
      <c r="M3593">
        <v>66</v>
      </c>
      <c r="O3593">
        <v>1</v>
      </c>
      <c r="P3593">
        <v>1</v>
      </c>
      <c r="Q3593">
        <v>1</v>
      </c>
      <c r="R3593">
        <v>2</v>
      </c>
      <c r="S3593" t="e">
        <v>#DIV/0!</v>
      </c>
    </row>
    <row r="3594" spans="1:19" x14ac:dyDescent="0.25">
      <c r="A3594" t="s">
        <v>8194</v>
      </c>
      <c r="B3594" t="s">
        <v>1800</v>
      </c>
      <c r="C3594" t="s">
        <v>689</v>
      </c>
      <c r="D3594">
        <v>42887</v>
      </c>
      <c r="E3594">
        <v>0</v>
      </c>
      <c r="F3594">
        <v>0</v>
      </c>
      <c r="G3594" t="e">
        <v>#DIV/0!</v>
      </c>
      <c r="H3594">
        <v>0</v>
      </c>
      <c r="I3594">
        <v>0</v>
      </c>
      <c r="J3594" t="e">
        <v>#DIV/0!</v>
      </c>
      <c r="K3594">
        <v>0</v>
      </c>
      <c r="L3594" t="e">
        <v>#DIV/0!</v>
      </c>
      <c r="M3594">
        <v>0</v>
      </c>
      <c r="O3594">
        <v>0</v>
      </c>
      <c r="P3594">
        <v>0</v>
      </c>
      <c r="Q3594" t="e">
        <v>#DIV/0!</v>
      </c>
      <c r="R3594">
        <v>0</v>
      </c>
      <c r="S3594">
        <v>0.92</v>
      </c>
    </row>
    <row r="3595" spans="1:19" x14ac:dyDescent="0.25">
      <c r="A3595" t="s">
        <v>8195</v>
      </c>
      <c r="B3595" t="s">
        <v>1801</v>
      </c>
      <c r="C3595" t="s">
        <v>211</v>
      </c>
      <c r="D3595">
        <v>42887</v>
      </c>
      <c r="E3595">
        <v>6</v>
      </c>
      <c r="F3595">
        <v>9</v>
      </c>
      <c r="G3595">
        <v>0.66666666666666663</v>
      </c>
      <c r="H3595">
        <v>92</v>
      </c>
      <c r="I3595">
        <v>45</v>
      </c>
      <c r="J3595">
        <v>2.0444444444444443</v>
      </c>
      <c r="K3595">
        <v>80</v>
      </c>
      <c r="L3595">
        <v>0.5625</v>
      </c>
      <c r="M3595">
        <v>84</v>
      </c>
      <c r="O3595">
        <v>0</v>
      </c>
      <c r="P3595">
        <v>5</v>
      </c>
      <c r="Q3595">
        <v>0</v>
      </c>
      <c r="R3595">
        <v>8</v>
      </c>
      <c r="S3595">
        <v>0.84499999999999997</v>
      </c>
    </row>
    <row r="3596" spans="1:19" x14ac:dyDescent="0.25">
      <c r="A3596" t="s">
        <v>8196</v>
      </c>
      <c r="B3596" t="s">
        <v>1802</v>
      </c>
      <c r="C3596" t="s">
        <v>216</v>
      </c>
      <c r="D3596">
        <v>42887</v>
      </c>
      <c r="E3596">
        <v>1</v>
      </c>
      <c r="F3596">
        <v>3</v>
      </c>
      <c r="G3596">
        <v>0.33333333333333331</v>
      </c>
      <c r="H3596">
        <v>11</v>
      </c>
      <c r="I3596">
        <v>10</v>
      </c>
      <c r="J3596">
        <v>1.1000000000000001</v>
      </c>
      <c r="K3596">
        <v>30</v>
      </c>
      <c r="L3596">
        <v>0.33333333333333331</v>
      </c>
      <c r="M3596">
        <v>8</v>
      </c>
      <c r="O3596">
        <v>6</v>
      </c>
      <c r="P3596">
        <v>6</v>
      </c>
      <c r="Q3596">
        <v>1</v>
      </c>
      <c r="R3596">
        <v>3</v>
      </c>
    </row>
    <row r="3597" spans="1:19" x14ac:dyDescent="0.25">
      <c r="A3597" t="s">
        <v>8197</v>
      </c>
      <c r="B3597" t="s">
        <v>1803</v>
      </c>
      <c r="C3597" t="s">
        <v>230</v>
      </c>
      <c r="D3597">
        <v>42887</v>
      </c>
      <c r="E3597">
        <v>5</v>
      </c>
      <c r="F3597">
        <v>7</v>
      </c>
      <c r="G3597">
        <v>0.7142857142857143</v>
      </c>
      <c r="H3597">
        <v>31</v>
      </c>
      <c r="I3597">
        <v>75</v>
      </c>
      <c r="J3597">
        <v>0.41333333333333333</v>
      </c>
      <c r="K3597">
        <v>105</v>
      </c>
      <c r="L3597">
        <v>0.7142857142857143</v>
      </c>
      <c r="M3597">
        <v>24</v>
      </c>
      <c r="O3597">
        <v>1</v>
      </c>
      <c r="P3597">
        <v>2</v>
      </c>
      <c r="Q3597">
        <v>0.5</v>
      </c>
      <c r="R3597">
        <v>7</v>
      </c>
      <c r="S3597">
        <v>0.28999999999999998</v>
      </c>
    </row>
    <row r="3598" spans="1:19" x14ac:dyDescent="0.25">
      <c r="A3598" t="s">
        <v>9648</v>
      </c>
      <c r="B3598" t="s">
        <v>9649</v>
      </c>
      <c r="C3598" t="s">
        <v>9523</v>
      </c>
      <c r="D3598">
        <v>42887</v>
      </c>
      <c r="E3598">
        <v>6</v>
      </c>
      <c r="F3598">
        <v>5</v>
      </c>
      <c r="G3598">
        <v>1.2</v>
      </c>
      <c r="H3598">
        <v>37</v>
      </c>
      <c r="I3598">
        <v>41</v>
      </c>
      <c r="J3598">
        <v>0.90243902439024393</v>
      </c>
      <c r="K3598">
        <v>34</v>
      </c>
      <c r="L3598">
        <v>1.2058823529411764</v>
      </c>
      <c r="M3598">
        <v>37</v>
      </c>
      <c r="O3598">
        <v>2</v>
      </c>
      <c r="P3598">
        <v>3</v>
      </c>
      <c r="Q3598">
        <v>0.66666666666666663</v>
      </c>
      <c r="R3598">
        <v>0</v>
      </c>
      <c r="S3598">
        <v>0.90833333333333333</v>
      </c>
    </row>
    <row r="3599" spans="1:19" x14ac:dyDescent="0.25">
      <c r="A3599" t="s">
        <v>8198</v>
      </c>
      <c r="B3599" t="s">
        <v>1804</v>
      </c>
      <c r="C3599" t="s">
        <v>237</v>
      </c>
      <c r="D3599">
        <v>42887</v>
      </c>
      <c r="E3599">
        <v>7</v>
      </c>
      <c r="F3599">
        <v>15</v>
      </c>
      <c r="G3599">
        <v>0.46666666666666667</v>
      </c>
      <c r="H3599">
        <v>117</v>
      </c>
      <c r="I3599">
        <v>84</v>
      </c>
      <c r="J3599">
        <v>1.3928571428571428</v>
      </c>
      <c r="K3599">
        <v>180</v>
      </c>
      <c r="L3599">
        <v>0.46666666666666667</v>
      </c>
      <c r="M3599">
        <v>108</v>
      </c>
      <c r="O3599">
        <v>0</v>
      </c>
      <c r="P3599">
        <v>2</v>
      </c>
      <c r="Q3599">
        <v>0</v>
      </c>
      <c r="R3599">
        <v>9</v>
      </c>
      <c r="S3599">
        <v>0.96</v>
      </c>
    </row>
    <row r="3600" spans="1:19" x14ac:dyDescent="0.25">
      <c r="A3600" t="s">
        <v>8199</v>
      </c>
      <c r="B3600" t="s">
        <v>1805</v>
      </c>
      <c r="C3600" t="s">
        <v>364</v>
      </c>
      <c r="D3600">
        <v>42887</v>
      </c>
      <c r="E3600">
        <v>13</v>
      </c>
      <c r="F3600">
        <v>12</v>
      </c>
      <c r="G3600">
        <v>1.0833333333333333</v>
      </c>
      <c r="H3600">
        <v>36</v>
      </c>
      <c r="I3600">
        <v>29</v>
      </c>
      <c r="J3600">
        <v>1.2413793103448276</v>
      </c>
      <c r="K3600">
        <v>26</v>
      </c>
      <c r="L3600">
        <v>1.1153846153846154</v>
      </c>
      <c r="M3600">
        <v>31</v>
      </c>
      <c r="O3600">
        <v>2</v>
      </c>
      <c r="P3600">
        <v>2</v>
      </c>
      <c r="Q3600">
        <v>1</v>
      </c>
      <c r="R3600">
        <v>5</v>
      </c>
      <c r="S3600">
        <v>0.73</v>
      </c>
    </row>
    <row r="3601" spans="1:19" x14ac:dyDescent="0.25">
      <c r="A3601" t="s">
        <v>8200</v>
      </c>
      <c r="B3601" t="s">
        <v>1806</v>
      </c>
      <c r="C3601" t="s">
        <v>219</v>
      </c>
      <c r="D3601">
        <v>42887</v>
      </c>
      <c r="E3601">
        <v>19</v>
      </c>
      <c r="F3601">
        <v>13</v>
      </c>
      <c r="G3601">
        <v>1.4615384615384615</v>
      </c>
      <c r="H3601">
        <v>87</v>
      </c>
      <c r="I3601">
        <v>138</v>
      </c>
      <c r="J3601">
        <v>0.63043478260869568</v>
      </c>
      <c r="K3601">
        <v>92</v>
      </c>
      <c r="L3601">
        <v>1.5</v>
      </c>
      <c r="M3601">
        <v>71</v>
      </c>
      <c r="O3601">
        <v>21</v>
      </c>
      <c r="P3601">
        <v>28</v>
      </c>
      <c r="Q3601">
        <v>0.75</v>
      </c>
      <c r="R3601">
        <v>16</v>
      </c>
      <c r="S3601">
        <v>0.8899999999999999</v>
      </c>
    </row>
    <row r="3602" spans="1:19" x14ac:dyDescent="0.25">
      <c r="A3602" t="s">
        <v>9273</v>
      </c>
      <c r="B3602" t="s">
        <v>9274</v>
      </c>
      <c r="C3602" t="s">
        <v>3018</v>
      </c>
      <c r="D3602">
        <v>42887</v>
      </c>
      <c r="E3602">
        <v>12</v>
      </c>
      <c r="F3602">
        <v>11</v>
      </c>
      <c r="G3602">
        <v>1.0909090909090908</v>
      </c>
      <c r="H3602">
        <v>40</v>
      </c>
      <c r="I3602">
        <v>49</v>
      </c>
      <c r="J3602">
        <v>0.81632653061224492</v>
      </c>
      <c r="K3602">
        <v>44</v>
      </c>
      <c r="L3602">
        <v>1.1136363636363635</v>
      </c>
      <c r="M3602">
        <v>38</v>
      </c>
      <c r="O3602">
        <v>2</v>
      </c>
      <c r="P3602">
        <v>2</v>
      </c>
      <c r="Q3602">
        <v>1</v>
      </c>
      <c r="R3602">
        <v>2</v>
      </c>
      <c r="S3602">
        <v>0.59000000000000008</v>
      </c>
    </row>
    <row r="3603" spans="1:19" x14ac:dyDescent="0.25">
      <c r="A3603" t="s">
        <v>8201</v>
      </c>
      <c r="B3603" t="s">
        <v>1807</v>
      </c>
      <c r="C3603" t="s">
        <v>235</v>
      </c>
      <c r="D3603">
        <v>42887</v>
      </c>
      <c r="E3603">
        <v>1</v>
      </c>
      <c r="F3603">
        <v>1</v>
      </c>
      <c r="G3603">
        <v>1</v>
      </c>
      <c r="H3603">
        <v>7</v>
      </c>
      <c r="I3603">
        <v>10</v>
      </c>
      <c r="J3603">
        <v>0.7</v>
      </c>
      <c r="K3603">
        <v>10</v>
      </c>
      <c r="L3603">
        <v>1</v>
      </c>
      <c r="M3603">
        <v>6</v>
      </c>
      <c r="O3603">
        <v>1</v>
      </c>
      <c r="P3603">
        <v>1</v>
      </c>
      <c r="Q3603">
        <v>1</v>
      </c>
      <c r="R3603">
        <v>1</v>
      </c>
      <c r="S3603">
        <v>0.505</v>
      </c>
    </row>
    <row r="3604" spans="1:19" x14ac:dyDescent="0.25">
      <c r="A3604" t="s">
        <v>8202</v>
      </c>
      <c r="B3604" t="s">
        <v>1808</v>
      </c>
      <c r="C3604" t="s">
        <v>239</v>
      </c>
      <c r="D3604">
        <v>42887</v>
      </c>
      <c r="E3604">
        <v>3</v>
      </c>
      <c r="F3604">
        <v>6</v>
      </c>
      <c r="G3604">
        <v>0.5</v>
      </c>
      <c r="H3604">
        <v>64</v>
      </c>
      <c r="I3604">
        <v>25</v>
      </c>
      <c r="J3604">
        <v>2.56</v>
      </c>
      <c r="K3604">
        <v>50</v>
      </c>
      <c r="L3604">
        <v>0.5</v>
      </c>
      <c r="M3604">
        <v>62</v>
      </c>
      <c r="O3604">
        <v>0</v>
      </c>
      <c r="P3604">
        <v>1</v>
      </c>
      <c r="Q3604">
        <v>0</v>
      </c>
      <c r="R3604">
        <v>2</v>
      </c>
      <c r="S3604">
        <v>0.43999999999999995</v>
      </c>
    </row>
    <row r="3605" spans="1:19" x14ac:dyDescent="0.25">
      <c r="A3605" t="s">
        <v>8203</v>
      </c>
      <c r="B3605" t="s">
        <v>1809</v>
      </c>
      <c r="C3605" t="s">
        <v>222</v>
      </c>
      <c r="D3605">
        <v>42887</v>
      </c>
      <c r="E3605">
        <v>0</v>
      </c>
      <c r="F3605">
        <v>0</v>
      </c>
      <c r="G3605" t="e">
        <v>#DIV/0!</v>
      </c>
      <c r="H3605">
        <v>0</v>
      </c>
      <c r="I3605">
        <v>0</v>
      </c>
      <c r="J3605" t="e">
        <v>#DIV/0!</v>
      </c>
      <c r="K3605">
        <v>0</v>
      </c>
      <c r="L3605" t="e">
        <v>#DIV/0!</v>
      </c>
      <c r="M3605">
        <v>0</v>
      </c>
      <c r="O3605">
        <v>0</v>
      </c>
      <c r="P3605">
        <v>0</v>
      </c>
      <c r="Q3605" t="e">
        <v>#DIV/0!</v>
      </c>
      <c r="R3605">
        <v>0</v>
      </c>
      <c r="S3605">
        <v>0.66416666666666657</v>
      </c>
    </row>
    <row r="3606" spans="1:19" x14ac:dyDescent="0.25">
      <c r="A3606" t="s">
        <v>8204</v>
      </c>
      <c r="B3606" t="s">
        <v>1810</v>
      </c>
      <c r="C3606" t="s">
        <v>603</v>
      </c>
      <c r="D3606">
        <v>42887</v>
      </c>
      <c r="E3606">
        <v>4</v>
      </c>
      <c r="F3606">
        <v>4</v>
      </c>
      <c r="G3606">
        <v>1</v>
      </c>
      <c r="H3606">
        <v>23</v>
      </c>
      <c r="I3606">
        <v>40</v>
      </c>
      <c r="J3606">
        <v>0.57499999999999996</v>
      </c>
      <c r="K3606">
        <v>40</v>
      </c>
      <c r="L3606">
        <v>1</v>
      </c>
      <c r="M3606">
        <v>23</v>
      </c>
      <c r="O3606">
        <v>2</v>
      </c>
      <c r="P3606">
        <v>3</v>
      </c>
      <c r="Q3606">
        <v>0.66666666666666663</v>
      </c>
      <c r="R3606">
        <v>0</v>
      </c>
    </row>
    <row r="3607" spans="1:19" x14ac:dyDescent="0.25">
      <c r="A3607" t="s">
        <v>8205</v>
      </c>
      <c r="B3607" t="s">
        <v>1811</v>
      </c>
      <c r="C3607" t="s">
        <v>225</v>
      </c>
      <c r="D3607">
        <v>42887</v>
      </c>
      <c r="E3607">
        <v>0</v>
      </c>
      <c r="F3607">
        <v>0</v>
      </c>
      <c r="G3607" t="e">
        <v>#DIV/0!</v>
      </c>
      <c r="H3607">
        <v>0</v>
      </c>
      <c r="I3607">
        <v>0</v>
      </c>
      <c r="J3607" t="e">
        <v>#DIV/0!</v>
      </c>
      <c r="K3607">
        <v>0</v>
      </c>
      <c r="L3607" t="e">
        <v>#DIV/0!</v>
      </c>
      <c r="M3607">
        <v>0</v>
      </c>
      <c r="O3607">
        <v>4</v>
      </c>
      <c r="P3607">
        <v>5</v>
      </c>
      <c r="Q3607">
        <v>0.8</v>
      </c>
      <c r="R3607">
        <v>0</v>
      </c>
    </row>
    <row r="3608" spans="1:19" x14ac:dyDescent="0.25">
      <c r="A3608" t="s">
        <v>8206</v>
      </c>
      <c r="B3608" t="s">
        <v>1812</v>
      </c>
      <c r="C3608" t="s">
        <v>247</v>
      </c>
      <c r="D3608">
        <v>42887</v>
      </c>
      <c r="E3608">
        <v>4</v>
      </c>
      <c r="F3608">
        <v>7</v>
      </c>
      <c r="G3608">
        <v>0.5714285714285714</v>
      </c>
      <c r="H3608">
        <v>89</v>
      </c>
      <c r="I3608">
        <v>40</v>
      </c>
      <c r="J3608">
        <v>2.2250000000000001</v>
      </c>
      <c r="K3608">
        <v>75</v>
      </c>
      <c r="L3608">
        <v>0.53333333333333333</v>
      </c>
      <c r="M3608">
        <v>75</v>
      </c>
      <c r="O3608">
        <v>8</v>
      </c>
      <c r="P3608">
        <v>9</v>
      </c>
      <c r="Q3608">
        <v>0.88888888888888884</v>
      </c>
      <c r="R3608">
        <v>14</v>
      </c>
    </row>
    <row r="3609" spans="1:19" x14ac:dyDescent="0.25">
      <c r="A3609" t="s">
        <v>9391</v>
      </c>
      <c r="B3609" t="s">
        <v>2694</v>
      </c>
      <c r="C3609" t="s">
        <v>2637</v>
      </c>
      <c r="D3609">
        <v>42887</v>
      </c>
      <c r="E3609">
        <v>7</v>
      </c>
      <c r="F3609">
        <v>6</v>
      </c>
      <c r="G3609">
        <v>1.1666666666666667</v>
      </c>
      <c r="H3609">
        <v>29</v>
      </c>
      <c r="I3609">
        <v>37</v>
      </c>
      <c r="J3609">
        <v>0.78378378378378377</v>
      </c>
      <c r="K3609">
        <v>32</v>
      </c>
      <c r="L3609">
        <v>1.15625</v>
      </c>
      <c r="M3609">
        <v>27</v>
      </c>
      <c r="O3609">
        <v>2</v>
      </c>
      <c r="P3609">
        <v>2</v>
      </c>
      <c r="Q3609">
        <v>1</v>
      </c>
      <c r="R3609">
        <v>2</v>
      </c>
    </row>
    <row r="3610" spans="1:19" x14ac:dyDescent="0.25">
      <c r="A3610" t="s">
        <v>8207</v>
      </c>
      <c r="B3610" t="s">
        <v>1813</v>
      </c>
      <c r="C3610" t="s">
        <v>242</v>
      </c>
      <c r="D3610">
        <v>42887</v>
      </c>
      <c r="E3610">
        <v>10</v>
      </c>
      <c r="F3610">
        <v>13</v>
      </c>
      <c r="G3610">
        <v>0.76923076923076927</v>
      </c>
      <c r="H3610">
        <v>49</v>
      </c>
      <c r="I3610">
        <v>70</v>
      </c>
      <c r="J3610">
        <v>0.7</v>
      </c>
      <c r="K3610">
        <v>97</v>
      </c>
      <c r="L3610">
        <v>0.72164948453608246</v>
      </c>
      <c r="M3610">
        <v>38</v>
      </c>
      <c r="N3610">
        <v>0.90833333333333333</v>
      </c>
      <c r="O3610">
        <v>11</v>
      </c>
      <c r="P3610">
        <v>19</v>
      </c>
      <c r="Q3610">
        <v>0.57894736842105265</v>
      </c>
      <c r="R3610">
        <v>11</v>
      </c>
    </row>
    <row r="3611" spans="1:19" x14ac:dyDescent="0.25">
      <c r="A3611" t="s">
        <v>8208</v>
      </c>
      <c r="B3611" t="s">
        <v>1814</v>
      </c>
      <c r="C3611" t="s">
        <v>243</v>
      </c>
      <c r="D3611">
        <v>42887</v>
      </c>
      <c r="E3611">
        <v>0</v>
      </c>
      <c r="F3611">
        <v>0</v>
      </c>
      <c r="G3611" t="e">
        <v>#DIV/0!</v>
      </c>
      <c r="H3611">
        <v>0</v>
      </c>
      <c r="I3611">
        <v>0</v>
      </c>
      <c r="J3611" t="e">
        <v>#DIV/0!</v>
      </c>
      <c r="K3611">
        <v>0</v>
      </c>
      <c r="L3611" t="e">
        <v>#DIV/0!</v>
      </c>
      <c r="M3611">
        <v>0</v>
      </c>
      <c r="N3611">
        <v>0.96</v>
      </c>
      <c r="O3611">
        <v>3</v>
      </c>
      <c r="P3611">
        <v>3</v>
      </c>
      <c r="Q3611">
        <v>1</v>
      </c>
      <c r="R3611">
        <v>0</v>
      </c>
      <c r="S3611">
        <v>0.23</v>
      </c>
    </row>
    <row r="3612" spans="1:19" x14ac:dyDescent="0.25">
      <c r="A3612" t="s">
        <v>8209</v>
      </c>
      <c r="B3612" t="s">
        <v>1815</v>
      </c>
      <c r="C3612" t="s">
        <v>244</v>
      </c>
      <c r="D3612">
        <v>42887</v>
      </c>
      <c r="E3612">
        <v>0</v>
      </c>
      <c r="F3612">
        <v>0</v>
      </c>
      <c r="G3612" t="e">
        <v>#DIV/0!</v>
      </c>
      <c r="H3612">
        <v>0</v>
      </c>
      <c r="I3612">
        <v>0</v>
      </c>
      <c r="J3612" t="e">
        <v>#DIV/0!</v>
      </c>
      <c r="K3612">
        <v>0</v>
      </c>
      <c r="L3612" t="e">
        <v>#DIV/0!</v>
      </c>
      <c r="M3612">
        <v>0</v>
      </c>
      <c r="N3612">
        <v>0.73</v>
      </c>
      <c r="O3612">
        <v>1</v>
      </c>
      <c r="P3612">
        <v>2</v>
      </c>
      <c r="Q3612">
        <v>0.5</v>
      </c>
      <c r="R3612">
        <v>0</v>
      </c>
      <c r="S3612">
        <v>0.7</v>
      </c>
    </row>
    <row r="3613" spans="1:19" x14ac:dyDescent="0.25">
      <c r="A3613" t="s">
        <v>9500</v>
      </c>
      <c r="B3613" t="s">
        <v>2867</v>
      </c>
      <c r="C3613" t="s">
        <v>2809</v>
      </c>
      <c r="D3613">
        <v>42887</v>
      </c>
      <c r="E3613">
        <v>11</v>
      </c>
      <c r="F3613">
        <v>10</v>
      </c>
      <c r="G3613">
        <v>1.1000000000000001</v>
      </c>
      <c r="H3613">
        <v>48</v>
      </c>
      <c r="I3613">
        <v>53</v>
      </c>
      <c r="J3613">
        <v>0.90566037735849059</v>
      </c>
      <c r="K3613">
        <v>46</v>
      </c>
      <c r="L3613">
        <v>1.1521739130434783</v>
      </c>
      <c r="M3613">
        <v>48</v>
      </c>
      <c r="O3613">
        <v>2</v>
      </c>
      <c r="P3613">
        <v>3</v>
      </c>
      <c r="Q3613">
        <v>0.66666666666666663</v>
      </c>
      <c r="R3613">
        <v>0</v>
      </c>
      <c r="S3613">
        <v>0.75</v>
      </c>
    </row>
    <row r="3614" spans="1:19" x14ac:dyDescent="0.25">
      <c r="A3614" t="s">
        <v>8210</v>
      </c>
      <c r="B3614" t="s">
        <v>1816</v>
      </c>
      <c r="C3614" t="s">
        <v>245</v>
      </c>
      <c r="D3614">
        <v>42887</v>
      </c>
      <c r="E3614">
        <v>28</v>
      </c>
      <c r="F3614">
        <v>17</v>
      </c>
      <c r="G3614">
        <v>1.6470588235294117</v>
      </c>
      <c r="H3614">
        <v>56</v>
      </c>
      <c r="I3614">
        <v>75</v>
      </c>
      <c r="J3614">
        <v>0.7466666666666667</v>
      </c>
      <c r="K3614">
        <v>48</v>
      </c>
      <c r="L3614">
        <v>1.5625</v>
      </c>
      <c r="M3614">
        <v>45</v>
      </c>
      <c r="O3614">
        <v>2</v>
      </c>
      <c r="P3614">
        <v>9</v>
      </c>
      <c r="Q3614">
        <v>0.22222222222222221</v>
      </c>
      <c r="R3614">
        <v>11</v>
      </c>
      <c r="S3614">
        <v>1.05</v>
      </c>
    </row>
    <row r="3615" spans="1:19" x14ac:dyDescent="0.25">
      <c r="A3615" t="s">
        <v>8211</v>
      </c>
      <c r="B3615" t="s">
        <v>1817</v>
      </c>
      <c r="C3615" t="s">
        <v>246</v>
      </c>
      <c r="D3615">
        <v>42887</v>
      </c>
      <c r="E3615">
        <v>55</v>
      </c>
      <c r="F3615">
        <v>58</v>
      </c>
      <c r="G3615">
        <v>0.94827586206896552</v>
      </c>
      <c r="H3615">
        <v>501</v>
      </c>
      <c r="I3615">
        <v>575</v>
      </c>
      <c r="J3615">
        <v>0.87130434782608701</v>
      </c>
      <c r="K3615">
        <v>635</v>
      </c>
      <c r="L3615">
        <v>0.90551181102362199</v>
      </c>
      <c r="M3615">
        <v>473</v>
      </c>
      <c r="O3615">
        <v>18</v>
      </c>
      <c r="P3615">
        <v>25</v>
      </c>
      <c r="Q3615">
        <v>0.72</v>
      </c>
      <c r="R3615">
        <v>29</v>
      </c>
    </row>
    <row r="3616" spans="1:19" x14ac:dyDescent="0.25">
      <c r="A3616" t="s">
        <v>8212</v>
      </c>
      <c r="B3616" t="s">
        <v>1818</v>
      </c>
      <c r="C3616" t="s">
        <v>365</v>
      </c>
      <c r="D3616">
        <v>42887</v>
      </c>
      <c r="E3616">
        <v>25</v>
      </c>
      <c r="F3616">
        <v>18</v>
      </c>
      <c r="G3616">
        <v>1.3888888888888888</v>
      </c>
      <c r="H3616">
        <v>56</v>
      </c>
      <c r="I3616">
        <v>105</v>
      </c>
      <c r="J3616">
        <v>0.53333333333333333</v>
      </c>
      <c r="K3616">
        <v>67</v>
      </c>
      <c r="L3616">
        <v>1.5671641791044777</v>
      </c>
      <c r="M3616">
        <v>54</v>
      </c>
      <c r="O3616">
        <v>0</v>
      </c>
      <c r="P3616">
        <v>1</v>
      </c>
      <c r="Q3616">
        <v>0</v>
      </c>
      <c r="R3616">
        <v>2</v>
      </c>
    </row>
    <row r="3617" spans="1:19" x14ac:dyDescent="0.25">
      <c r="A3617" t="s">
        <v>9691</v>
      </c>
      <c r="B3617" t="s">
        <v>9692</v>
      </c>
      <c r="C3617" t="s">
        <v>9513</v>
      </c>
      <c r="D3617">
        <v>42887</v>
      </c>
      <c r="E3617">
        <v>140</v>
      </c>
      <c r="F3617">
        <v>129</v>
      </c>
      <c r="G3617">
        <v>1.0852713178294573</v>
      </c>
      <c r="H3617">
        <v>828</v>
      </c>
      <c r="I3617">
        <v>955</v>
      </c>
      <c r="J3617">
        <v>0.8670157068062827</v>
      </c>
      <c r="K3617">
        <v>1000</v>
      </c>
      <c r="L3617">
        <v>0.95499999999999996</v>
      </c>
      <c r="M3617">
        <v>760</v>
      </c>
      <c r="O3617">
        <v>47</v>
      </c>
      <c r="P3617">
        <v>73</v>
      </c>
      <c r="Q3617">
        <v>0.64383561643835618</v>
      </c>
      <c r="R3617">
        <v>69</v>
      </c>
    </row>
    <row r="3618" spans="1:19" x14ac:dyDescent="0.25">
      <c r="A3618" t="s">
        <v>8213</v>
      </c>
      <c r="B3618" t="s">
        <v>1819</v>
      </c>
      <c r="C3618" t="s">
        <v>240</v>
      </c>
      <c r="D3618">
        <v>42887</v>
      </c>
      <c r="E3618">
        <v>140</v>
      </c>
      <c r="F3618">
        <v>129</v>
      </c>
      <c r="G3618">
        <v>1.0852713178294573</v>
      </c>
      <c r="H3618">
        <v>828</v>
      </c>
      <c r="I3618">
        <v>955</v>
      </c>
      <c r="J3618">
        <v>0.8670157068062827</v>
      </c>
      <c r="K3618">
        <v>1000</v>
      </c>
      <c r="L3618">
        <v>0.95499999999999996</v>
      </c>
      <c r="M3618">
        <v>760</v>
      </c>
      <c r="O3618">
        <v>47</v>
      </c>
      <c r="P3618">
        <v>73</v>
      </c>
      <c r="Q3618">
        <v>0.64383561643835618</v>
      </c>
      <c r="R3618">
        <v>69</v>
      </c>
      <c r="S3618">
        <v>0.83</v>
      </c>
    </row>
    <row r="3619" spans="1:19" x14ac:dyDescent="0.25">
      <c r="A3619" t="s">
        <v>8214</v>
      </c>
      <c r="B3619" t="s">
        <v>1820</v>
      </c>
      <c r="C3619" t="s">
        <v>233</v>
      </c>
      <c r="D3619">
        <v>42917</v>
      </c>
      <c r="E3619">
        <v>0</v>
      </c>
      <c r="F3619">
        <v>1</v>
      </c>
      <c r="G3619">
        <v>0</v>
      </c>
      <c r="H3619">
        <v>0</v>
      </c>
      <c r="I3619">
        <v>0</v>
      </c>
      <c r="J3619" t="e">
        <v>#DIV/0!</v>
      </c>
      <c r="K3619">
        <v>5</v>
      </c>
      <c r="L3619">
        <v>0</v>
      </c>
      <c r="M3619">
        <v>0</v>
      </c>
      <c r="O3619">
        <v>0</v>
      </c>
      <c r="P3619">
        <v>3</v>
      </c>
      <c r="Q3619">
        <v>0</v>
      </c>
      <c r="R3619">
        <v>0</v>
      </c>
      <c r="S3619">
        <v>0.95</v>
      </c>
    </row>
    <row r="3620" spans="1:19" x14ac:dyDescent="0.25">
      <c r="A3620" t="s">
        <v>8215</v>
      </c>
      <c r="B3620" t="s">
        <v>1821</v>
      </c>
      <c r="C3620" t="s">
        <v>215</v>
      </c>
      <c r="D3620">
        <v>42917</v>
      </c>
      <c r="E3620">
        <v>2</v>
      </c>
      <c r="F3620">
        <v>2</v>
      </c>
      <c r="G3620">
        <v>1</v>
      </c>
      <c r="H3620">
        <v>31</v>
      </c>
      <c r="I3620">
        <v>30</v>
      </c>
      <c r="J3620">
        <v>1.0333333333333334</v>
      </c>
      <c r="K3620">
        <v>30</v>
      </c>
      <c r="L3620">
        <v>1</v>
      </c>
      <c r="M3620">
        <v>31</v>
      </c>
      <c r="O3620">
        <v>0</v>
      </c>
      <c r="P3620">
        <v>0</v>
      </c>
      <c r="Q3620" t="e">
        <v>#DIV/0!</v>
      </c>
      <c r="R3620">
        <v>0</v>
      </c>
      <c r="S3620">
        <v>0.54</v>
      </c>
    </row>
    <row r="3621" spans="1:19" x14ac:dyDescent="0.25">
      <c r="A3621" t="s">
        <v>8216</v>
      </c>
      <c r="B3621" t="s">
        <v>1822</v>
      </c>
      <c r="C3621" t="s">
        <v>218</v>
      </c>
      <c r="D3621">
        <v>42917</v>
      </c>
      <c r="E3621">
        <v>1</v>
      </c>
      <c r="F3621">
        <v>3</v>
      </c>
      <c r="G3621">
        <v>0.33333333333333331</v>
      </c>
      <c r="H3621">
        <v>11</v>
      </c>
      <c r="I3621">
        <v>10</v>
      </c>
      <c r="J3621">
        <v>1.1000000000000001</v>
      </c>
      <c r="K3621">
        <v>30</v>
      </c>
      <c r="L3621">
        <v>0.33333333333333331</v>
      </c>
      <c r="M3621">
        <v>10</v>
      </c>
      <c r="O3621">
        <v>1</v>
      </c>
      <c r="P3621">
        <v>1</v>
      </c>
      <c r="Q3621">
        <v>1</v>
      </c>
      <c r="R3621">
        <v>1</v>
      </c>
      <c r="S3621">
        <v>0.71</v>
      </c>
    </row>
    <row r="3622" spans="1:19" x14ac:dyDescent="0.25">
      <c r="A3622" t="s">
        <v>8217</v>
      </c>
      <c r="B3622" t="s">
        <v>1823</v>
      </c>
      <c r="C3622" t="s">
        <v>234</v>
      </c>
      <c r="D3622">
        <v>42917</v>
      </c>
      <c r="E3622">
        <v>1</v>
      </c>
      <c r="F3622">
        <v>1</v>
      </c>
      <c r="G3622">
        <v>1</v>
      </c>
      <c r="H3622">
        <v>8</v>
      </c>
      <c r="I3622">
        <v>10</v>
      </c>
      <c r="J3622">
        <v>0.8</v>
      </c>
      <c r="K3622">
        <v>10</v>
      </c>
      <c r="L3622">
        <v>1</v>
      </c>
      <c r="M3622">
        <v>4</v>
      </c>
      <c r="O3622">
        <v>3</v>
      </c>
      <c r="P3622">
        <v>3</v>
      </c>
      <c r="Q3622">
        <v>1</v>
      </c>
      <c r="R3622">
        <v>4</v>
      </c>
      <c r="S3622">
        <v>0</v>
      </c>
    </row>
    <row r="3623" spans="1:19" x14ac:dyDescent="0.25">
      <c r="A3623" t="s">
        <v>8775</v>
      </c>
      <c r="B3623" t="s">
        <v>2695</v>
      </c>
      <c r="C3623" t="s">
        <v>2636</v>
      </c>
      <c r="D3623">
        <v>42917</v>
      </c>
      <c r="E3623">
        <v>0</v>
      </c>
      <c r="F3623">
        <v>0</v>
      </c>
      <c r="G3623" t="e">
        <v>#DIV/0!</v>
      </c>
      <c r="H3623">
        <v>0</v>
      </c>
      <c r="I3623">
        <v>0</v>
      </c>
      <c r="J3623" t="e">
        <v>#DIV/0!</v>
      </c>
      <c r="K3623">
        <v>0</v>
      </c>
      <c r="L3623" t="e">
        <v>#DIV/0!</v>
      </c>
      <c r="M3623">
        <v>0</v>
      </c>
      <c r="O3623">
        <v>0</v>
      </c>
      <c r="P3623">
        <v>0</v>
      </c>
      <c r="Q3623" t="e">
        <v>#DIV/0!</v>
      </c>
      <c r="R3623">
        <v>0</v>
      </c>
      <c r="S3623">
        <v>0.72</v>
      </c>
    </row>
    <row r="3624" spans="1:19" x14ac:dyDescent="0.25">
      <c r="A3624" t="s">
        <v>8884</v>
      </c>
      <c r="B3624" t="s">
        <v>3230</v>
      </c>
      <c r="C3624" t="s">
        <v>2638</v>
      </c>
      <c r="D3624">
        <v>42917</v>
      </c>
      <c r="E3624">
        <v>7</v>
      </c>
      <c r="F3624">
        <v>6</v>
      </c>
      <c r="G3624">
        <v>1.1666666666666667</v>
      </c>
      <c r="H3624">
        <v>30</v>
      </c>
      <c r="I3624">
        <v>37</v>
      </c>
      <c r="J3624">
        <v>0.81081081081081086</v>
      </c>
      <c r="K3624">
        <v>32</v>
      </c>
      <c r="L3624">
        <v>1.15625</v>
      </c>
      <c r="M3624">
        <v>29</v>
      </c>
      <c r="O3624">
        <v>0</v>
      </c>
      <c r="P3624">
        <v>0</v>
      </c>
      <c r="Q3624" t="e">
        <v>#DIV/0!</v>
      </c>
      <c r="R3624">
        <v>1</v>
      </c>
    </row>
    <row r="3625" spans="1:19" x14ac:dyDescent="0.25">
      <c r="A3625" t="s">
        <v>8218</v>
      </c>
      <c r="B3625" t="s">
        <v>1824</v>
      </c>
      <c r="C3625" t="s">
        <v>209</v>
      </c>
      <c r="D3625">
        <v>42917</v>
      </c>
      <c r="E3625">
        <v>3</v>
      </c>
      <c r="F3625">
        <v>3</v>
      </c>
      <c r="G3625">
        <v>1</v>
      </c>
      <c r="H3625">
        <v>7</v>
      </c>
      <c r="I3625">
        <v>20</v>
      </c>
      <c r="J3625">
        <v>0.35</v>
      </c>
      <c r="K3625">
        <v>20</v>
      </c>
      <c r="L3625">
        <v>1</v>
      </c>
      <c r="M3625">
        <v>5</v>
      </c>
      <c r="N3625">
        <v>0.7</v>
      </c>
      <c r="O3625">
        <v>1</v>
      </c>
      <c r="P3625">
        <v>6</v>
      </c>
      <c r="Q3625">
        <v>0.16666666666666666</v>
      </c>
      <c r="R3625">
        <v>2</v>
      </c>
      <c r="S3625">
        <v>0.33</v>
      </c>
    </row>
    <row r="3626" spans="1:19" x14ac:dyDescent="0.25">
      <c r="A3626" t="s">
        <v>8219</v>
      </c>
      <c r="B3626" t="s">
        <v>1825</v>
      </c>
      <c r="C3626" t="s">
        <v>214</v>
      </c>
      <c r="D3626">
        <v>42917</v>
      </c>
      <c r="E3626">
        <v>1</v>
      </c>
      <c r="F3626">
        <v>3</v>
      </c>
      <c r="G3626">
        <v>0.33333333333333331</v>
      </c>
      <c r="H3626">
        <v>4</v>
      </c>
      <c r="I3626">
        <v>10</v>
      </c>
      <c r="J3626">
        <v>0.4</v>
      </c>
      <c r="K3626">
        <v>30</v>
      </c>
      <c r="L3626">
        <v>0.33333333333333331</v>
      </c>
      <c r="M3626">
        <v>4</v>
      </c>
      <c r="N3626">
        <v>0.75</v>
      </c>
      <c r="O3626">
        <v>1</v>
      </c>
      <c r="P3626">
        <v>1</v>
      </c>
      <c r="Q3626">
        <v>1</v>
      </c>
      <c r="R3626">
        <v>0</v>
      </c>
      <c r="S3626">
        <v>0.44</v>
      </c>
    </row>
    <row r="3627" spans="1:19" x14ac:dyDescent="0.25">
      <c r="A3627" t="s">
        <v>8220</v>
      </c>
      <c r="B3627" t="s">
        <v>1826</v>
      </c>
      <c r="C3627" t="s">
        <v>220</v>
      </c>
      <c r="D3627">
        <v>42917</v>
      </c>
      <c r="E3627">
        <v>6</v>
      </c>
      <c r="F3627">
        <v>7</v>
      </c>
      <c r="G3627">
        <v>0.8571428571428571</v>
      </c>
      <c r="H3627">
        <v>34</v>
      </c>
      <c r="I3627">
        <v>40</v>
      </c>
      <c r="J3627">
        <v>0.85</v>
      </c>
      <c r="K3627">
        <v>47</v>
      </c>
      <c r="L3627">
        <v>0.85106382978723405</v>
      </c>
      <c r="M3627">
        <v>28</v>
      </c>
      <c r="N3627">
        <v>1.05</v>
      </c>
      <c r="O3627">
        <v>7</v>
      </c>
      <c r="P3627">
        <v>7</v>
      </c>
      <c r="Q3627">
        <v>1</v>
      </c>
      <c r="R3627">
        <v>6</v>
      </c>
      <c r="S3627">
        <v>0.17</v>
      </c>
    </row>
    <row r="3628" spans="1:19" x14ac:dyDescent="0.25">
      <c r="A3628" t="s">
        <v>8221</v>
      </c>
      <c r="B3628" t="s">
        <v>1827</v>
      </c>
      <c r="C3628" t="s">
        <v>226</v>
      </c>
      <c r="D3628">
        <v>42917</v>
      </c>
      <c r="E3628">
        <v>0</v>
      </c>
      <c r="F3628">
        <v>0</v>
      </c>
      <c r="G3628" t="e">
        <v>#DIV/0!</v>
      </c>
      <c r="H3628">
        <v>0</v>
      </c>
      <c r="I3628">
        <v>0</v>
      </c>
      <c r="J3628" t="e">
        <v>#DIV/0!</v>
      </c>
      <c r="K3628">
        <v>0</v>
      </c>
      <c r="L3628" t="e">
        <v>#DIV/0!</v>
      </c>
      <c r="M3628">
        <v>0</v>
      </c>
      <c r="O3628">
        <v>0</v>
      </c>
      <c r="P3628">
        <v>0</v>
      </c>
      <c r="Q3628" t="e">
        <v>#DIV/0!</v>
      </c>
      <c r="R3628">
        <v>0</v>
      </c>
    </row>
    <row r="3629" spans="1:19" x14ac:dyDescent="0.25">
      <c r="A3629" t="s">
        <v>8222</v>
      </c>
      <c r="B3629" t="s">
        <v>1828</v>
      </c>
      <c r="C3629" t="s">
        <v>227</v>
      </c>
      <c r="D3629">
        <v>42917</v>
      </c>
      <c r="E3629">
        <v>0</v>
      </c>
      <c r="F3629">
        <v>0</v>
      </c>
      <c r="G3629" t="e">
        <v>#DIV/0!</v>
      </c>
      <c r="H3629">
        <v>0</v>
      </c>
      <c r="I3629">
        <v>0</v>
      </c>
      <c r="J3629" t="e">
        <v>#DIV/0!</v>
      </c>
      <c r="K3629">
        <v>0</v>
      </c>
      <c r="L3629" t="e">
        <v>#DIV/0!</v>
      </c>
      <c r="M3629">
        <v>0</v>
      </c>
      <c r="O3629">
        <v>0</v>
      </c>
      <c r="P3629">
        <v>0</v>
      </c>
      <c r="Q3629" t="e">
        <v>#DIV/0!</v>
      </c>
      <c r="R3629">
        <v>0</v>
      </c>
      <c r="S3629">
        <v>0.84</v>
      </c>
    </row>
    <row r="3630" spans="1:19" x14ac:dyDescent="0.25">
      <c r="A3630" t="s">
        <v>8993</v>
      </c>
      <c r="B3630" t="s">
        <v>2868</v>
      </c>
      <c r="C3630" t="s">
        <v>2810</v>
      </c>
      <c r="D3630">
        <v>42917</v>
      </c>
      <c r="E3630">
        <v>8</v>
      </c>
      <c r="F3630">
        <v>5</v>
      </c>
      <c r="G3630">
        <v>1.6</v>
      </c>
      <c r="H3630">
        <v>44</v>
      </c>
      <c r="I3630">
        <v>54</v>
      </c>
      <c r="J3630">
        <v>0.81481481481481477</v>
      </c>
      <c r="K3630">
        <v>34</v>
      </c>
      <c r="L3630">
        <v>1.588235294117647</v>
      </c>
      <c r="M3630">
        <v>38</v>
      </c>
      <c r="O3630">
        <v>1</v>
      </c>
      <c r="P3630">
        <v>1</v>
      </c>
      <c r="Q3630">
        <v>1</v>
      </c>
      <c r="R3630">
        <v>6</v>
      </c>
      <c r="S3630">
        <v>0.44</v>
      </c>
    </row>
    <row r="3631" spans="1:19" x14ac:dyDescent="0.25">
      <c r="A3631" t="s">
        <v>9130</v>
      </c>
      <c r="B3631" t="s">
        <v>9131</v>
      </c>
      <c r="C3631" t="s">
        <v>2811</v>
      </c>
      <c r="D3631">
        <v>42917</v>
      </c>
      <c r="E3631">
        <v>5</v>
      </c>
      <c r="F3631">
        <v>5</v>
      </c>
      <c r="G3631">
        <v>1</v>
      </c>
      <c r="H3631">
        <v>13</v>
      </c>
      <c r="I3631">
        <v>12</v>
      </c>
      <c r="J3631">
        <v>1.0833333333333333</v>
      </c>
      <c r="K3631">
        <v>12</v>
      </c>
      <c r="L3631">
        <v>1</v>
      </c>
      <c r="M3631">
        <v>12</v>
      </c>
      <c r="O3631">
        <v>0</v>
      </c>
      <c r="P3631">
        <v>0</v>
      </c>
      <c r="Q3631" t="e">
        <v>#DIV/0!</v>
      </c>
      <c r="R3631">
        <v>1</v>
      </c>
      <c r="S3631">
        <v>0.69</v>
      </c>
    </row>
    <row r="3632" spans="1:19" x14ac:dyDescent="0.25">
      <c r="A3632" t="s">
        <v>8223</v>
      </c>
      <c r="B3632" t="s">
        <v>1829</v>
      </c>
      <c r="C3632" t="s">
        <v>204</v>
      </c>
      <c r="D3632">
        <v>42917</v>
      </c>
      <c r="E3632">
        <v>8</v>
      </c>
      <c r="F3632">
        <v>5</v>
      </c>
      <c r="G3632">
        <v>1.6</v>
      </c>
      <c r="H3632">
        <v>13</v>
      </c>
      <c r="I3632">
        <v>19</v>
      </c>
      <c r="J3632">
        <v>0.68421052631578949</v>
      </c>
      <c r="K3632">
        <v>12</v>
      </c>
      <c r="L3632">
        <v>1.5833333333333333</v>
      </c>
      <c r="M3632">
        <v>12</v>
      </c>
      <c r="O3632">
        <v>0</v>
      </c>
      <c r="P3632">
        <v>0</v>
      </c>
      <c r="Q3632" t="e">
        <v>#DIV/0!</v>
      </c>
      <c r="R3632">
        <v>1</v>
      </c>
      <c r="S3632">
        <v>0.83</v>
      </c>
    </row>
    <row r="3633" spans="1:19" x14ac:dyDescent="0.25">
      <c r="A3633" t="s">
        <v>8224</v>
      </c>
      <c r="B3633" t="s">
        <v>1830</v>
      </c>
      <c r="C3633" t="s">
        <v>208</v>
      </c>
      <c r="D3633">
        <v>42917</v>
      </c>
      <c r="E3633">
        <v>11</v>
      </c>
      <c r="F3633">
        <v>4</v>
      </c>
      <c r="G3633">
        <v>2.75</v>
      </c>
      <c r="H3633">
        <v>14</v>
      </c>
      <c r="I3633">
        <v>28</v>
      </c>
      <c r="J3633">
        <v>0.5</v>
      </c>
      <c r="K3633">
        <v>10</v>
      </c>
      <c r="L3633">
        <v>2.8</v>
      </c>
      <c r="M3633">
        <v>12</v>
      </c>
      <c r="O3633">
        <v>1</v>
      </c>
      <c r="P3633">
        <v>2</v>
      </c>
      <c r="Q3633">
        <v>0.5</v>
      </c>
      <c r="R3633">
        <v>2</v>
      </c>
    </row>
    <row r="3634" spans="1:19" x14ac:dyDescent="0.25">
      <c r="A3634" t="s">
        <v>8225</v>
      </c>
      <c r="B3634" t="s">
        <v>1831</v>
      </c>
      <c r="C3634" t="s">
        <v>212</v>
      </c>
      <c r="D3634">
        <v>42917</v>
      </c>
      <c r="E3634">
        <v>2</v>
      </c>
      <c r="F3634">
        <v>2</v>
      </c>
      <c r="G3634">
        <v>1</v>
      </c>
      <c r="H3634">
        <v>8</v>
      </c>
      <c r="I3634">
        <v>10</v>
      </c>
      <c r="J3634">
        <v>0.8</v>
      </c>
      <c r="K3634">
        <v>10</v>
      </c>
      <c r="L3634">
        <v>1</v>
      </c>
      <c r="M3634">
        <v>8</v>
      </c>
      <c r="O3634">
        <v>0</v>
      </c>
      <c r="P3634">
        <v>0</v>
      </c>
      <c r="Q3634" t="e">
        <v>#DIV/0!</v>
      </c>
      <c r="R3634">
        <v>0</v>
      </c>
      <c r="S3634">
        <v>0.91</v>
      </c>
    </row>
    <row r="3635" spans="1:19" x14ac:dyDescent="0.25">
      <c r="A3635" t="s">
        <v>8226</v>
      </c>
      <c r="B3635" t="s">
        <v>1832</v>
      </c>
      <c r="C3635" t="s">
        <v>363</v>
      </c>
      <c r="D3635">
        <v>42917</v>
      </c>
      <c r="E3635">
        <v>10</v>
      </c>
      <c r="F3635">
        <v>6</v>
      </c>
      <c r="G3635">
        <v>1.6666666666666667</v>
      </c>
      <c r="H3635">
        <v>28</v>
      </c>
      <c r="I3635">
        <v>27</v>
      </c>
      <c r="J3635">
        <v>1.037037037037037</v>
      </c>
      <c r="K3635">
        <v>16</v>
      </c>
      <c r="L3635">
        <v>1.6875</v>
      </c>
      <c r="M3635">
        <v>23</v>
      </c>
      <c r="O3635">
        <v>1</v>
      </c>
      <c r="P3635">
        <v>1</v>
      </c>
      <c r="Q3635">
        <v>1</v>
      </c>
      <c r="R3635">
        <v>5</v>
      </c>
      <c r="S3635">
        <v>0.67</v>
      </c>
    </row>
    <row r="3636" spans="1:19" x14ac:dyDescent="0.25">
      <c r="A3636" t="s">
        <v>8227</v>
      </c>
      <c r="B3636" t="s">
        <v>1833</v>
      </c>
      <c r="C3636" t="s">
        <v>223</v>
      </c>
      <c r="D3636">
        <v>42917</v>
      </c>
      <c r="E3636">
        <v>0</v>
      </c>
      <c r="F3636">
        <v>0</v>
      </c>
      <c r="G3636" t="e">
        <v>#DIV/0!</v>
      </c>
      <c r="H3636">
        <v>0</v>
      </c>
      <c r="I3636">
        <v>0</v>
      </c>
      <c r="J3636" t="e">
        <v>#DIV/0!</v>
      </c>
      <c r="K3636">
        <v>0</v>
      </c>
      <c r="L3636" t="e">
        <v>#DIV/0!</v>
      </c>
      <c r="M3636">
        <v>0</v>
      </c>
      <c r="O3636">
        <v>0</v>
      </c>
      <c r="P3636">
        <v>0</v>
      </c>
      <c r="Q3636" t="e">
        <v>#DIV/0!</v>
      </c>
      <c r="R3636">
        <v>0</v>
      </c>
      <c r="S3636">
        <v>0.28999999999999998</v>
      </c>
    </row>
    <row r="3637" spans="1:19" x14ac:dyDescent="0.25">
      <c r="A3637" t="s">
        <v>8228</v>
      </c>
      <c r="B3637" t="s">
        <v>1834</v>
      </c>
      <c r="C3637" t="s">
        <v>206</v>
      </c>
      <c r="D3637">
        <v>42917</v>
      </c>
      <c r="E3637">
        <v>16</v>
      </c>
      <c r="F3637">
        <v>9</v>
      </c>
      <c r="G3637">
        <v>1.7777777777777777</v>
      </c>
      <c r="H3637">
        <v>143</v>
      </c>
      <c r="I3637">
        <v>178</v>
      </c>
      <c r="J3637">
        <v>0.8033707865168539</v>
      </c>
      <c r="K3637">
        <v>100</v>
      </c>
      <c r="L3637">
        <v>1.78</v>
      </c>
      <c r="M3637">
        <v>143</v>
      </c>
      <c r="O3637">
        <v>0</v>
      </c>
      <c r="P3637">
        <v>0</v>
      </c>
      <c r="Q3637" t="e">
        <v>#DIV/0!</v>
      </c>
      <c r="R3637">
        <v>0</v>
      </c>
      <c r="S3637">
        <v>0.33</v>
      </c>
    </row>
    <row r="3638" spans="1:19" x14ac:dyDescent="0.25">
      <c r="A3638" t="s">
        <v>8229</v>
      </c>
      <c r="B3638" t="s">
        <v>1835</v>
      </c>
      <c r="C3638" t="s">
        <v>977</v>
      </c>
      <c r="D3638">
        <v>42917</v>
      </c>
      <c r="E3638">
        <v>3</v>
      </c>
      <c r="F3638">
        <v>5</v>
      </c>
      <c r="G3638">
        <v>0.6</v>
      </c>
      <c r="H3638">
        <v>5</v>
      </c>
      <c r="I3638">
        <v>15</v>
      </c>
      <c r="J3638">
        <v>0.33333333333333331</v>
      </c>
      <c r="K3638">
        <v>25</v>
      </c>
      <c r="L3638">
        <v>0.6</v>
      </c>
      <c r="M3638">
        <v>4</v>
      </c>
      <c r="O3638">
        <v>0</v>
      </c>
      <c r="P3638">
        <v>0</v>
      </c>
      <c r="Q3638" t="e">
        <v>#DIV/0!</v>
      </c>
      <c r="R3638">
        <v>1</v>
      </c>
      <c r="S3638">
        <v>0.6</v>
      </c>
    </row>
    <row r="3639" spans="1:19" x14ac:dyDescent="0.25">
      <c r="A3639" t="s">
        <v>8230</v>
      </c>
      <c r="B3639" t="s">
        <v>1836</v>
      </c>
      <c r="C3639" t="s">
        <v>229</v>
      </c>
      <c r="D3639">
        <v>42917</v>
      </c>
      <c r="E3639">
        <v>6</v>
      </c>
      <c r="F3639">
        <v>6</v>
      </c>
      <c r="G3639">
        <v>1</v>
      </c>
      <c r="H3639">
        <v>69</v>
      </c>
      <c r="I3639">
        <v>90</v>
      </c>
      <c r="J3639">
        <v>0.76666666666666672</v>
      </c>
      <c r="K3639">
        <v>90</v>
      </c>
      <c r="L3639">
        <v>1</v>
      </c>
      <c r="M3639">
        <v>67</v>
      </c>
      <c r="O3639">
        <v>1</v>
      </c>
      <c r="P3639">
        <v>1</v>
      </c>
      <c r="Q3639">
        <v>1</v>
      </c>
      <c r="R3639">
        <v>3</v>
      </c>
      <c r="S3639">
        <v>0.73</v>
      </c>
    </row>
    <row r="3640" spans="1:19" x14ac:dyDescent="0.25">
      <c r="A3640" t="s">
        <v>8231</v>
      </c>
      <c r="B3640" t="s">
        <v>1837</v>
      </c>
      <c r="C3640" t="s">
        <v>678</v>
      </c>
      <c r="D3640">
        <v>42917</v>
      </c>
      <c r="E3640">
        <v>0</v>
      </c>
      <c r="F3640">
        <v>0</v>
      </c>
      <c r="G3640" t="e">
        <v>#DIV/0!</v>
      </c>
      <c r="H3640">
        <v>0</v>
      </c>
      <c r="I3640">
        <v>0</v>
      </c>
      <c r="J3640" t="e">
        <v>#DIV/0!</v>
      </c>
      <c r="K3640">
        <v>0</v>
      </c>
      <c r="L3640" t="e">
        <v>#DIV/0!</v>
      </c>
      <c r="M3640">
        <v>0</v>
      </c>
      <c r="O3640">
        <v>0</v>
      </c>
      <c r="P3640">
        <v>0</v>
      </c>
      <c r="Q3640" t="e">
        <v>#DIV/0!</v>
      </c>
      <c r="R3640">
        <v>0</v>
      </c>
      <c r="S3640">
        <v>0.31</v>
      </c>
    </row>
    <row r="3641" spans="1:19" x14ac:dyDescent="0.25">
      <c r="A3641" t="s">
        <v>8232</v>
      </c>
      <c r="B3641" t="s">
        <v>1838</v>
      </c>
      <c r="C3641" t="s">
        <v>231</v>
      </c>
      <c r="D3641">
        <v>42917</v>
      </c>
      <c r="E3641">
        <v>5</v>
      </c>
      <c r="F3641">
        <v>7</v>
      </c>
      <c r="G3641">
        <v>0.7142857142857143</v>
      </c>
      <c r="H3641">
        <v>32</v>
      </c>
      <c r="I3641">
        <v>75</v>
      </c>
      <c r="J3641">
        <v>0.42666666666666669</v>
      </c>
      <c r="K3641">
        <v>105</v>
      </c>
      <c r="L3641">
        <v>0.7142857142857143</v>
      </c>
      <c r="M3641">
        <v>31</v>
      </c>
      <c r="O3641">
        <v>1</v>
      </c>
      <c r="P3641">
        <v>1</v>
      </c>
      <c r="Q3641">
        <v>1</v>
      </c>
      <c r="R3641">
        <v>1</v>
      </c>
      <c r="S3641" t="e">
        <v>#DIV/0!</v>
      </c>
    </row>
    <row r="3642" spans="1:19" x14ac:dyDescent="0.25">
      <c r="A3642" t="s">
        <v>8233</v>
      </c>
      <c r="B3642" t="s">
        <v>1839</v>
      </c>
      <c r="C3642" t="s">
        <v>236</v>
      </c>
      <c r="D3642">
        <v>42917</v>
      </c>
      <c r="E3642">
        <v>10</v>
      </c>
      <c r="F3642">
        <v>15</v>
      </c>
      <c r="G3642">
        <v>0.66666666666666663</v>
      </c>
      <c r="H3642">
        <v>117</v>
      </c>
      <c r="I3642">
        <v>120</v>
      </c>
      <c r="J3642">
        <v>0.97499999999999998</v>
      </c>
      <c r="K3642">
        <v>180</v>
      </c>
      <c r="L3642">
        <v>0.66666666666666663</v>
      </c>
      <c r="M3642">
        <v>117</v>
      </c>
      <c r="O3642">
        <v>0</v>
      </c>
      <c r="P3642">
        <v>0</v>
      </c>
      <c r="Q3642" t="e">
        <v>#DIV/0!</v>
      </c>
      <c r="R3642">
        <v>0</v>
      </c>
      <c r="S3642">
        <v>0.43500000000000005</v>
      </c>
    </row>
    <row r="3643" spans="1:19" x14ac:dyDescent="0.25">
      <c r="A3643" t="s">
        <v>8234</v>
      </c>
      <c r="B3643" t="s">
        <v>1840</v>
      </c>
      <c r="C3643" t="s">
        <v>221</v>
      </c>
      <c r="D3643">
        <v>42917</v>
      </c>
      <c r="E3643">
        <v>13</v>
      </c>
      <c r="F3643">
        <v>6</v>
      </c>
      <c r="G3643">
        <v>2.1666666666666665</v>
      </c>
      <c r="H3643">
        <v>63</v>
      </c>
      <c r="I3643">
        <v>98</v>
      </c>
      <c r="J3643">
        <v>0.6428571428571429</v>
      </c>
      <c r="K3643">
        <v>45</v>
      </c>
      <c r="L3643">
        <v>2.1777777777777776</v>
      </c>
      <c r="M3643">
        <v>48</v>
      </c>
      <c r="O3643">
        <v>2</v>
      </c>
      <c r="P3643">
        <v>3</v>
      </c>
      <c r="Q3643">
        <v>0.66666666666666663</v>
      </c>
      <c r="R3643">
        <v>15</v>
      </c>
      <c r="S3643">
        <v>0.44</v>
      </c>
    </row>
    <row r="3644" spans="1:19" x14ac:dyDescent="0.25">
      <c r="A3644" t="s">
        <v>8235</v>
      </c>
      <c r="B3644" t="s">
        <v>1841</v>
      </c>
      <c r="C3644" t="s">
        <v>238</v>
      </c>
      <c r="D3644">
        <v>42917</v>
      </c>
      <c r="E3644">
        <v>3</v>
      </c>
      <c r="F3644">
        <v>6</v>
      </c>
      <c r="G3644">
        <v>0.5</v>
      </c>
      <c r="H3644">
        <v>76</v>
      </c>
      <c r="I3644">
        <v>25</v>
      </c>
      <c r="J3644">
        <v>3.04</v>
      </c>
      <c r="K3644">
        <v>50</v>
      </c>
      <c r="L3644">
        <v>0.5</v>
      </c>
      <c r="M3644">
        <v>62</v>
      </c>
      <c r="O3644">
        <v>3</v>
      </c>
      <c r="P3644">
        <v>4</v>
      </c>
      <c r="Q3644">
        <v>0.75</v>
      </c>
      <c r="R3644">
        <v>14</v>
      </c>
      <c r="S3644" t="e">
        <v>#DIV/0!</v>
      </c>
    </row>
    <row r="3645" spans="1:19" x14ac:dyDescent="0.25">
      <c r="A3645" t="s">
        <v>8236</v>
      </c>
      <c r="B3645" t="s">
        <v>1842</v>
      </c>
      <c r="C3645" t="s">
        <v>224</v>
      </c>
      <c r="D3645">
        <v>42917</v>
      </c>
      <c r="E3645">
        <v>0</v>
      </c>
      <c r="F3645">
        <v>0</v>
      </c>
      <c r="G3645" t="e">
        <v>#DIV/0!</v>
      </c>
      <c r="H3645">
        <v>0</v>
      </c>
      <c r="I3645">
        <v>0</v>
      </c>
      <c r="J3645" t="e">
        <v>#DIV/0!</v>
      </c>
      <c r="K3645">
        <v>0</v>
      </c>
      <c r="L3645" t="e">
        <v>#DIV/0!</v>
      </c>
      <c r="M3645">
        <v>0</v>
      </c>
      <c r="O3645">
        <v>0</v>
      </c>
      <c r="P3645">
        <v>0</v>
      </c>
      <c r="Q3645" t="e">
        <v>#DIV/0!</v>
      </c>
      <c r="R3645">
        <v>0</v>
      </c>
      <c r="S3645" t="e">
        <v>#DIV/0!</v>
      </c>
    </row>
    <row r="3646" spans="1:19" x14ac:dyDescent="0.25">
      <c r="A3646" t="s">
        <v>8237</v>
      </c>
      <c r="B3646" t="s">
        <v>1843</v>
      </c>
      <c r="C3646" t="s">
        <v>584</v>
      </c>
      <c r="D3646">
        <v>42917</v>
      </c>
      <c r="E3646">
        <v>4</v>
      </c>
      <c r="F3646">
        <v>4</v>
      </c>
      <c r="G3646">
        <v>1</v>
      </c>
      <c r="H3646">
        <v>21</v>
      </c>
      <c r="I3646">
        <v>40</v>
      </c>
      <c r="J3646">
        <v>0.52500000000000002</v>
      </c>
      <c r="K3646">
        <v>40</v>
      </c>
      <c r="L3646">
        <v>1</v>
      </c>
      <c r="M3646">
        <v>21</v>
      </c>
      <c r="O3646">
        <v>1</v>
      </c>
      <c r="P3646">
        <v>2</v>
      </c>
      <c r="Q3646">
        <v>0.5</v>
      </c>
      <c r="R3646">
        <v>0</v>
      </c>
      <c r="S3646">
        <v>0.70499999999999996</v>
      </c>
    </row>
    <row r="3647" spans="1:19" x14ac:dyDescent="0.25">
      <c r="A3647" t="s">
        <v>8238</v>
      </c>
      <c r="B3647" t="s">
        <v>1844</v>
      </c>
      <c r="C3647" t="s">
        <v>1164</v>
      </c>
      <c r="D3647">
        <v>42917</v>
      </c>
      <c r="E3647">
        <v>2</v>
      </c>
      <c r="F3647">
        <v>1</v>
      </c>
      <c r="G3647">
        <v>2</v>
      </c>
      <c r="H3647">
        <v>6</v>
      </c>
      <c r="I3647">
        <v>10</v>
      </c>
      <c r="J3647">
        <v>0.6</v>
      </c>
      <c r="K3647">
        <v>5</v>
      </c>
      <c r="L3647">
        <v>2</v>
      </c>
      <c r="M3647">
        <v>2</v>
      </c>
      <c r="O3647">
        <v>0</v>
      </c>
      <c r="P3647">
        <v>0</v>
      </c>
      <c r="Q3647" t="e">
        <v>#DIV/0!</v>
      </c>
      <c r="R3647">
        <v>4</v>
      </c>
      <c r="S3647">
        <v>0.17</v>
      </c>
    </row>
    <row r="3648" spans="1:19" x14ac:dyDescent="0.25">
      <c r="A3648" t="s">
        <v>8239</v>
      </c>
      <c r="B3648" t="s">
        <v>1845</v>
      </c>
      <c r="C3648" t="s">
        <v>1166</v>
      </c>
      <c r="D3648">
        <v>42917</v>
      </c>
      <c r="E3648">
        <v>6</v>
      </c>
      <c r="F3648">
        <v>5</v>
      </c>
      <c r="G3648">
        <v>1.2</v>
      </c>
      <c r="H3648">
        <v>12</v>
      </c>
      <c r="I3648">
        <v>30</v>
      </c>
      <c r="J3648">
        <v>0.4</v>
      </c>
      <c r="K3648">
        <v>25</v>
      </c>
      <c r="L3648">
        <v>1.2</v>
      </c>
      <c r="M3648">
        <v>12</v>
      </c>
      <c r="O3648">
        <v>0</v>
      </c>
      <c r="P3648">
        <v>0</v>
      </c>
      <c r="Q3648" t="e">
        <v>#DIV/0!</v>
      </c>
      <c r="R3648">
        <v>0</v>
      </c>
      <c r="S3648" t="e">
        <v>#DIV/0!</v>
      </c>
    </row>
    <row r="3649" spans="1:19" x14ac:dyDescent="0.25">
      <c r="A3649" t="s">
        <v>8240</v>
      </c>
      <c r="B3649" t="s">
        <v>1846</v>
      </c>
      <c r="C3649" t="s">
        <v>1168</v>
      </c>
      <c r="D3649">
        <v>42917</v>
      </c>
      <c r="E3649">
        <v>1</v>
      </c>
      <c r="F3649">
        <v>1</v>
      </c>
      <c r="G3649">
        <v>1</v>
      </c>
      <c r="H3649">
        <v>3</v>
      </c>
      <c r="I3649">
        <v>2</v>
      </c>
      <c r="J3649">
        <v>1.5</v>
      </c>
      <c r="K3649">
        <v>2</v>
      </c>
      <c r="L3649">
        <v>1</v>
      </c>
      <c r="M3649">
        <v>3</v>
      </c>
      <c r="O3649">
        <v>0</v>
      </c>
      <c r="P3649">
        <v>0</v>
      </c>
      <c r="Q3649" t="e">
        <v>#DIV/0!</v>
      </c>
      <c r="R3649">
        <v>0</v>
      </c>
      <c r="S3649">
        <v>0.375</v>
      </c>
    </row>
    <row r="3650" spans="1:19" x14ac:dyDescent="0.25">
      <c r="A3650" t="s">
        <v>8241</v>
      </c>
      <c r="B3650" t="s">
        <v>1847</v>
      </c>
      <c r="C3650" t="s">
        <v>1170</v>
      </c>
      <c r="D3650">
        <v>42917</v>
      </c>
      <c r="E3650">
        <v>10</v>
      </c>
      <c r="F3650">
        <v>3</v>
      </c>
      <c r="G3650">
        <v>3.3333333333333335</v>
      </c>
      <c r="H3650">
        <v>13</v>
      </c>
      <c r="I3650">
        <v>50</v>
      </c>
      <c r="J3650">
        <v>0.26</v>
      </c>
      <c r="K3650">
        <v>15</v>
      </c>
      <c r="L3650">
        <v>3.3333333333333335</v>
      </c>
      <c r="M3650">
        <v>13</v>
      </c>
      <c r="O3650">
        <v>1</v>
      </c>
      <c r="P3650">
        <v>1</v>
      </c>
      <c r="Q3650">
        <v>1</v>
      </c>
      <c r="R3650">
        <v>0</v>
      </c>
      <c r="S3650" t="e">
        <v>#DIV/0!</v>
      </c>
    </row>
    <row r="3651" spans="1:19" x14ac:dyDescent="0.25">
      <c r="A3651" t="s">
        <v>8242</v>
      </c>
      <c r="B3651" t="s">
        <v>1848</v>
      </c>
      <c r="C3651" t="s">
        <v>1172</v>
      </c>
      <c r="D3651">
        <v>42917</v>
      </c>
      <c r="E3651">
        <v>2</v>
      </c>
      <c r="F3651">
        <v>2</v>
      </c>
      <c r="G3651">
        <v>1</v>
      </c>
      <c r="H3651">
        <v>11</v>
      </c>
      <c r="I3651">
        <v>10</v>
      </c>
      <c r="J3651">
        <v>1.1000000000000001</v>
      </c>
      <c r="K3651">
        <v>10</v>
      </c>
      <c r="L3651">
        <v>1</v>
      </c>
      <c r="M3651">
        <v>11</v>
      </c>
      <c r="O3651">
        <v>0</v>
      </c>
      <c r="P3651">
        <v>0</v>
      </c>
      <c r="Q3651" t="e">
        <v>#DIV/0!</v>
      </c>
      <c r="R3651">
        <v>0</v>
      </c>
      <c r="S3651">
        <v>0.84</v>
      </c>
    </row>
    <row r="3652" spans="1:19" x14ac:dyDescent="0.25">
      <c r="A3652" t="s">
        <v>8243</v>
      </c>
      <c r="B3652" t="s">
        <v>1849</v>
      </c>
      <c r="C3652" t="s">
        <v>1174</v>
      </c>
      <c r="D3652">
        <v>42917</v>
      </c>
      <c r="E3652">
        <v>5</v>
      </c>
      <c r="F3652">
        <v>6</v>
      </c>
      <c r="G3652">
        <v>0.83333333333333337</v>
      </c>
      <c r="H3652">
        <v>11</v>
      </c>
      <c r="I3652">
        <v>8</v>
      </c>
      <c r="J3652">
        <v>1.375</v>
      </c>
      <c r="K3652">
        <v>10</v>
      </c>
      <c r="L3652">
        <v>0.8</v>
      </c>
      <c r="M3652">
        <v>11</v>
      </c>
      <c r="O3652">
        <v>1</v>
      </c>
      <c r="P3652">
        <v>1</v>
      </c>
      <c r="Q3652">
        <v>1</v>
      </c>
      <c r="R3652">
        <v>0</v>
      </c>
      <c r="S3652">
        <v>0.83</v>
      </c>
    </row>
    <row r="3653" spans="1:19" x14ac:dyDescent="0.25">
      <c r="A3653" t="s">
        <v>8244</v>
      </c>
      <c r="B3653" t="s">
        <v>1850</v>
      </c>
      <c r="C3653" t="s">
        <v>202</v>
      </c>
      <c r="D3653">
        <v>42917</v>
      </c>
      <c r="E3653">
        <v>2</v>
      </c>
      <c r="F3653">
        <v>1</v>
      </c>
      <c r="G3653">
        <v>2</v>
      </c>
      <c r="H3653">
        <v>6</v>
      </c>
      <c r="I3653">
        <v>10</v>
      </c>
      <c r="J3653">
        <v>0.6</v>
      </c>
      <c r="K3653">
        <v>5</v>
      </c>
      <c r="L3653">
        <v>2</v>
      </c>
      <c r="M3653">
        <v>2</v>
      </c>
      <c r="O3653">
        <v>0</v>
      </c>
      <c r="P3653">
        <v>0</v>
      </c>
      <c r="Q3653" t="e">
        <v>#DIV/0!</v>
      </c>
      <c r="R3653">
        <v>4</v>
      </c>
      <c r="S3653">
        <v>0.44</v>
      </c>
    </row>
    <row r="3654" spans="1:19" x14ac:dyDescent="0.25">
      <c r="A3654" t="s">
        <v>8245</v>
      </c>
      <c r="B3654" t="s">
        <v>1851</v>
      </c>
      <c r="C3654" t="s">
        <v>203</v>
      </c>
      <c r="D3654">
        <v>42917</v>
      </c>
      <c r="E3654">
        <v>24</v>
      </c>
      <c r="F3654">
        <v>14</v>
      </c>
      <c r="G3654">
        <v>1.7142857142857142</v>
      </c>
      <c r="H3654">
        <v>156</v>
      </c>
      <c r="I3654">
        <v>197</v>
      </c>
      <c r="J3654">
        <v>0.79187817258883253</v>
      </c>
      <c r="K3654">
        <v>112</v>
      </c>
      <c r="L3654">
        <v>1.7589285714285714</v>
      </c>
      <c r="M3654">
        <v>155</v>
      </c>
      <c r="O3654">
        <v>0</v>
      </c>
      <c r="P3654">
        <v>0</v>
      </c>
      <c r="Q3654" t="e">
        <v>#DIV/0!</v>
      </c>
      <c r="R3654">
        <v>1</v>
      </c>
      <c r="S3654">
        <v>0.72</v>
      </c>
    </row>
    <row r="3655" spans="1:19" x14ac:dyDescent="0.25">
      <c r="A3655" t="s">
        <v>8246</v>
      </c>
      <c r="B3655" t="s">
        <v>1852</v>
      </c>
      <c r="C3655" t="s">
        <v>988</v>
      </c>
      <c r="D3655">
        <v>42917</v>
      </c>
      <c r="E3655">
        <v>9</v>
      </c>
      <c r="F3655">
        <v>10</v>
      </c>
      <c r="G3655">
        <v>0.9</v>
      </c>
      <c r="H3655">
        <v>17</v>
      </c>
      <c r="I3655">
        <v>45</v>
      </c>
      <c r="J3655">
        <v>0.37777777777777777</v>
      </c>
      <c r="K3655">
        <v>50</v>
      </c>
      <c r="L3655">
        <v>0.9</v>
      </c>
      <c r="M3655">
        <v>16</v>
      </c>
      <c r="O3655">
        <v>0</v>
      </c>
      <c r="P3655">
        <v>0</v>
      </c>
      <c r="Q3655" t="e">
        <v>#DIV/0!</v>
      </c>
      <c r="R3655">
        <v>1</v>
      </c>
      <c r="S3655">
        <v>0.87</v>
      </c>
    </row>
    <row r="3656" spans="1:19" x14ac:dyDescent="0.25">
      <c r="A3656" t="s">
        <v>8247</v>
      </c>
      <c r="B3656" t="s">
        <v>1853</v>
      </c>
      <c r="C3656" t="s">
        <v>1322</v>
      </c>
      <c r="D3656">
        <v>42917</v>
      </c>
      <c r="E3656">
        <v>1</v>
      </c>
      <c r="F3656">
        <v>1</v>
      </c>
      <c r="G3656">
        <v>1</v>
      </c>
      <c r="H3656">
        <v>3</v>
      </c>
      <c r="I3656">
        <v>2</v>
      </c>
      <c r="J3656">
        <v>1.5</v>
      </c>
      <c r="K3656">
        <v>2</v>
      </c>
      <c r="L3656">
        <v>1</v>
      </c>
      <c r="M3656">
        <v>3</v>
      </c>
      <c r="O3656">
        <v>0</v>
      </c>
      <c r="P3656">
        <v>0</v>
      </c>
      <c r="Q3656" t="e">
        <v>#DIV/0!</v>
      </c>
      <c r="R3656">
        <v>0</v>
      </c>
      <c r="S3656">
        <v>0.59</v>
      </c>
    </row>
    <row r="3657" spans="1:19" x14ac:dyDescent="0.25">
      <c r="A3657" t="s">
        <v>8248</v>
      </c>
      <c r="B3657" t="s">
        <v>1854</v>
      </c>
      <c r="C3657" t="s">
        <v>232</v>
      </c>
      <c r="D3657">
        <v>42917</v>
      </c>
      <c r="E3657">
        <v>0</v>
      </c>
      <c r="F3657">
        <v>1</v>
      </c>
      <c r="G3657">
        <v>0</v>
      </c>
      <c r="H3657">
        <v>0</v>
      </c>
      <c r="I3657">
        <v>0</v>
      </c>
      <c r="J3657" t="e">
        <v>#DIV/0!</v>
      </c>
      <c r="K3657">
        <v>5</v>
      </c>
      <c r="L3657">
        <v>0</v>
      </c>
      <c r="M3657">
        <v>0</v>
      </c>
      <c r="O3657">
        <v>0</v>
      </c>
      <c r="P3657">
        <v>3</v>
      </c>
      <c r="Q3657">
        <v>0</v>
      </c>
      <c r="R3657">
        <v>0</v>
      </c>
      <c r="S3657" t="e">
        <v>#DIV/0!</v>
      </c>
    </row>
    <row r="3658" spans="1:19" x14ac:dyDescent="0.25">
      <c r="A3658" t="s">
        <v>8249</v>
      </c>
      <c r="B3658" t="s">
        <v>1855</v>
      </c>
      <c r="C3658" t="s">
        <v>207</v>
      </c>
      <c r="D3658">
        <v>42917</v>
      </c>
      <c r="E3658">
        <v>24</v>
      </c>
      <c r="F3658">
        <v>10</v>
      </c>
      <c r="G3658">
        <v>2.4</v>
      </c>
      <c r="H3658">
        <v>34</v>
      </c>
      <c r="I3658">
        <v>98</v>
      </c>
      <c r="J3658">
        <v>0.34693877551020408</v>
      </c>
      <c r="K3658">
        <v>45</v>
      </c>
      <c r="L3658">
        <v>2.1777777777777776</v>
      </c>
      <c r="M3658">
        <v>30</v>
      </c>
      <c r="O3658">
        <v>3</v>
      </c>
      <c r="P3658">
        <v>9</v>
      </c>
      <c r="Q3658">
        <v>0.33333333333333331</v>
      </c>
      <c r="R3658">
        <v>4</v>
      </c>
      <c r="S3658">
        <v>0.83</v>
      </c>
    </row>
    <row r="3659" spans="1:19" x14ac:dyDescent="0.25">
      <c r="A3659" t="s">
        <v>8250</v>
      </c>
      <c r="B3659" t="s">
        <v>1856</v>
      </c>
      <c r="C3659" t="s">
        <v>228</v>
      </c>
      <c r="D3659">
        <v>42917</v>
      </c>
      <c r="E3659">
        <v>6</v>
      </c>
      <c r="F3659">
        <v>6</v>
      </c>
      <c r="G3659">
        <v>1</v>
      </c>
      <c r="H3659">
        <v>69</v>
      </c>
      <c r="I3659">
        <v>90</v>
      </c>
      <c r="J3659">
        <v>0.76666666666666672</v>
      </c>
      <c r="K3659">
        <v>90</v>
      </c>
      <c r="L3659">
        <v>1</v>
      </c>
      <c r="M3659">
        <v>67</v>
      </c>
      <c r="O3659">
        <v>1</v>
      </c>
      <c r="P3659">
        <v>1</v>
      </c>
      <c r="Q3659">
        <v>1</v>
      </c>
      <c r="R3659">
        <v>3</v>
      </c>
    </row>
    <row r="3660" spans="1:19" x14ac:dyDescent="0.25">
      <c r="A3660" t="s">
        <v>8251</v>
      </c>
      <c r="B3660" t="s">
        <v>1857</v>
      </c>
      <c r="C3660" t="s">
        <v>689</v>
      </c>
      <c r="D3660">
        <v>42917</v>
      </c>
      <c r="E3660">
        <v>0</v>
      </c>
      <c r="F3660">
        <v>0</v>
      </c>
      <c r="G3660" t="e">
        <v>#DIV/0!</v>
      </c>
      <c r="H3660">
        <v>0</v>
      </c>
      <c r="I3660">
        <v>0</v>
      </c>
      <c r="J3660" t="e">
        <v>#DIV/0!</v>
      </c>
      <c r="K3660">
        <v>0</v>
      </c>
      <c r="L3660" t="e">
        <v>#DIV/0!</v>
      </c>
      <c r="M3660">
        <v>0</v>
      </c>
      <c r="O3660">
        <v>0</v>
      </c>
      <c r="P3660">
        <v>0</v>
      </c>
      <c r="Q3660" t="e">
        <v>#DIV/0!</v>
      </c>
      <c r="R3660">
        <v>0</v>
      </c>
      <c r="S3660">
        <v>0.91</v>
      </c>
    </row>
    <row r="3661" spans="1:19" x14ac:dyDescent="0.25">
      <c r="A3661" t="s">
        <v>8252</v>
      </c>
      <c r="B3661" t="s">
        <v>1858</v>
      </c>
      <c r="C3661" t="s">
        <v>211</v>
      </c>
      <c r="D3661">
        <v>42917</v>
      </c>
      <c r="E3661">
        <v>7</v>
      </c>
      <c r="F3661">
        <v>9</v>
      </c>
      <c r="G3661">
        <v>0.77777777777777779</v>
      </c>
      <c r="H3661">
        <v>54</v>
      </c>
      <c r="I3661">
        <v>60</v>
      </c>
      <c r="J3661">
        <v>0.9</v>
      </c>
      <c r="K3661">
        <v>80</v>
      </c>
      <c r="L3661">
        <v>0.75</v>
      </c>
      <c r="M3661">
        <v>54</v>
      </c>
      <c r="O3661">
        <v>1</v>
      </c>
      <c r="P3661">
        <v>1</v>
      </c>
      <c r="Q3661">
        <v>1</v>
      </c>
      <c r="R3661">
        <v>0</v>
      </c>
    </row>
    <row r="3662" spans="1:19" x14ac:dyDescent="0.25">
      <c r="A3662" t="s">
        <v>8253</v>
      </c>
      <c r="B3662" t="s">
        <v>1859</v>
      </c>
      <c r="C3662" t="s">
        <v>216</v>
      </c>
      <c r="D3662">
        <v>42917</v>
      </c>
      <c r="E3662">
        <v>1</v>
      </c>
      <c r="F3662">
        <v>3</v>
      </c>
      <c r="G3662">
        <v>0.33333333333333331</v>
      </c>
      <c r="H3662">
        <v>11</v>
      </c>
      <c r="I3662">
        <v>10</v>
      </c>
      <c r="J3662">
        <v>1.1000000000000001</v>
      </c>
      <c r="K3662">
        <v>30</v>
      </c>
      <c r="L3662">
        <v>0.33333333333333331</v>
      </c>
      <c r="M3662">
        <v>10</v>
      </c>
      <c r="O3662">
        <v>1</v>
      </c>
      <c r="P3662">
        <v>1</v>
      </c>
      <c r="Q3662">
        <v>1</v>
      </c>
      <c r="R3662">
        <v>1</v>
      </c>
    </row>
    <row r="3663" spans="1:19" x14ac:dyDescent="0.25">
      <c r="A3663" t="s">
        <v>8254</v>
      </c>
      <c r="B3663" t="s">
        <v>1860</v>
      </c>
      <c r="C3663" t="s">
        <v>230</v>
      </c>
      <c r="D3663">
        <v>42917</v>
      </c>
      <c r="E3663">
        <v>5</v>
      </c>
      <c r="F3663">
        <v>7</v>
      </c>
      <c r="G3663">
        <v>0.7142857142857143</v>
      </c>
      <c r="H3663">
        <v>32</v>
      </c>
      <c r="I3663">
        <v>75</v>
      </c>
      <c r="J3663">
        <v>0.42666666666666669</v>
      </c>
      <c r="K3663">
        <v>105</v>
      </c>
      <c r="L3663">
        <v>0.7142857142857143</v>
      </c>
      <c r="M3663">
        <v>31</v>
      </c>
      <c r="O3663">
        <v>1</v>
      </c>
      <c r="P3663">
        <v>1</v>
      </c>
      <c r="Q3663">
        <v>1</v>
      </c>
      <c r="R3663">
        <v>1</v>
      </c>
      <c r="S3663">
        <v>0.23</v>
      </c>
    </row>
    <row r="3664" spans="1:19" x14ac:dyDescent="0.25">
      <c r="A3664" t="s">
        <v>9650</v>
      </c>
      <c r="B3664" t="s">
        <v>9651</v>
      </c>
      <c r="C3664" t="s">
        <v>9523</v>
      </c>
      <c r="D3664">
        <v>42917</v>
      </c>
      <c r="E3664">
        <v>8</v>
      </c>
      <c r="F3664">
        <v>5</v>
      </c>
      <c r="G3664">
        <v>1.6</v>
      </c>
      <c r="H3664">
        <v>44</v>
      </c>
      <c r="I3664">
        <v>54</v>
      </c>
      <c r="J3664">
        <v>0.81481481481481477</v>
      </c>
      <c r="K3664">
        <v>34</v>
      </c>
      <c r="L3664">
        <v>1.588235294117647</v>
      </c>
      <c r="M3664">
        <v>38</v>
      </c>
      <c r="O3664">
        <v>1</v>
      </c>
      <c r="P3664">
        <v>1</v>
      </c>
      <c r="Q3664">
        <v>1</v>
      </c>
      <c r="R3664">
        <v>6</v>
      </c>
      <c r="S3664">
        <v>0.83333333333333337</v>
      </c>
    </row>
    <row r="3665" spans="1:19" x14ac:dyDescent="0.25">
      <c r="A3665" t="s">
        <v>8255</v>
      </c>
      <c r="B3665" t="s">
        <v>1861</v>
      </c>
      <c r="C3665" t="s">
        <v>237</v>
      </c>
      <c r="D3665">
        <v>42917</v>
      </c>
      <c r="E3665">
        <v>10</v>
      </c>
      <c r="F3665">
        <v>15</v>
      </c>
      <c r="G3665">
        <v>0.66666666666666663</v>
      </c>
      <c r="H3665">
        <v>117</v>
      </c>
      <c r="I3665">
        <v>120</v>
      </c>
      <c r="J3665">
        <v>0.97499999999999998</v>
      </c>
      <c r="K3665">
        <v>180</v>
      </c>
      <c r="L3665">
        <v>0.66666666666666663</v>
      </c>
      <c r="M3665">
        <v>117</v>
      </c>
      <c r="O3665">
        <v>0</v>
      </c>
      <c r="P3665">
        <v>0</v>
      </c>
      <c r="Q3665" t="e">
        <v>#DIV/0!</v>
      </c>
      <c r="R3665">
        <v>0</v>
      </c>
    </row>
    <row r="3666" spans="1:19" x14ac:dyDescent="0.25">
      <c r="A3666" t="s">
        <v>8256</v>
      </c>
      <c r="B3666" t="s">
        <v>1862</v>
      </c>
      <c r="C3666" t="s">
        <v>364</v>
      </c>
      <c r="D3666">
        <v>42917</v>
      </c>
      <c r="E3666">
        <v>15</v>
      </c>
      <c r="F3666">
        <v>12</v>
      </c>
      <c r="G3666">
        <v>1.25</v>
      </c>
      <c r="H3666">
        <v>39</v>
      </c>
      <c r="I3666">
        <v>35</v>
      </c>
      <c r="J3666">
        <v>1.1142857142857143</v>
      </c>
      <c r="K3666">
        <v>26</v>
      </c>
      <c r="L3666">
        <v>1.3461538461538463</v>
      </c>
      <c r="M3666">
        <v>34</v>
      </c>
      <c r="O3666">
        <v>2</v>
      </c>
      <c r="P3666">
        <v>2</v>
      </c>
      <c r="Q3666">
        <v>1</v>
      </c>
      <c r="R3666">
        <v>5</v>
      </c>
    </row>
    <row r="3667" spans="1:19" x14ac:dyDescent="0.25">
      <c r="A3667" t="s">
        <v>8257</v>
      </c>
      <c r="B3667" t="s">
        <v>1863</v>
      </c>
      <c r="C3667" t="s">
        <v>219</v>
      </c>
      <c r="D3667">
        <v>42917</v>
      </c>
      <c r="E3667">
        <v>19</v>
      </c>
      <c r="F3667">
        <v>13</v>
      </c>
      <c r="G3667">
        <v>1.4615384615384615</v>
      </c>
      <c r="H3667">
        <v>97</v>
      </c>
      <c r="I3667">
        <v>138</v>
      </c>
      <c r="J3667">
        <v>0.70289855072463769</v>
      </c>
      <c r="K3667">
        <v>92</v>
      </c>
      <c r="L3667">
        <v>1.5</v>
      </c>
      <c r="M3667">
        <v>76</v>
      </c>
      <c r="O3667">
        <v>9</v>
      </c>
      <c r="P3667">
        <v>10</v>
      </c>
      <c r="Q3667">
        <v>0.9</v>
      </c>
      <c r="R3667">
        <v>21</v>
      </c>
      <c r="S3667">
        <v>0.8899999999999999</v>
      </c>
    </row>
    <row r="3668" spans="1:19" x14ac:dyDescent="0.25">
      <c r="A3668" t="s">
        <v>9275</v>
      </c>
      <c r="B3668" t="s">
        <v>9276</v>
      </c>
      <c r="C3668" t="s">
        <v>3018</v>
      </c>
      <c r="D3668">
        <v>42917</v>
      </c>
      <c r="E3668">
        <v>12</v>
      </c>
      <c r="F3668">
        <v>11</v>
      </c>
      <c r="G3668">
        <v>1.0909090909090908</v>
      </c>
      <c r="H3668">
        <v>43</v>
      </c>
      <c r="I3668">
        <v>49</v>
      </c>
      <c r="J3668">
        <v>0.87755102040816324</v>
      </c>
      <c r="K3668">
        <v>44</v>
      </c>
      <c r="L3668">
        <v>1.1136363636363635</v>
      </c>
      <c r="M3668">
        <v>41</v>
      </c>
      <c r="O3668">
        <v>0</v>
      </c>
      <c r="P3668">
        <v>0</v>
      </c>
      <c r="Q3668" t="e">
        <v>#DIV/0!</v>
      </c>
      <c r="R3668">
        <v>2</v>
      </c>
      <c r="S3668">
        <v>0.49249999999999999</v>
      </c>
    </row>
    <row r="3669" spans="1:19" x14ac:dyDescent="0.25">
      <c r="A3669" t="s">
        <v>8258</v>
      </c>
      <c r="B3669" t="s">
        <v>1864</v>
      </c>
      <c r="C3669" t="s">
        <v>235</v>
      </c>
      <c r="D3669">
        <v>42917</v>
      </c>
      <c r="E3669">
        <v>1</v>
      </c>
      <c r="F3669">
        <v>1</v>
      </c>
      <c r="G3669">
        <v>1</v>
      </c>
      <c r="H3669">
        <v>8</v>
      </c>
      <c r="I3669">
        <v>10</v>
      </c>
      <c r="J3669">
        <v>0.8</v>
      </c>
      <c r="K3669">
        <v>10</v>
      </c>
      <c r="L3669">
        <v>1</v>
      </c>
      <c r="M3669">
        <v>4</v>
      </c>
      <c r="O3669">
        <v>3</v>
      </c>
      <c r="P3669">
        <v>3</v>
      </c>
      <c r="Q3669">
        <v>1</v>
      </c>
      <c r="R3669">
        <v>4</v>
      </c>
      <c r="S3669">
        <v>0.58125000000000004</v>
      </c>
    </row>
    <row r="3670" spans="1:19" x14ac:dyDescent="0.25">
      <c r="A3670" t="s">
        <v>8259</v>
      </c>
      <c r="B3670" t="s">
        <v>1865</v>
      </c>
      <c r="C3670" t="s">
        <v>239</v>
      </c>
      <c r="D3670">
        <v>42917</v>
      </c>
      <c r="E3670">
        <v>3</v>
      </c>
      <c r="F3670">
        <v>6</v>
      </c>
      <c r="G3670">
        <v>0.5</v>
      </c>
      <c r="H3670">
        <v>76</v>
      </c>
      <c r="I3670">
        <v>25</v>
      </c>
      <c r="J3670">
        <v>3.04</v>
      </c>
      <c r="K3670">
        <v>50</v>
      </c>
      <c r="L3670">
        <v>0.5</v>
      </c>
      <c r="M3670">
        <v>62</v>
      </c>
      <c r="O3670">
        <v>3</v>
      </c>
      <c r="P3670">
        <v>4</v>
      </c>
      <c r="Q3670">
        <v>0.75</v>
      </c>
      <c r="R3670">
        <v>14</v>
      </c>
      <c r="S3670">
        <v>0.48833333333333334</v>
      </c>
    </row>
    <row r="3671" spans="1:19" x14ac:dyDescent="0.25">
      <c r="A3671" t="s">
        <v>8260</v>
      </c>
      <c r="B3671" t="s">
        <v>1866</v>
      </c>
      <c r="C3671" t="s">
        <v>222</v>
      </c>
      <c r="D3671">
        <v>42917</v>
      </c>
      <c r="E3671">
        <v>0</v>
      </c>
      <c r="F3671">
        <v>0</v>
      </c>
      <c r="G3671" t="e">
        <v>#DIV/0!</v>
      </c>
      <c r="H3671">
        <v>0</v>
      </c>
      <c r="I3671">
        <v>0</v>
      </c>
      <c r="J3671" t="e">
        <v>#DIV/0!</v>
      </c>
      <c r="K3671">
        <v>0</v>
      </c>
      <c r="L3671" t="e">
        <v>#DIV/0!</v>
      </c>
      <c r="M3671">
        <v>0</v>
      </c>
      <c r="O3671">
        <v>0</v>
      </c>
      <c r="P3671">
        <v>0</v>
      </c>
      <c r="Q3671" t="e">
        <v>#DIV/0!</v>
      </c>
      <c r="R3671">
        <v>0</v>
      </c>
      <c r="S3671">
        <v>0.58590277777777777</v>
      </c>
    </row>
    <row r="3672" spans="1:19" x14ac:dyDescent="0.25">
      <c r="A3672" t="s">
        <v>8261</v>
      </c>
      <c r="B3672" t="s">
        <v>1867</v>
      </c>
      <c r="C3672" t="s">
        <v>603</v>
      </c>
      <c r="D3672">
        <v>42917</v>
      </c>
      <c r="E3672">
        <v>4</v>
      </c>
      <c r="F3672">
        <v>4</v>
      </c>
      <c r="G3672">
        <v>1</v>
      </c>
      <c r="H3672">
        <v>21</v>
      </c>
      <c r="I3672">
        <v>40</v>
      </c>
      <c r="J3672">
        <v>0.52500000000000002</v>
      </c>
      <c r="K3672">
        <v>40</v>
      </c>
      <c r="L3672">
        <v>1</v>
      </c>
      <c r="M3672">
        <v>21</v>
      </c>
      <c r="O3672">
        <v>1</v>
      </c>
      <c r="P3672">
        <v>2</v>
      </c>
      <c r="Q3672">
        <v>0.5</v>
      </c>
      <c r="R3672">
        <v>0</v>
      </c>
    </row>
    <row r="3673" spans="1:19" x14ac:dyDescent="0.25">
      <c r="A3673" t="s">
        <v>8262</v>
      </c>
      <c r="B3673" t="s">
        <v>1868</v>
      </c>
      <c r="C3673" t="s">
        <v>225</v>
      </c>
      <c r="D3673">
        <v>42917</v>
      </c>
      <c r="E3673">
        <v>0</v>
      </c>
      <c r="F3673">
        <v>0</v>
      </c>
      <c r="G3673" t="e">
        <v>#DIV/0!</v>
      </c>
      <c r="H3673">
        <v>0</v>
      </c>
      <c r="I3673">
        <v>0</v>
      </c>
      <c r="J3673" t="e">
        <v>#DIV/0!</v>
      </c>
      <c r="K3673">
        <v>0</v>
      </c>
      <c r="L3673" t="e">
        <v>#DIV/0!</v>
      </c>
      <c r="M3673">
        <v>0</v>
      </c>
      <c r="O3673">
        <v>0</v>
      </c>
      <c r="P3673">
        <v>0</v>
      </c>
      <c r="Q3673" t="e">
        <v>#DIV/0!</v>
      </c>
      <c r="R3673">
        <v>0</v>
      </c>
    </row>
    <row r="3674" spans="1:19" x14ac:dyDescent="0.25">
      <c r="A3674" t="s">
        <v>8263</v>
      </c>
      <c r="B3674" t="s">
        <v>1869</v>
      </c>
      <c r="C3674" t="s">
        <v>247</v>
      </c>
      <c r="D3674">
        <v>42917</v>
      </c>
      <c r="E3674">
        <v>4</v>
      </c>
      <c r="F3674">
        <v>7</v>
      </c>
      <c r="G3674">
        <v>0.5714285714285714</v>
      </c>
      <c r="H3674">
        <v>50</v>
      </c>
      <c r="I3674">
        <v>50</v>
      </c>
      <c r="J3674">
        <v>1</v>
      </c>
      <c r="K3674">
        <v>75</v>
      </c>
      <c r="L3674">
        <v>0.66666666666666663</v>
      </c>
      <c r="M3674">
        <v>45</v>
      </c>
      <c r="O3674">
        <v>4</v>
      </c>
      <c r="P3674">
        <v>7</v>
      </c>
      <c r="Q3674">
        <v>0.5714285714285714</v>
      </c>
      <c r="R3674">
        <v>5</v>
      </c>
    </row>
    <row r="3675" spans="1:19" x14ac:dyDescent="0.25">
      <c r="A3675" t="s">
        <v>9392</v>
      </c>
      <c r="B3675" t="s">
        <v>2696</v>
      </c>
      <c r="C3675" t="s">
        <v>2637</v>
      </c>
      <c r="D3675">
        <v>42917</v>
      </c>
      <c r="E3675">
        <v>7</v>
      </c>
      <c r="F3675">
        <v>6</v>
      </c>
      <c r="G3675">
        <v>1.1666666666666667</v>
      </c>
      <c r="H3675">
        <v>30</v>
      </c>
      <c r="I3675">
        <v>37</v>
      </c>
      <c r="J3675">
        <v>0.81081081081081086</v>
      </c>
      <c r="K3675">
        <v>32</v>
      </c>
      <c r="L3675">
        <v>1.15625</v>
      </c>
      <c r="M3675">
        <v>29</v>
      </c>
      <c r="O3675">
        <v>0</v>
      </c>
      <c r="P3675">
        <v>0</v>
      </c>
      <c r="Q3675" t="e">
        <v>#DIV/0!</v>
      </c>
      <c r="R3675">
        <v>1</v>
      </c>
    </row>
    <row r="3676" spans="1:19" x14ac:dyDescent="0.25">
      <c r="A3676" t="s">
        <v>8264</v>
      </c>
      <c r="B3676" t="s">
        <v>1870</v>
      </c>
      <c r="C3676" t="s">
        <v>242</v>
      </c>
      <c r="D3676">
        <v>42917</v>
      </c>
      <c r="E3676">
        <v>10</v>
      </c>
      <c r="F3676">
        <v>13</v>
      </c>
      <c r="G3676">
        <v>0.76923076923076927</v>
      </c>
      <c r="H3676">
        <v>45</v>
      </c>
      <c r="I3676">
        <v>70</v>
      </c>
      <c r="J3676">
        <v>0.6428571428571429</v>
      </c>
      <c r="K3676">
        <v>97</v>
      </c>
      <c r="L3676">
        <v>0.72164948453608246</v>
      </c>
      <c r="M3676">
        <v>37</v>
      </c>
      <c r="N3676">
        <v>0.83333333333333337</v>
      </c>
      <c r="O3676">
        <v>9</v>
      </c>
      <c r="P3676">
        <v>14</v>
      </c>
      <c r="Q3676">
        <v>0.6428571428571429</v>
      </c>
      <c r="R3676">
        <v>8</v>
      </c>
    </row>
    <row r="3677" spans="1:19" x14ac:dyDescent="0.25">
      <c r="A3677" t="s">
        <v>8265</v>
      </c>
      <c r="B3677" t="s">
        <v>1871</v>
      </c>
      <c r="C3677" t="s">
        <v>243</v>
      </c>
      <c r="D3677">
        <v>42917</v>
      </c>
      <c r="E3677">
        <v>0</v>
      </c>
      <c r="F3677">
        <v>0</v>
      </c>
      <c r="G3677" t="e">
        <v>#DIV/0!</v>
      </c>
      <c r="H3677">
        <v>0</v>
      </c>
      <c r="I3677">
        <v>0</v>
      </c>
      <c r="J3677" t="e">
        <v>#DIV/0!</v>
      </c>
      <c r="K3677">
        <v>0</v>
      </c>
      <c r="L3677" t="e">
        <v>#DIV/0!</v>
      </c>
      <c r="M3677">
        <v>0</v>
      </c>
      <c r="O3677">
        <v>0</v>
      </c>
      <c r="P3677">
        <v>0</v>
      </c>
      <c r="Q3677" t="e">
        <v>#DIV/0!</v>
      </c>
      <c r="R3677">
        <v>0</v>
      </c>
      <c r="S3677">
        <v>0.2</v>
      </c>
    </row>
    <row r="3678" spans="1:19" x14ac:dyDescent="0.25">
      <c r="A3678" t="s">
        <v>8266</v>
      </c>
      <c r="B3678" t="s">
        <v>1872</v>
      </c>
      <c r="C3678" t="s">
        <v>244</v>
      </c>
      <c r="D3678">
        <v>42917</v>
      </c>
      <c r="E3678">
        <v>0</v>
      </c>
      <c r="F3678">
        <v>0</v>
      </c>
      <c r="G3678" t="e">
        <v>#DIV/0!</v>
      </c>
      <c r="H3678">
        <v>0</v>
      </c>
      <c r="I3678">
        <v>0</v>
      </c>
      <c r="J3678" t="e">
        <v>#DIV/0!</v>
      </c>
      <c r="K3678">
        <v>0</v>
      </c>
      <c r="L3678" t="e">
        <v>#DIV/0!</v>
      </c>
      <c r="M3678">
        <v>0</v>
      </c>
      <c r="O3678">
        <v>0</v>
      </c>
      <c r="P3678">
        <v>0</v>
      </c>
      <c r="Q3678" t="e">
        <v>#DIV/0!</v>
      </c>
      <c r="R3678">
        <v>0</v>
      </c>
      <c r="S3678">
        <v>0.9</v>
      </c>
    </row>
    <row r="3679" spans="1:19" x14ac:dyDescent="0.25">
      <c r="A3679" t="s">
        <v>9501</v>
      </c>
      <c r="B3679" t="s">
        <v>2869</v>
      </c>
      <c r="C3679" t="s">
        <v>2809</v>
      </c>
      <c r="D3679">
        <v>42917</v>
      </c>
      <c r="E3679">
        <v>13</v>
      </c>
      <c r="F3679">
        <v>10</v>
      </c>
      <c r="G3679">
        <v>1.3</v>
      </c>
      <c r="H3679">
        <v>57</v>
      </c>
      <c r="I3679">
        <v>66</v>
      </c>
      <c r="J3679">
        <v>0.86363636363636365</v>
      </c>
      <c r="K3679">
        <v>46</v>
      </c>
      <c r="L3679">
        <v>1.4347826086956521</v>
      </c>
      <c r="M3679">
        <v>50</v>
      </c>
      <c r="O3679">
        <v>1</v>
      </c>
      <c r="P3679">
        <v>1</v>
      </c>
      <c r="Q3679">
        <v>1</v>
      </c>
      <c r="R3679">
        <v>7</v>
      </c>
      <c r="S3679">
        <v>0.75</v>
      </c>
    </row>
    <row r="3680" spans="1:19" x14ac:dyDescent="0.25">
      <c r="A3680" t="s">
        <v>8267</v>
      </c>
      <c r="B3680" t="s">
        <v>1873</v>
      </c>
      <c r="C3680" t="s">
        <v>245</v>
      </c>
      <c r="D3680">
        <v>42917</v>
      </c>
      <c r="E3680">
        <v>31</v>
      </c>
      <c r="F3680">
        <v>17</v>
      </c>
      <c r="G3680">
        <v>1.8235294117647058</v>
      </c>
      <c r="H3680">
        <v>63</v>
      </c>
      <c r="I3680">
        <v>84</v>
      </c>
      <c r="J3680">
        <v>0.75</v>
      </c>
      <c r="K3680">
        <v>48</v>
      </c>
      <c r="L3680">
        <v>1.75</v>
      </c>
      <c r="M3680">
        <v>55</v>
      </c>
      <c r="O3680">
        <v>2</v>
      </c>
      <c r="P3680">
        <v>3</v>
      </c>
      <c r="Q3680">
        <v>0.66666666666666663</v>
      </c>
      <c r="R3680">
        <v>8</v>
      </c>
      <c r="S3680">
        <v>1</v>
      </c>
    </row>
    <row r="3681" spans="1:19" x14ac:dyDescent="0.25">
      <c r="A3681" t="s">
        <v>8268</v>
      </c>
      <c r="B3681" t="s">
        <v>1874</v>
      </c>
      <c r="C3681" t="s">
        <v>246</v>
      </c>
      <c r="D3681">
        <v>42917</v>
      </c>
      <c r="E3681">
        <v>60</v>
      </c>
      <c r="F3681">
        <v>58</v>
      </c>
      <c r="G3681">
        <v>1.0344827586206897</v>
      </c>
      <c r="H3681">
        <v>526</v>
      </c>
      <c r="I3681">
        <v>641</v>
      </c>
      <c r="J3681">
        <v>0.8205928237129485</v>
      </c>
      <c r="K3681">
        <v>635</v>
      </c>
      <c r="L3681">
        <v>1.0094488188976378</v>
      </c>
      <c r="M3681">
        <v>493</v>
      </c>
      <c r="O3681">
        <v>8</v>
      </c>
      <c r="P3681">
        <v>11</v>
      </c>
      <c r="Q3681">
        <v>0.72727272727272729</v>
      </c>
      <c r="R3681">
        <v>34</v>
      </c>
    </row>
    <row r="3682" spans="1:19" x14ac:dyDescent="0.25">
      <c r="A3682" t="s">
        <v>8269</v>
      </c>
      <c r="B3682" t="s">
        <v>1875</v>
      </c>
      <c r="C3682" t="s">
        <v>365</v>
      </c>
      <c r="D3682">
        <v>42917</v>
      </c>
      <c r="E3682">
        <v>26</v>
      </c>
      <c r="F3682">
        <v>18</v>
      </c>
      <c r="G3682">
        <v>1.4444444444444444</v>
      </c>
      <c r="H3682">
        <v>56</v>
      </c>
      <c r="I3682">
        <v>110</v>
      </c>
      <c r="J3682">
        <v>0.50909090909090904</v>
      </c>
      <c r="K3682">
        <v>67</v>
      </c>
      <c r="L3682">
        <v>1.6417910447761195</v>
      </c>
      <c r="M3682">
        <v>52</v>
      </c>
      <c r="O3682">
        <v>2</v>
      </c>
      <c r="P3682">
        <v>2</v>
      </c>
      <c r="Q3682">
        <v>1</v>
      </c>
      <c r="R3682">
        <v>4</v>
      </c>
    </row>
    <row r="3683" spans="1:19" x14ac:dyDescent="0.25">
      <c r="A3683" t="s">
        <v>9689</v>
      </c>
      <c r="B3683" t="s">
        <v>9690</v>
      </c>
      <c r="C3683" t="s">
        <v>9513</v>
      </c>
      <c r="D3683">
        <v>42917</v>
      </c>
      <c r="E3683">
        <v>151</v>
      </c>
      <c r="F3683">
        <v>129</v>
      </c>
      <c r="G3683">
        <v>1.1705426356589148</v>
      </c>
      <c r="H3683">
        <v>827</v>
      </c>
      <c r="I3683">
        <v>1058</v>
      </c>
      <c r="J3683">
        <v>0.78166351606805295</v>
      </c>
      <c r="K3683">
        <v>1000</v>
      </c>
      <c r="L3683">
        <v>1.0580000000000001</v>
      </c>
      <c r="M3683">
        <v>761</v>
      </c>
      <c r="O3683">
        <v>26</v>
      </c>
      <c r="P3683">
        <v>38</v>
      </c>
      <c r="Q3683">
        <v>0.68421052631578949</v>
      </c>
      <c r="R3683">
        <v>67</v>
      </c>
    </row>
    <row r="3684" spans="1:19" x14ac:dyDescent="0.25">
      <c r="A3684" t="s">
        <v>8270</v>
      </c>
      <c r="B3684" t="s">
        <v>1876</v>
      </c>
      <c r="C3684" t="s">
        <v>240</v>
      </c>
      <c r="D3684">
        <v>42917</v>
      </c>
      <c r="E3684">
        <v>151</v>
      </c>
      <c r="F3684">
        <v>129</v>
      </c>
      <c r="G3684">
        <v>1.1705426356589148</v>
      </c>
      <c r="H3684">
        <v>827</v>
      </c>
      <c r="I3684">
        <v>1058</v>
      </c>
      <c r="J3684">
        <v>0.78166351606805295</v>
      </c>
      <c r="K3684">
        <v>1000</v>
      </c>
      <c r="L3684">
        <v>1.0580000000000001</v>
      </c>
      <c r="M3684">
        <v>761</v>
      </c>
      <c r="O3684">
        <v>26</v>
      </c>
      <c r="P3684">
        <v>38</v>
      </c>
      <c r="Q3684">
        <v>0.68421052631578949</v>
      </c>
      <c r="R3684">
        <v>67</v>
      </c>
      <c r="S3684">
        <v>0.83</v>
      </c>
    </row>
    <row r="3685" spans="1:19" x14ac:dyDescent="0.25">
      <c r="A3685" t="s">
        <v>8271</v>
      </c>
      <c r="B3685" t="s">
        <v>1877</v>
      </c>
      <c r="C3685" t="s">
        <v>233</v>
      </c>
      <c r="D3685">
        <v>42948</v>
      </c>
      <c r="E3685">
        <v>1</v>
      </c>
      <c r="F3685">
        <v>1</v>
      </c>
      <c r="G3685">
        <v>1</v>
      </c>
      <c r="H3685">
        <v>3</v>
      </c>
      <c r="I3685">
        <v>5</v>
      </c>
      <c r="J3685">
        <v>0.6</v>
      </c>
      <c r="K3685">
        <v>5</v>
      </c>
      <c r="L3685">
        <v>1</v>
      </c>
      <c r="M3685">
        <v>0</v>
      </c>
      <c r="O3685">
        <v>0</v>
      </c>
      <c r="P3685">
        <v>0</v>
      </c>
      <c r="Q3685" t="e">
        <v>#DIV/0!</v>
      </c>
      <c r="R3685">
        <v>3</v>
      </c>
      <c r="S3685">
        <v>0.95</v>
      </c>
    </row>
    <row r="3686" spans="1:19" x14ac:dyDescent="0.25">
      <c r="A3686" t="s">
        <v>8272</v>
      </c>
      <c r="B3686" t="s">
        <v>1878</v>
      </c>
      <c r="C3686" t="s">
        <v>215</v>
      </c>
      <c r="D3686">
        <v>42948</v>
      </c>
      <c r="E3686">
        <v>2</v>
      </c>
      <c r="F3686">
        <v>2</v>
      </c>
      <c r="G3686">
        <v>1</v>
      </c>
      <c r="H3686">
        <v>33</v>
      </c>
      <c r="I3686">
        <v>30</v>
      </c>
      <c r="J3686">
        <v>1.1000000000000001</v>
      </c>
      <c r="K3686">
        <v>30</v>
      </c>
      <c r="L3686">
        <v>1</v>
      </c>
      <c r="M3686">
        <v>24</v>
      </c>
      <c r="O3686">
        <v>0</v>
      </c>
      <c r="P3686">
        <v>7</v>
      </c>
      <c r="Q3686">
        <v>0</v>
      </c>
      <c r="R3686">
        <v>9</v>
      </c>
      <c r="S3686">
        <v>0.62</v>
      </c>
    </row>
    <row r="3687" spans="1:19" x14ac:dyDescent="0.25">
      <c r="A3687" t="s">
        <v>8273</v>
      </c>
      <c r="B3687" t="s">
        <v>1879</v>
      </c>
      <c r="C3687" t="s">
        <v>218</v>
      </c>
      <c r="D3687">
        <v>42948</v>
      </c>
      <c r="E3687">
        <v>1</v>
      </c>
      <c r="F3687">
        <v>3</v>
      </c>
      <c r="G3687">
        <v>0.33333333333333331</v>
      </c>
      <c r="H3687">
        <v>12</v>
      </c>
      <c r="I3687">
        <v>10</v>
      </c>
      <c r="J3687">
        <v>1.2</v>
      </c>
      <c r="K3687">
        <v>30</v>
      </c>
      <c r="L3687">
        <v>0.33333333333333331</v>
      </c>
      <c r="M3687">
        <v>9</v>
      </c>
      <c r="O3687">
        <v>1</v>
      </c>
      <c r="P3687">
        <v>1</v>
      </c>
      <c r="Q3687">
        <v>1</v>
      </c>
      <c r="R3687">
        <v>3</v>
      </c>
      <c r="S3687">
        <v>0.73</v>
      </c>
    </row>
    <row r="3688" spans="1:19" x14ac:dyDescent="0.25">
      <c r="A3688" t="s">
        <v>8274</v>
      </c>
      <c r="B3688" t="s">
        <v>1880</v>
      </c>
      <c r="C3688" t="s">
        <v>234</v>
      </c>
      <c r="D3688">
        <v>42948</v>
      </c>
      <c r="E3688">
        <v>1</v>
      </c>
      <c r="F3688">
        <v>1</v>
      </c>
      <c r="G3688">
        <v>1</v>
      </c>
      <c r="H3688">
        <v>6</v>
      </c>
      <c r="I3688">
        <v>10</v>
      </c>
      <c r="J3688">
        <v>0.6</v>
      </c>
      <c r="K3688">
        <v>10</v>
      </c>
      <c r="L3688">
        <v>1</v>
      </c>
      <c r="M3688">
        <v>6</v>
      </c>
      <c r="O3688">
        <v>0</v>
      </c>
      <c r="P3688">
        <v>2</v>
      </c>
      <c r="Q3688">
        <v>0</v>
      </c>
      <c r="R3688">
        <v>0</v>
      </c>
      <c r="S3688">
        <v>0.5</v>
      </c>
    </row>
    <row r="3689" spans="1:19" x14ac:dyDescent="0.25">
      <c r="A3689" t="s">
        <v>8776</v>
      </c>
      <c r="B3689" t="s">
        <v>2697</v>
      </c>
      <c r="C3689" t="s">
        <v>2636</v>
      </c>
      <c r="D3689">
        <v>42948</v>
      </c>
      <c r="E3689">
        <v>0</v>
      </c>
      <c r="F3689">
        <v>0</v>
      </c>
      <c r="G3689" t="e">
        <v>#DIV/0!</v>
      </c>
      <c r="H3689">
        <v>0</v>
      </c>
      <c r="I3689">
        <v>0</v>
      </c>
      <c r="J3689" t="e">
        <v>#DIV/0!</v>
      </c>
      <c r="K3689">
        <v>0</v>
      </c>
      <c r="L3689" t="e">
        <v>#DIV/0!</v>
      </c>
      <c r="M3689">
        <v>0</v>
      </c>
      <c r="O3689">
        <v>0</v>
      </c>
      <c r="P3689">
        <v>0</v>
      </c>
      <c r="Q3689" t="e">
        <v>#DIV/0!</v>
      </c>
      <c r="R3689">
        <v>0</v>
      </c>
      <c r="S3689">
        <v>0.66</v>
      </c>
    </row>
    <row r="3690" spans="1:19" x14ac:dyDescent="0.25">
      <c r="A3690" t="s">
        <v>8885</v>
      </c>
      <c r="B3690" t="s">
        <v>3231</v>
      </c>
      <c r="C3690" t="s">
        <v>2638</v>
      </c>
      <c r="D3690">
        <v>42948</v>
      </c>
      <c r="E3690">
        <v>7</v>
      </c>
      <c r="F3690">
        <v>6</v>
      </c>
      <c r="G3690">
        <v>1.1666666666666667</v>
      </c>
      <c r="H3690">
        <v>30</v>
      </c>
      <c r="I3690">
        <v>37</v>
      </c>
      <c r="J3690">
        <v>0.81081081081081086</v>
      </c>
      <c r="K3690">
        <v>32</v>
      </c>
      <c r="L3690">
        <v>1.15625</v>
      </c>
      <c r="M3690">
        <v>30</v>
      </c>
      <c r="O3690">
        <v>0</v>
      </c>
      <c r="P3690">
        <v>0</v>
      </c>
      <c r="Q3690" t="e">
        <v>#DIV/0!</v>
      </c>
      <c r="R3690">
        <v>0</v>
      </c>
    </row>
    <row r="3691" spans="1:19" x14ac:dyDescent="0.25">
      <c r="A3691" t="s">
        <v>8275</v>
      </c>
      <c r="B3691" t="s">
        <v>1881</v>
      </c>
      <c r="C3691" t="s">
        <v>209</v>
      </c>
      <c r="D3691">
        <v>42948</v>
      </c>
      <c r="E3691">
        <v>3</v>
      </c>
      <c r="F3691">
        <v>3</v>
      </c>
      <c r="G3691">
        <v>1</v>
      </c>
      <c r="H3691">
        <v>5</v>
      </c>
      <c r="I3691">
        <v>30</v>
      </c>
      <c r="J3691">
        <v>0.16666666666666666</v>
      </c>
      <c r="K3691">
        <v>20</v>
      </c>
      <c r="L3691">
        <v>1.5</v>
      </c>
      <c r="M3691">
        <v>3</v>
      </c>
      <c r="N3691">
        <v>0.9</v>
      </c>
      <c r="O3691">
        <v>3</v>
      </c>
      <c r="P3691">
        <v>4</v>
      </c>
      <c r="Q3691">
        <v>0.75</v>
      </c>
      <c r="R3691">
        <v>2</v>
      </c>
      <c r="S3691">
        <v>0.31</v>
      </c>
    </row>
    <row r="3692" spans="1:19" x14ac:dyDescent="0.25">
      <c r="A3692" t="s">
        <v>8276</v>
      </c>
      <c r="B3692" t="s">
        <v>1882</v>
      </c>
      <c r="C3692" t="s">
        <v>214</v>
      </c>
      <c r="D3692">
        <v>42948</v>
      </c>
      <c r="E3692">
        <v>1</v>
      </c>
      <c r="F3692">
        <v>3</v>
      </c>
      <c r="G3692">
        <v>0.33333333333333331</v>
      </c>
      <c r="H3692">
        <v>4</v>
      </c>
      <c r="I3692">
        <v>10</v>
      </c>
      <c r="J3692">
        <v>0.4</v>
      </c>
      <c r="K3692">
        <v>30</v>
      </c>
      <c r="L3692">
        <v>0.33333333333333331</v>
      </c>
      <c r="M3692">
        <v>3</v>
      </c>
      <c r="N3692">
        <v>0.75</v>
      </c>
      <c r="O3692">
        <v>1</v>
      </c>
      <c r="P3692">
        <v>1</v>
      </c>
      <c r="Q3692">
        <v>1</v>
      </c>
      <c r="R3692">
        <v>1</v>
      </c>
      <c r="S3692">
        <v>0.33</v>
      </c>
    </row>
    <row r="3693" spans="1:19" x14ac:dyDescent="0.25">
      <c r="A3693" t="s">
        <v>8277</v>
      </c>
      <c r="B3693" t="s">
        <v>1883</v>
      </c>
      <c r="C3693" t="s">
        <v>220</v>
      </c>
      <c r="D3693">
        <v>42948</v>
      </c>
      <c r="E3693">
        <v>6</v>
      </c>
      <c r="F3693">
        <v>7</v>
      </c>
      <c r="G3693">
        <v>0.8571428571428571</v>
      </c>
      <c r="H3693">
        <v>26</v>
      </c>
      <c r="I3693">
        <v>40</v>
      </c>
      <c r="J3693">
        <v>0.65</v>
      </c>
      <c r="K3693">
        <v>47</v>
      </c>
      <c r="L3693">
        <v>0.85106382978723405</v>
      </c>
      <c r="M3693">
        <v>18</v>
      </c>
      <c r="N3693">
        <v>1</v>
      </c>
      <c r="O3693">
        <v>13</v>
      </c>
      <c r="P3693">
        <v>16</v>
      </c>
      <c r="Q3693">
        <v>0.8125</v>
      </c>
      <c r="R3693">
        <v>8</v>
      </c>
      <c r="S3693">
        <v>0.27</v>
      </c>
    </row>
    <row r="3694" spans="1:19" x14ac:dyDescent="0.25">
      <c r="A3694" t="s">
        <v>8278</v>
      </c>
      <c r="B3694" t="s">
        <v>1884</v>
      </c>
      <c r="C3694" t="s">
        <v>226</v>
      </c>
      <c r="D3694">
        <v>42948</v>
      </c>
      <c r="E3694">
        <v>0</v>
      </c>
      <c r="F3694">
        <v>0</v>
      </c>
      <c r="G3694" t="e">
        <v>#DIV/0!</v>
      </c>
      <c r="H3694">
        <v>0</v>
      </c>
      <c r="I3694">
        <v>0</v>
      </c>
      <c r="J3694" t="e">
        <v>#DIV/0!</v>
      </c>
      <c r="K3694">
        <v>0</v>
      </c>
      <c r="L3694" t="e">
        <v>#DIV/0!</v>
      </c>
      <c r="M3694">
        <v>0</v>
      </c>
      <c r="O3694">
        <v>0</v>
      </c>
      <c r="P3694">
        <v>0</v>
      </c>
      <c r="Q3694" t="e">
        <v>#DIV/0!</v>
      </c>
      <c r="R3694">
        <v>0</v>
      </c>
    </row>
    <row r="3695" spans="1:19" x14ac:dyDescent="0.25">
      <c r="A3695" t="s">
        <v>8279</v>
      </c>
      <c r="B3695" t="s">
        <v>1885</v>
      </c>
      <c r="C3695" t="s">
        <v>227</v>
      </c>
      <c r="D3695">
        <v>42948</v>
      </c>
      <c r="E3695">
        <v>0</v>
      </c>
      <c r="F3695">
        <v>0</v>
      </c>
      <c r="G3695" t="e">
        <v>#DIV/0!</v>
      </c>
      <c r="H3695">
        <v>0</v>
      </c>
      <c r="I3695">
        <v>0</v>
      </c>
      <c r="J3695" t="e">
        <v>#DIV/0!</v>
      </c>
      <c r="K3695">
        <v>0</v>
      </c>
      <c r="L3695" t="e">
        <v>#DIV/0!</v>
      </c>
      <c r="M3695">
        <v>0</v>
      </c>
      <c r="O3695">
        <v>0</v>
      </c>
      <c r="P3695">
        <v>0</v>
      </c>
      <c r="Q3695" t="e">
        <v>#DIV/0!</v>
      </c>
      <c r="R3695">
        <v>0</v>
      </c>
      <c r="S3695">
        <v>0.73</v>
      </c>
    </row>
    <row r="3696" spans="1:19" x14ac:dyDescent="0.25">
      <c r="A3696" t="s">
        <v>8994</v>
      </c>
      <c r="B3696" t="s">
        <v>2870</v>
      </c>
      <c r="C3696" t="s">
        <v>2810</v>
      </c>
      <c r="D3696">
        <v>42948</v>
      </c>
      <c r="E3696">
        <v>8</v>
      </c>
      <c r="F3696">
        <v>5</v>
      </c>
      <c r="G3696">
        <v>1.6</v>
      </c>
      <c r="H3696">
        <v>33</v>
      </c>
      <c r="I3696">
        <v>54</v>
      </c>
      <c r="J3696">
        <v>0.61111111111111116</v>
      </c>
      <c r="K3696">
        <v>34</v>
      </c>
      <c r="L3696">
        <v>1.588235294117647</v>
      </c>
      <c r="M3696">
        <v>30</v>
      </c>
      <c r="O3696">
        <v>7</v>
      </c>
      <c r="P3696">
        <v>9</v>
      </c>
      <c r="Q3696">
        <v>0.77777777777777779</v>
      </c>
      <c r="R3696">
        <v>3</v>
      </c>
      <c r="S3696">
        <v>0.37</v>
      </c>
    </row>
    <row r="3697" spans="1:19" x14ac:dyDescent="0.25">
      <c r="A3697" t="s">
        <v>9132</v>
      </c>
      <c r="B3697" t="s">
        <v>9133</v>
      </c>
      <c r="C3697" t="s">
        <v>2811</v>
      </c>
      <c r="D3697">
        <v>42948</v>
      </c>
      <c r="E3697">
        <v>5</v>
      </c>
      <c r="F3697">
        <v>5</v>
      </c>
      <c r="G3697">
        <v>1</v>
      </c>
      <c r="H3697">
        <v>12</v>
      </c>
      <c r="I3697">
        <v>12</v>
      </c>
      <c r="J3697">
        <v>1</v>
      </c>
      <c r="K3697">
        <v>12</v>
      </c>
      <c r="L3697">
        <v>1</v>
      </c>
      <c r="M3697">
        <v>12</v>
      </c>
      <c r="O3697">
        <v>0</v>
      </c>
      <c r="P3697">
        <v>0</v>
      </c>
      <c r="Q3697" t="e">
        <v>#DIV/0!</v>
      </c>
      <c r="R3697">
        <v>0</v>
      </c>
      <c r="S3697">
        <v>0.69</v>
      </c>
    </row>
    <row r="3698" spans="1:19" x14ac:dyDescent="0.25">
      <c r="A3698" t="s">
        <v>8280</v>
      </c>
      <c r="B3698" t="s">
        <v>1886</v>
      </c>
      <c r="C3698" t="s">
        <v>204</v>
      </c>
      <c r="D3698">
        <v>42948</v>
      </c>
      <c r="E3698">
        <v>8</v>
      </c>
      <c r="F3698">
        <v>5</v>
      </c>
      <c r="G3698">
        <v>1.6</v>
      </c>
      <c r="H3698">
        <v>8</v>
      </c>
      <c r="I3698">
        <v>19</v>
      </c>
      <c r="J3698">
        <v>0.42105263157894735</v>
      </c>
      <c r="K3698">
        <v>12</v>
      </c>
      <c r="L3698">
        <v>1.5833333333333333</v>
      </c>
      <c r="M3698">
        <v>6</v>
      </c>
      <c r="O3698">
        <v>1</v>
      </c>
      <c r="P3698">
        <v>5</v>
      </c>
      <c r="Q3698">
        <v>0.2</v>
      </c>
      <c r="R3698">
        <v>2</v>
      </c>
      <c r="S3698">
        <v>0.8</v>
      </c>
    </row>
    <row r="3699" spans="1:19" x14ac:dyDescent="0.25">
      <c r="A3699" t="s">
        <v>8281</v>
      </c>
      <c r="B3699" t="s">
        <v>1887</v>
      </c>
      <c r="C3699" t="s">
        <v>208</v>
      </c>
      <c r="D3699">
        <v>42948</v>
      </c>
      <c r="E3699">
        <v>9</v>
      </c>
      <c r="F3699">
        <v>4</v>
      </c>
      <c r="G3699">
        <v>2.25</v>
      </c>
      <c r="H3699">
        <v>9</v>
      </c>
      <c r="I3699">
        <v>23</v>
      </c>
      <c r="J3699">
        <v>0.39130434782608697</v>
      </c>
      <c r="K3699">
        <v>10</v>
      </c>
      <c r="L3699">
        <v>2.2999999999999998</v>
      </c>
      <c r="M3699">
        <v>8</v>
      </c>
      <c r="O3699">
        <v>2</v>
      </c>
      <c r="P3699">
        <v>3</v>
      </c>
      <c r="Q3699">
        <v>0.66666666666666663</v>
      </c>
      <c r="R3699">
        <v>1</v>
      </c>
    </row>
    <row r="3700" spans="1:19" x14ac:dyDescent="0.25">
      <c r="A3700" t="s">
        <v>8282</v>
      </c>
      <c r="B3700" t="s">
        <v>1888</v>
      </c>
      <c r="C3700" t="s">
        <v>212</v>
      </c>
      <c r="D3700">
        <v>42948</v>
      </c>
      <c r="E3700">
        <v>2</v>
      </c>
      <c r="F3700">
        <v>2</v>
      </c>
      <c r="G3700">
        <v>1</v>
      </c>
      <c r="H3700">
        <v>7</v>
      </c>
      <c r="I3700">
        <v>10</v>
      </c>
      <c r="J3700">
        <v>0.7</v>
      </c>
      <c r="K3700">
        <v>10</v>
      </c>
      <c r="L3700">
        <v>1</v>
      </c>
      <c r="M3700">
        <v>7</v>
      </c>
      <c r="O3700">
        <v>1</v>
      </c>
      <c r="P3700">
        <v>1</v>
      </c>
      <c r="Q3700">
        <v>1</v>
      </c>
      <c r="R3700">
        <v>0</v>
      </c>
      <c r="S3700">
        <v>0.86</v>
      </c>
    </row>
    <row r="3701" spans="1:19" x14ac:dyDescent="0.25">
      <c r="A3701" t="s">
        <v>8283</v>
      </c>
      <c r="B3701" t="s">
        <v>1889</v>
      </c>
      <c r="C3701" t="s">
        <v>363</v>
      </c>
      <c r="D3701">
        <v>42948</v>
      </c>
      <c r="E3701">
        <v>12</v>
      </c>
      <c r="F3701">
        <v>6</v>
      </c>
      <c r="G3701">
        <v>2</v>
      </c>
      <c r="H3701">
        <v>27</v>
      </c>
      <c r="I3701">
        <v>32</v>
      </c>
      <c r="J3701">
        <v>0.84375</v>
      </c>
      <c r="K3701">
        <v>16</v>
      </c>
      <c r="L3701">
        <v>2</v>
      </c>
      <c r="M3701">
        <v>26</v>
      </c>
      <c r="O3701">
        <v>0</v>
      </c>
      <c r="P3701">
        <v>0</v>
      </c>
      <c r="Q3701" t="e">
        <v>#DIV/0!</v>
      </c>
      <c r="R3701">
        <v>1</v>
      </c>
      <c r="S3701">
        <v>0.67</v>
      </c>
    </row>
    <row r="3702" spans="1:19" x14ac:dyDescent="0.25">
      <c r="A3702" t="s">
        <v>8284</v>
      </c>
      <c r="B3702" t="s">
        <v>1890</v>
      </c>
      <c r="C3702" t="s">
        <v>223</v>
      </c>
      <c r="D3702">
        <v>42948</v>
      </c>
      <c r="E3702">
        <v>0</v>
      </c>
      <c r="F3702">
        <v>0</v>
      </c>
      <c r="G3702" t="e">
        <v>#DIV/0!</v>
      </c>
      <c r="H3702">
        <v>0</v>
      </c>
      <c r="I3702">
        <v>0</v>
      </c>
      <c r="J3702" t="e">
        <v>#DIV/0!</v>
      </c>
      <c r="K3702">
        <v>0</v>
      </c>
      <c r="L3702" t="e">
        <v>#DIV/0!</v>
      </c>
      <c r="M3702">
        <v>0</v>
      </c>
      <c r="O3702">
        <v>0</v>
      </c>
      <c r="P3702">
        <v>0</v>
      </c>
      <c r="Q3702" t="e">
        <v>#DIV/0!</v>
      </c>
      <c r="R3702">
        <v>0</v>
      </c>
      <c r="S3702">
        <v>0.25</v>
      </c>
    </row>
    <row r="3703" spans="1:19" x14ac:dyDescent="0.25">
      <c r="A3703" t="s">
        <v>8285</v>
      </c>
      <c r="B3703" t="s">
        <v>1891</v>
      </c>
      <c r="C3703" t="s">
        <v>206</v>
      </c>
      <c r="D3703">
        <v>42948</v>
      </c>
      <c r="E3703">
        <v>16</v>
      </c>
      <c r="F3703">
        <v>9</v>
      </c>
      <c r="G3703">
        <v>1.7777777777777777</v>
      </c>
      <c r="H3703">
        <v>133</v>
      </c>
      <c r="I3703">
        <v>200</v>
      </c>
      <c r="J3703">
        <v>0.66500000000000004</v>
      </c>
      <c r="K3703">
        <v>100</v>
      </c>
      <c r="L3703">
        <v>2</v>
      </c>
      <c r="M3703">
        <v>133</v>
      </c>
      <c r="O3703">
        <v>9</v>
      </c>
      <c r="P3703">
        <v>9</v>
      </c>
      <c r="Q3703">
        <v>1</v>
      </c>
      <c r="R3703">
        <v>0</v>
      </c>
      <c r="S3703">
        <v>0</v>
      </c>
    </row>
    <row r="3704" spans="1:19" x14ac:dyDescent="0.25">
      <c r="A3704" t="s">
        <v>8286</v>
      </c>
      <c r="B3704" t="s">
        <v>1892</v>
      </c>
      <c r="C3704" t="s">
        <v>977</v>
      </c>
      <c r="D3704">
        <v>42948</v>
      </c>
      <c r="E3704">
        <v>3</v>
      </c>
      <c r="F3704">
        <v>5</v>
      </c>
      <c r="G3704">
        <v>0.6</v>
      </c>
      <c r="H3704">
        <v>6</v>
      </c>
      <c r="I3704">
        <v>19</v>
      </c>
      <c r="J3704">
        <v>0.31578947368421051</v>
      </c>
      <c r="K3704">
        <v>25</v>
      </c>
      <c r="L3704">
        <v>0.76</v>
      </c>
      <c r="M3704">
        <v>5</v>
      </c>
      <c r="O3704">
        <v>0</v>
      </c>
      <c r="P3704">
        <v>0</v>
      </c>
      <c r="Q3704" t="e">
        <v>#DIV/0!</v>
      </c>
      <c r="R3704">
        <v>1</v>
      </c>
      <c r="S3704">
        <v>0.64</v>
      </c>
    </row>
    <row r="3705" spans="1:19" x14ac:dyDescent="0.25">
      <c r="A3705" t="s">
        <v>8287</v>
      </c>
      <c r="B3705" t="s">
        <v>1893</v>
      </c>
      <c r="C3705" t="s">
        <v>229</v>
      </c>
      <c r="D3705">
        <v>42948</v>
      </c>
      <c r="E3705">
        <v>6</v>
      </c>
      <c r="F3705">
        <v>6</v>
      </c>
      <c r="G3705">
        <v>1</v>
      </c>
      <c r="H3705">
        <v>78</v>
      </c>
      <c r="I3705">
        <v>90</v>
      </c>
      <c r="J3705">
        <v>0.8666666666666667</v>
      </c>
      <c r="K3705">
        <v>90</v>
      </c>
      <c r="L3705">
        <v>1</v>
      </c>
      <c r="M3705">
        <v>69</v>
      </c>
      <c r="O3705">
        <v>0</v>
      </c>
      <c r="P3705">
        <v>0</v>
      </c>
      <c r="Q3705" t="e">
        <v>#DIV/0!</v>
      </c>
      <c r="R3705">
        <v>10</v>
      </c>
      <c r="S3705">
        <v>0.82</v>
      </c>
    </row>
    <row r="3706" spans="1:19" x14ac:dyDescent="0.25">
      <c r="A3706" t="s">
        <v>8288</v>
      </c>
      <c r="B3706" t="s">
        <v>1894</v>
      </c>
      <c r="C3706" t="s">
        <v>678</v>
      </c>
      <c r="D3706">
        <v>42948</v>
      </c>
      <c r="E3706">
        <v>0</v>
      </c>
      <c r="F3706">
        <v>0</v>
      </c>
      <c r="G3706" t="e">
        <v>#DIV/0!</v>
      </c>
      <c r="H3706">
        <v>0</v>
      </c>
      <c r="I3706">
        <v>0</v>
      </c>
      <c r="J3706" t="e">
        <v>#DIV/0!</v>
      </c>
      <c r="K3706">
        <v>0</v>
      </c>
      <c r="L3706" t="e">
        <v>#DIV/0!</v>
      </c>
      <c r="M3706">
        <v>0</v>
      </c>
      <c r="O3706">
        <v>0</v>
      </c>
      <c r="P3706">
        <v>0</v>
      </c>
      <c r="Q3706" t="e">
        <v>#DIV/0!</v>
      </c>
      <c r="R3706">
        <v>0</v>
      </c>
      <c r="S3706">
        <v>0.36</v>
      </c>
    </row>
    <row r="3707" spans="1:19" x14ac:dyDescent="0.25">
      <c r="A3707" t="s">
        <v>8289</v>
      </c>
      <c r="B3707" t="s">
        <v>1895</v>
      </c>
      <c r="C3707" t="s">
        <v>231</v>
      </c>
      <c r="D3707">
        <v>42948</v>
      </c>
      <c r="E3707">
        <v>5</v>
      </c>
      <c r="F3707">
        <v>7</v>
      </c>
      <c r="G3707">
        <v>0.7142857142857143</v>
      </c>
      <c r="H3707">
        <v>29</v>
      </c>
      <c r="I3707">
        <v>75</v>
      </c>
      <c r="J3707">
        <v>0.38666666666666666</v>
      </c>
      <c r="K3707">
        <v>105</v>
      </c>
      <c r="L3707">
        <v>0.7142857142857143</v>
      </c>
      <c r="M3707">
        <v>29</v>
      </c>
      <c r="O3707">
        <v>0</v>
      </c>
      <c r="P3707">
        <v>0</v>
      </c>
      <c r="Q3707" t="e">
        <v>#DIV/0!</v>
      </c>
      <c r="R3707">
        <v>0</v>
      </c>
      <c r="S3707" t="e">
        <v>#DIV/0!</v>
      </c>
    </row>
    <row r="3708" spans="1:19" x14ac:dyDescent="0.25">
      <c r="A3708" t="s">
        <v>8290</v>
      </c>
      <c r="B3708" t="s">
        <v>1896</v>
      </c>
      <c r="C3708" t="s">
        <v>236</v>
      </c>
      <c r="D3708">
        <v>42948</v>
      </c>
      <c r="E3708">
        <v>10</v>
      </c>
      <c r="F3708">
        <v>15</v>
      </c>
      <c r="G3708">
        <v>0.66666666666666663</v>
      </c>
      <c r="H3708">
        <v>155</v>
      </c>
      <c r="I3708">
        <v>138</v>
      </c>
      <c r="J3708">
        <v>1.1231884057971016</v>
      </c>
      <c r="K3708">
        <v>180</v>
      </c>
      <c r="L3708">
        <v>0.76666666666666672</v>
      </c>
      <c r="M3708">
        <v>157</v>
      </c>
      <c r="O3708">
        <v>0</v>
      </c>
      <c r="P3708">
        <v>2</v>
      </c>
      <c r="Q3708">
        <v>0</v>
      </c>
      <c r="R3708">
        <v>0</v>
      </c>
      <c r="S3708">
        <v>0.46499999999999997</v>
      </c>
    </row>
    <row r="3709" spans="1:19" x14ac:dyDescent="0.25">
      <c r="A3709" t="s">
        <v>8291</v>
      </c>
      <c r="B3709" t="s">
        <v>1897</v>
      </c>
      <c r="C3709" t="s">
        <v>221</v>
      </c>
      <c r="D3709">
        <v>42948</v>
      </c>
      <c r="E3709">
        <v>14</v>
      </c>
      <c r="F3709">
        <v>6</v>
      </c>
      <c r="G3709">
        <v>2.3333333333333335</v>
      </c>
      <c r="H3709">
        <v>60</v>
      </c>
      <c r="I3709">
        <v>105</v>
      </c>
      <c r="J3709">
        <v>0.5714285714285714</v>
      </c>
      <c r="K3709">
        <v>45</v>
      </c>
      <c r="L3709">
        <v>2.3333333333333335</v>
      </c>
      <c r="M3709">
        <v>46</v>
      </c>
      <c r="O3709">
        <v>13</v>
      </c>
      <c r="P3709">
        <v>17</v>
      </c>
      <c r="Q3709">
        <v>0.76470588235294112</v>
      </c>
      <c r="R3709">
        <v>14</v>
      </c>
      <c r="S3709">
        <v>0.33</v>
      </c>
    </row>
    <row r="3710" spans="1:19" x14ac:dyDescent="0.25">
      <c r="A3710" t="s">
        <v>8292</v>
      </c>
      <c r="B3710" t="s">
        <v>1898</v>
      </c>
      <c r="C3710" t="s">
        <v>238</v>
      </c>
      <c r="D3710">
        <v>42948</v>
      </c>
      <c r="E3710">
        <v>3</v>
      </c>
      <c r="F3710">
        <v>6</v>
      </c>
      <c r="G3710">
        <v>0.5</v>
      </c>
      <c r="H3710">
        <v>79</v>
      </c>
      <c r="I3710">
        <v>25</v>
      </c>
      <c r="J3710">
        <v>3.16</v>
      </c>
      <c r="K3710">
        <v>50</v>
      </c>
      <c r="L3710">
        <v>0.5</v>
      </c>
      <c r="M3710">
        <v>76</v>
      </c>
      <c r="O3710">
        <v>0</v>
      </c>
      <c r="P3710">
        <v>0</v>
      </c>
      <c r="Q3710" t="e">
        <v>#DIV/0!</v>
      </c>
      <c r="R3710">
        <v>3</v>
      </c>
      <c r="S3710" t="e">
        <v>#DIV/0!</v>
      </c>
    </row>
    <row r="3711" spans="1:19" x14ac:dyDescent="0.25">
      <c r="A3711" t="s">
        <v>8293</v>
      </c>
      <c r="B3711" t="s">
        <v>1899</v>
      </c>
      <c r="C3711" t="s">
        <v>224</v>
      </c>
      <c r="D3711">
        <v>42948</v>
      </c>
      <c r="E3711">
        <v>0</v>
      </c>
      <c r="F3711">
        <v>0</v>
      </c>
      <c r="G3711" t="e">
        <v>#DIV/0!</v>
      </c>
      <c r="H3711">
        <v>0</v>
      </c>
      <c r="I3711">
        <v>0</v>
      </c>
      <c r="J3711" t="e">
        <v>#DIV/0!</v>
      </c>
      <c r="K3711">
        <v>0</v>
      </c>
      <c r="L3711" t="e">
        <v>#DIV/0!</v>
      </c>
      <c r="M3711">
        <v>0</v>
      </c>
      <c r="O3711">
        <v>0</v>
      </c>
      <c r="P3711">
        <v>0</v>
      </c>
      <c r="Q3711" t="e">
        <v>#DIV/0!</v>
      </c>
      <c r="R3711">
        <v>0</v>
      </c>
      <c r="S3711" t="e">
        <v>#DIV/0!</v>
      </c>
    </row>
    <row r="3712" spans="1:19" x14ac:dyDescent="0.25">
      <c r="A3712" t="s">
        <v>8294</v>
      </c>
      <c r="B3712" t="s">
        <v>1900</v>
      </c>
      <c r="C3712" t="s">
        <v>584</v>
      </c>
      <c r="D3712">
        <v>42948</v>
      </c>
      <c r="E3712">
        <v>4</v>
      </c>
      <c r="F3712">
        <v>4</v>
      </c>
      <c r="G3712">
        <v>1</v>
      </c>
      <c r="H3712">
        <v>22</v>
      </c>
      <c r="I3712">
        <v>40</v>
      </c>
      <c r="J3712">
        <v>0.55000000000000004</v>
      </c>
      <c r="K3712">
        <v>40</v>
      </c>
      <c r="L3712">
        <v>1</v>
      </c>
      <c r="M3712">
        <v>21</v>
      </c>
      <c r="O3712">
        <v>0</v>
      </c>
      <c r="P3712">
        <v>0</v>
      </c>
      <c r="Q3712" t="e">
        <v>#DIV/0!</v>
      </c>
      <c r="R3712">
        <v>1</v>
      </c>
      <c r="S3712">
        <v>0.81499999999999995</v>
      </c>
    </row>
    <row r="3713" spans="1:19" x14ac:dyDescent="0.25">
      <c r="A3713" t="s">
        <v>8295</v>
      </c>
      <c r="B3713" t="s">
        <v>1901</v>
      </c>
      <c r="C3713" t="s">
        <v>1164</v>
      </c>
      <c r="D3713">
        <v>42948</v>
      </c>
      <c r="E3713">
        <v>2</v>
      </c>
      <c r="F3713">
        <v>1</v>
      </c>
      <c r="G3713">
        <v>2</v>
      </c>
      <c r="H3713">
        <v>6</v>
      </c>
      <c r="I3713">
        <v>10</v>
      </c>
      <c r="J3713">
        <v>0.6</v>
      </c>
      <c r="K3713">
        <v>5</v>
      </c>
      <c r="L3713">
        <v>2</v>
      </c>
      <c r="M3713">
        <v>6</v>
      </c>
      <c r="O3713">
        <v>0</v>
      </c>
      <c r="P3713">
        <v>0</v>
      </c>
      <c r="Q3713" t="e">
        <v>#DIV/0!</v>
      </c>
      <c r="R3713">
        <v>0</v>
      </c>
      <c r="S3713">
        <v>0.27</v>
      </c>
    </row>
    <row r="3714" spans="1:19" x14ac:dyDescent="0.25">
      <c r="A3714" t="s">
        <v>8296</v>
      </c>
      <c r="B3714" t="s">
        <v>1902</v>
      </c>
      <c r="C3714" t="s">
        <v>1166</v>
      </c>
      <c r="D3714">
        <v>42948</v>
      </c>
      <c r="E3714">
        <v>5</v>
      </c>
      <c r="F3714">
        <v>5</v>
      </c>
      <c r="G3714">
        <v>1</v>
      </c>
      <c r="H3714">
        <v>8</v>
      </c>
      <c r="I3714">
        <v>25</v>
      </c>
      <c r="J3714">
        <v>0.32</v>
      </c>
      <c r="K3714">
        <v>25</v>
      </c>
      <c r="L3714">
        <v>1</v>
      </c>
      <c r="M3714">
        <v>8</v>
      </c>
      <c r="O3714">
        <v>0</v>
      </c>
      <c r="P3714">
        <v>3</v>
      </c>
      <c r="Q3714">
        <v>0</v>
      </c>
      <c r="R3714">
        <v>0</v>
      </c>
      <c r="S3714" t="e">
        <v>#DIV/0!</v>
      </c>
    </row>
    <row r="3715" spans="1:19" x14ac:dyDescent="0.25">
      <c r="A3715" t="s">
        <v>8297</v>
      </c>
      <c r="B3715" t="s">
        <v>1903</v>
      </c>
      <c r="C3715" t="s">
        <v>1168</v>
      </c>
      <c r="D3715">
        <v>42948</v>
      </c>
      <c r="E3715">
        <v>0</v>
      </c>
      <c r="F3715">
        <v>0</v>
      </c>
      <c r="G3715" t="e">
        <v>#DIV/0!</v>
      </c>
      <c r="H3715">
        <v>0</v>
      </c>
      <c r="I3715">
        <v>0</v>
      </c>
      <c r="J3715" t="e">
        <v>#DIV/0!</v>
      </c>
      <c r="K3715">
        <v>0</v>
      </c>
      <c r="L3715" t="e">
        <v>#DIV/0!</v>
      </c>
      <c r="M3715">
        <v>0</v>
      </c>
      <c r="O3715">
        <v>2</v>
      </c>
      <c r="P3715">
        <v>2</v>
      </c>
      <c r="Q3715">
        <v>1</v>
      </c>
      <c r="R3715">
        <v>0</v>
      </c>
      <c r="S3715">
        <v>0.625</v>
      </c>
    </row>
    <row r="3716" spans="1:19" x14ac:dyDescent="0.25">
      <c r="A3716" t="s">
        <v>8298</v>
      </c>
      <c r="B3716" t="s">
        <v>1904</v>
      </c>
      <c r="C3716" t="s">
        <v>1170</v>
      </c>
      <c r="D3716">
        <v>42948</v>
      </c>
      <c r="E3716">
        <v>8</v>
      </c>
      <c r="F3716">
        <v>3</v>
      </c>
      <c r="G3716">
        <v>2.6666666666666665</v>
      </c>
      <c r="H3716">
        <v>10</v>
      </c>
      <c r="I3716">
        <v>40</v>
      </c>
      <c r="J3716">
        <v>0.25</v>
      </c>
      <c r="K3716">
        <v>15</v>
      </c>
      <c r="L3716">
        <v>2.6666666666666665</v>
      </c>
      <c r="M3716">
        <v>9</v>
      </c>
      <c r="O3716">
        <v>0</v>
      </c>
      <c r="P3716">
        <v>3</v>
      </c>
      <c r="Q3716">
        <v>0</v>
      </c>
      <c r="R3716">
        <v>1</v>
      </c>
      <c r="S3716" t="e">
        <v>#DIV/0!</v>
      </c>
    </row>
    <row r="3717" spans="1:19" x14ac:dyDescent="0.25">
      <c r="A3717" t="s">
        <v>8299</v>
      </c>
      <c r="B3717" t="s">
        <v>1905</v>
      </c>
      <c r="C3717" t="s">
        <v>1172</v>
      </c>
      <c r="D3717">
        <v>42948</v>
      </c>
      <c r="E3717">
        <v>2</v>
      </c>
      <c r="F3717">
        <v>2</v>
      </c>
      <c r="G3717">
        <v>1</v>
      </c>
      <c r="H3717">
        <v>11</v>
      </c>
      <c r="I3717">
        <v>10</v>
      </c>
      <c r="J3717">
        <v>1.1000000000000001</v>
      </c>
      <c r="K3717">
        <v>10</v>
      </c>
      <c r="L3717">
        <v>1</v>
      </c>
      <c r="M3717">
        <v>11</v>
      </c>
      <c r="O3717">
        <v>0</v>
      </c>
      <c r="P3717">
        <v>0</v>
      </c>
      <c r="Q3717" t="e">
        <v>#DIV/0!</v>
      </c>
      <c r="R3717">
        <v>0</v>
      </c>
      <c r="S3717">
        <v>0.73</v>
      </c>
    </row>
    <row r="3718" spans="1:19" x14ac:dyDescent="0.25">
      <c r="A3718" t="s">
        <v>8300</v>
      </c>
      <c r="B3718" t="s">
        <v>1906</v>
      </c>
      <c r="C3718" t="s">
        <v>1174</v>
      </c>
      <c r="D3718">
        <v>42948</v>
      </c>
      <c r="E3718">
        <v>5</v>
      </c>
      <c r="F3718">
        <v>6</v>
      </c>
      <c r="G3718">
        <v>0.83333333333333337</v>
      </c>
      <c r="H3718">
        <v>11</v>
      </c>
      <c r="I3718">
        <v>8</v>
      </c>
      <c r="J3718">
        <v>1.375</v>
      </c>
      <c r="K3718">
        <v>10</v>
      </c>
      <c r="L3718">
        <v>0.8</v>
      </c>
      <c r="M3718">
        <v>11</v>
      </c>
      <c r="O3718">
        <v>0</v>
      </c>
      <c r="P3718">
        <v>0</v>
      </c>
      <c r="Q3718" t="e">
        <v>#DIV/0!</v>
      </c>
      <c r="R3718">
        <v>0</v>
      </c>
      <c r="S3718">
        <v>0.83</v>
      </c>
    </row>
    <row r="3719" spans="1:19" x14ac:dyDescent="0.25">
      <c r="A3719" t="s">
        <v>8301</v>
      </c>
      <c r="B3719" t="s">
        <v>1907</v>
      </c>
      <c r="C3719" t="s">
        <v>202</v>
      </c>
      <c r="D3719">
        <v>42948</v>
      </c>
      <c r="E3719">
        <v>2</v>
      </c>
      <c r="F3719">
        <v>1</v>
      </c>
      <c r="G3719">
        <v>2</v>
      </c>
      <c r="H3719">
        <v>6</v>
      </c>
      <c r="I3719">
        <v>10</v>
      </c>
      <c r="J3719">
        <v>0.6</v>
      </c>
      <c r="K3719">
        <v>5</v>
      </c>
      <c r="L3719">
        <v>2</v>
      </c>
      <c r="M3719">
        <v>6</v>
      </c>
      <c r="O3719">
        <v>0</v>
      </c>
      <c r="P3719">
        <v>0</v>
      </c>
      <c r="Q3719" t="e">
        <v>#DIV/0!</v>
      </c>
      <c r="R3719">
        <v>0</v>
      </c>
      <c r="S3719">
        <v>0.37</v>
      </c>
    </row>
    <row r="3720" spans="1:19" x14ac:dyDescent="0.25">
      <c r="A3720" t="s">
        <v>8302</v>
      </c>
      <c r="B3720" t="s">
        <v>1908</v>
      </c>
      <c r="C3720" t="s">
        <v>203</v>
      </c>
      <c r="D3720">
        <v>42948</v>
      </c>
      <c r="E3720">
        <v>24</v>
      </c>
      <c r="F3720">
        <v>14</v>
      </c>
      <c r="G3720">
        <v>1.7142857142857142</v>
      </c>
      <c r="H3720">
        <v>141</v>
      </c>
      <c r="I3720">
        <v>219</v>
      </c>
      <c r="J3720">
        <v>0.64383561643835618</v>
      </c>
      <c r="K3720">
        <v>112</v>
      </c>
      <c r="L3720">
        <v>1.9553571428571428</v>
      </c>
      <c r="M3720">
        <v>139</v>
      </c>
      <c r="O3720">
        <v>10</v>
      </c>
      <c r="P3720">
        <v>14</v>
      </c>
      <c r="Q3720">
        <v>0.7142857142857143</v>
      </c>
      <c r="R3720">
        <v>2</v>
      </c>
      <c r="S3720">
        <v>0.66</v>
      </c>
    </row>
    <row r="3721" spans="1:19" x14ac:dyDescent="0.25">
      <c r="A3721" t="s">
        <v>8303</v>
      </c>
      <c r="B3721" t="s">
        <v>1909</v>
      </c>
      <c r="C3721" t="s">
        <v>988</v>
      </c>
      <c r="D3721">
        <v>42948</v>
      </c>
      <c r="E3721">
        <v>8</v>
      </c>
      <c r="F3721">
        <v>10</v>
      </c>
      <c r="G3721">
        <v>0.8</v>
      </c>
      <c r="H3721">
        <v>14</v>
      </c>
      <c r="I3721">
        <v>44</v>
      </c>
      <c r="J3721">
        <v>0.31818181818181818</v>
      </c>
      <c r="K3721">
        <v>50</v>
      </c>
      <c r="L3721">
        <v>0.88</v>
      </c>
      <c r="M3721">
        <v>13</v>
      </c>
      <c r="O3721">
        <v>0</v>
      </c>
      <c r="P3721">
        <v>3</v>
      </c>
      <c r="Q3721">
        <v>0</v>
      </c>
      <c r="R3721">
        <v>1</v>
      </c>
      <c r="S3721">
        <v>0.84499999999999997</v>
      </c>
    </row>
    <row r="3722" spans="1:19" x14ac:dyDescent="0.25">
      <c r="A3722" t="s">
        <v>8304</v>
      </c>
      <c r="B3722" t="s">
        <v>1910</v>
      </c>
      <c r="C3722" t="s">
        <v>1322</v>
      </c>
      <c r="D3722">
        <v>42948</v>
      </c>
      <c r="E3722">
        <v>0</v>
      </c>
      <c r="F3722">
        <v>0</v>
      </c>
      <c r="G3722" t="e">
        <v>#DIV/0!</v>
      </c>
      <c r="H3722">
        <v>0</v>
      </c>
      <c r="I3722">
        <v>0</v>
      </c>
      <c r="J3722" t="e">
        <v>#DIV/0!</v>
      </c>
      <c r="K3722">
        <v>0</v>
      </c>
      <c r="L3722" t="e">
        <v>#DIV/0!</v>
      </c>
      <c r="M3722">
        <v>0</v>
      </c>
      <c r="O3722">
        <v>2</v>
      </c>
      <c r="P3722">
        <v>2</v>
      </c>
      <c r="Q3722">
        <v>1</v>
      </c>
      <c r="R3722">
        <v>0</v>
      </c>
      <c r="S3722">
        <v>0.57499999999999996</v>
      </c>
    </row>
    <row r="3723" spans="1:19" x14ac:dyDescent="0.25">
      <c r="A3723" t="s">
        <v>8305</v>
      </c>
      <c r="B3723" t="s">
        <v>1911</v>
      </c>
      <c r="C3723" t="s">
        <v>232</v>
      </c>
      <c r="D3723">
        <v>42948</v>
      </c>
      <c r="E3723">
        <v>1</v>
      </c>
      <c r="F3723">
        <v>1</v>
      </c>
      <c r="G3723">
        <v>1</v>
      </c>
      <c r="H3723">
        <v>3</v>
      </c>
      <c r="I3723">
        <v>5</v>
      </c>
      <c r="J3723">
        <v>0.6</v>
      </c>
      <c r="K3723">
        <v>5</v>
      </c>
      <c r="L3723">
        <v>1</v>
      </c>
      <c r="M3723">
        <v>0</v>
      </c>
      <c r="O3723">
        <v>0</v>
      </c>
      <c r="P3723">
        <v>0</v>
      </c>
      <c r="Q3723" t="e">
        <v>#DIV/0!</v>
      </c>
      <c r="R3723">
        <v>3</v>
      </c>
      <c r="S3723" t="e">
        <v>#DIV/0!</v>
      </c>
    </row>
    <row r="3724" spans="1:19" x14ac:dyDescent="0.25">
      <c r="A3724" t="s">
        <v>8306</v>
      </c>
      <c r="B3724" t="s">
        <v>1912</v>
      </c>
      <c r="C3724" t="s">
        <v>207</v>
      </c>
      <c r="D3724">
        <v>42948</v>
      </c>
      <c r="E3724">
        <v>20</v>
      </c>
      <c r="F3724">
        <v>10</v>
      </c>
      <c r="G3724">
        <v>2</v>
      </c>
      <c r="H3724">
        <v>24</v>
      </c>
      <c r="I3724">
        <v>93</v>
      </c>
      <c r="J3724">
        <v>0.25806451612903225</v>
      </c>
      <c r="K3724">
        <v>45</v>
      </c>
      <c r="L3724">
        <v>2.0666666666666669</v>
      </c>
      <c r="M3724">
        <v>20</v>
      </c>
      <c r="O3724">
        <v>5</v>
      </c>
      <c r="P3724">
        <v>10</v>
      </c>
      <c r="Q3724">
        <v>0.5</v>
      </c>
      <c r="R3724">
        <v>4</v>
      </c>
      <c r="S3724">
        <v>0.8</v>
      </c>
    </row>
    <row r="3725" spans="1:19" x14ac:dyDescent="0.25">
      <c r="A3725" t="s">
        <v>8307</v>
      </c>
      <c r="B3725" t="s">
        <v>1913</v>
      </c>
      <c r="C3725" t="s">
        <v>228</v>
      </c>
      <c r="D3725">
        <v>42948</v>
      </c>
      <c r="E3725">
        <v>6</v>
      </c>
      <c r="F3725">
        <v>6</v>
      </c>
      <c r="G3725">
        <v>1</v>
      </c>
      <c r="H3725">
        <v>78</v>
      </c>
      <c r="I3725">
        <v>90</v>
      </c>
      <c r="J3725">
        <v>0.8666666666666667</v>
      </c>
      <c r="K3725">
        <v>90</v>
      </c>
      <c r="L3725">
        <v>1</v>
      </c>
      <c r="M3725">
        <v>69</v>
      </c>
      <c r="O3725">
        <v>0</v>
      </c>
      <c r="P3725">
        <v>0</v>
      </c>
      <c r="Q3725" t="e">
        <v>#DIV/0!</v>
      </c>
      <c r="R3725">
        <v>10</v>
      </c>
    </row>
    <row r="3726" spans="1:19" x14ac:dyDescent="0.25">
      <c r="A3726" t="s">
        <v>8308</v>
      </c>
      <c r="B3726" t="s">
        <v>1914</v>
      </c>
      <c r="C3726" t="s">
        <v>689</v>
      </c>
      <c r="D3726">
        <v>42948</v>
      </c>
      <c r="E3726">
        <v>0</v>
      </c>
      <c r="F3726">
        <v>0</v>
      </c>
      <c r="G3726" t="e">
        <v>#DIV/0!</v>
      </c>
      <c r="H3726">
        <v>0</v>
      </c>
      <c r="I3726">
        <v>0</v>
      </c>
      <c r="J3726" t="e">
        <v>#DIV/0!</v>
      </c>
      <c r="K3726">
        <v>0</v>
      </c>
      <c r="L3726" t="e">
        <v>#DIV/0!</v>
      </c>
      <c r="M3726">
        <v>0</v>
      </c>
      <c r="O3726">
        <v>0</v>
      </c>
      <c r="P3726">
        <v>0</v>
      </c>
      <c r="Q3726" t="e">
        <v>#DIV/0!</v>
      </c>
      <c r="R3726">
        <v>0</v>
      </c>
      <c r="S3726">
        <v>0.86</v>
      </c>
    </row>
    <row r="3727" spans="1:19" x14ac:dyDescent="0.25">
      <c r="A3727" t="s">
        <v>8309</v>
      </c>
      <c r="B3727" t="s">
        <v>1915</v>
      </c>
      <c r="C3727" t="s">
        <v>211</v>
      </c>
      <c r="D3727">
        <v>42948</v>
      </c>
      <c r="E3727">
        <v>7</v>
      </c>
      <c r="F3727">
        <v>9</v>
      </c>
      <c r="G3727">
        <v>0.77777777777777779</v>
      </c>
      <c r="H3727">
        <v>55</v>
      </c>
      <c r="I3727">
        <v>60</v>
      </c>
      <c r="J3727">
        <v>0.91666666666666663</v>
      </c>
      <c r="K3727">
        <v>80</v>
      </c>
      <c r="L3727">
        <v>0.75</v>
      </c>
      <c r="M3727">
        <v>45</v>
      </c>
      <c r="O3727">
        <v>2</v>
      </c>
      <c r="P3727">
        <v>9</v>
      </c>
      <c r="Q3727">
        <v>0.22222222222222221</v>
      </c>
      <c r="R3727">
        <v>10</v>
      </c>
    </row>
    <row r="3728" spans="1:19" x14ac:dyDescent="0.25">
      <c r="A3728" t="s">
        <v>8310</v>
      </c>
      <c r="B3728" t="s">
        <v>1916</v>
      </c>
      <c r="C3728" t="s">
        <v>216</v>
      </c>
      <c r="D3728">
        <v>42948</v>
      </c>
      <c r="E3728">
        <v>1</v>
      </c>
      <c r="F3728">
        <v>3</v>
      </c>
      <c r="G3728">
        <v>0.33333333333333331</v>
      </c>
      <c r="H3728">
        <v>12</v>
      </c>
      <c r="I3728">
        <v>10</v>
      </c>
      <c r="J3728">
        <v>1.2</v>
      </c>
      <c r="K3728">
        <v>30</v>
      </c>
      <c r="L3728">
        <v>0.33333333333333331</v>
      </c>
      <c r="M3728">
        <v>9</v>
      </c>
      <c r="O3728">
        <v>1</v>
      </c>
      <c r="P3728">
        <v>1</v>
      </c>
      <c r="Q3728">
        <v>1</v>
      </c>
      <c r="R3728">
        <v>3</v>
      </c>
    </row>
    <row r="3729" spans="1:19" x14ac:dyDescent="0.25">
      <c r="A3729" t="s">
        <v>8311</v>
      </c>
      <c r="B3729" t="s">
        <v>1917</v>
      </c>
      <c r="C3729" t="s">
        <v>230</v>
      </c>
      <c r="D3729">
        <v>42948</v>
      </c>
      <c r="E3729">
        <v>5</v>
      </c>
      <c r="F3729">
        <v>7</v>
      </c>
      <c r="G3729">
        <v>0.7142857142857143</v>
      </c>
      <c r="H3729">
        <v>29</v>
      </c>
      <c r="I3729">
        <v>75</v>
      </c>
      <c r="J3729">
        <v>0.38666666666666666</v>
      </c>
      <c r="K3729">
        <v>105</v>
      </c>
      <c r="L3729">
        <v>0.7142857142857143</v>
      </c>
      <c r="M3729">
        <v>29</v>
      </c>
      <c r="O3729">
        <v>0</v>
      </c>
      <c r="P3729">
        <v>0</v>
      </c>
      <c r="Q3729" t="e">
        <v>#DIV/0!</v>
      </c>
      <c r="R3729">
        <v>0</v>
      </c>
      <c r="S3729">
        <v>0.2</v>
      </c>
    </row>
    <row r="3730" spans="1:19" x14ac:dyDescent="0.25">
      <c r="A3730" t="s">
        <v>9652</v>
      </c>
      <c r="B3730" t="s">
        <v>9653</v>
      </c>
      <c r="C3730" t="s">
        <v>9523</v>
      </c>
      <c r="D3730">
        <v>42948</v>
      </c>
      <c r="E3730">
        <v>8</v>
      </c>
      <c r="F3730">
        <v>5</v>
      </c>
      <c r="G3730">
        <v>1.6</v>
      </c>
      <c r="H3730">
        <v>33</v>
      </c>
      <c r="I3730">
        <v>54</v>
      </c>
      <c r="J3730">
        <v>0.61111111111111116</v>
      </c>
      <c r="K3730">
        <v>34</v>
      </c>
      <c r="L3730">
        <v>1.588235294117647</v>
      </c>
      <c r="M3730">
        <v>30</v>
      </c>
      <c r="O3730">
        <v>7</v>
      </c>
      <c r="P3730">
        <v>9</v>
      </c>
      <c r="Q3730">
        <v>0.77777777777777779</v>
      </c>
      <c r="R3730">
        <v>3</v>
      </c>
      <c r="S3730">
        <v>0.8833333333333333</v>
      </c>
    </row>
    <row r="3731" spans="1:19" x14ac:dyDescent="0.25">
      <c r="A3731" t="s">
        <v>8312</v>
      </c>
      <c r="B3731" t="s">
        <v>1918</v>
      </c>
      <c r="C3731" t="s">
        <v>237</v>
      </c>
      <c r="D3731">
        <v>42948</v>
      </c>
      <c r="E3731">
        <v>10</v>
      </c>
      <c r="F3731">
        <v>15</v>
      </c>
      <c r="G3731">
        <v>0.66666666666666663</v>
      </c>
      <c r="H3731">
        <v>155</v>
      </c>
      <c r="I3731">
        <v>138</v>
      </c>
      <c r="J3731">
        <v>1.1231884057971016</v>
      </c>
      <c r="K3731">
        <v>180</v>
      </c>
      <c r="L3731">
        <v>0.76666666666666672</v>
      </c>
      <c r="M3731">
        <v>157</v>
      </c>
      <c r="O3731">
        <v>0</v>
      </c>
      <c r="P3731">
        <v>2</v>
      </c>
      <c r="Q3731">
        <v>0</v>
      </c>
      <c r="R3731">
        <v>0</v>
      </c>
    </row>
    <row r="3732" spans="1:19" x14ac:dyDescent="0.25">
      <c r="A3732" t="s">
        <v>8313</v>
      </c>
      <c r="B3732" t="s">
        <v>1919</v>
      </c>
      <c r="C3732" t="s">
        <v>364</v>
      </c>
      <c r="D3732">
        <v>42948</v>
      </c>
      <c r="E3732">
        <v>17</v>
      </c>
      <c r="F3732">
        <v>12</v>
      </c>
      <c r="G3732">
        <v>1.4166666666666667</v>
      </c>
      <c r="H3732">
        <v>38</v>
      </c>
      <c r="I3732">
        <v>40</v>
      </c>
      <c r="J3732">
        <v>0.95</v>
      </c>
      <c r="K3732">
        <v>26</v>
      </c>
      <c r="L3732">
        <v>1.5384615384615385</v>
      </c>
      <c r="M3732">
        <v>37</v>
      </c>
      <c r="O3732">
        <v>0</v>
      </c>
      <c r="P3732">
        <v>0</v>
      </c>
      <c r="Q3732" t="e">
        <v>#DIV/0!</v>
      </c>
      <c r="R3732">
        <v>1</v>
      </c>
    </row>
    <row r="3733" spans="1:19" x14ac:dyDescent="0.25">
      <c r="A3733" t="s">
        <v>8314</v>
      </c>
      <c r="B3733" t="s">
        <v>1920</v>
      </c>
      <c r="C3733" t="s">
        <v>219</v>
      </c>
      <c r="D3733">
        <v>42948</v>
      </c>
      <c r="E3733">
        <v>20</v>
      </c>
      <c r="F3733">
        <v>13</v>
      </c>
      <c r="G3733">
        <v>1.5384615384615385</v>
      </c>
      <c r="H3733">
        <v>86</v>
      </c>
      <c r="I3733">
        <v>145</v>
      </c>
      <c r="J3733">
        <v>0.59310344827586203</v>
      </c>
      <c r="K3733">
        <v>92</v>
      </c>
      <c r="L3733">
        <v>1.576086956521739</v>
      </c>
      <c r="M3733">
        <v>64</v>
      </c>
      <c r="O3733">
        <v>26</v>
      </c>
      <c r="P3733">
        <v>33</v>
      </c>
      <c r="Q3733">
        <v>0.78787878787878785</v>
      </c>
      <c r="R3733">
        <v>22</v>
      </c>
      <c r="S3733">
        <v>0.8899999999999999</v>
      </c>
    </row>
    <row r="3734" spans="1:19" x14ac:dyDescent="0.25">
      <c r="A3734" t="s">
        <v>9277</v>
      </c>
      <c r="B3734" t="s">
        <v>9278</v>
      </c>
      <c r="C3734" t="s">
        <v>3018</v>
      </c>
      <c r="D3734">
        <v>42948</v>
      </c>
      <c r="E3734">
        <v>12</v>
      </c>
      <c r="F3734">
        <v>11</v>
      </c>
      <c r="G3734">
        <v>1.0909090909090908</v>
      </c>
      <c r="H3734">
        <v>42</v>
      </c>
      <c r="I3734">
        <v>49</v>
      </c>
      <c r="J3734">
        <v>0.8571428571428571</v>
      </c>
      <c r="K3734">
        <v>44</v>
      </c>
      <c r="L3734">
        <v>1.1136363636363635</v>
      </c>
      <c r="M3734">
        <v>42</v>
      </c>
      <c r="O3734">
        <v>0</v>
      </c>
      <c r="P3734">
        <v>0</v>
      </c>
      <c r="Q3734" t="e">
        <v>#DIV/0!</v>
      </c>
      <c r="R3734">
        <v>0</v>
      </c>
      <c r="S3734">
        <v>0.62750000000000006</v>
      </c>
    </row>
    <row r="3735" spans="1:19" x14ac:dyDescent="0.25">
      <c r="A3735" t="s">
        <v>8315</v>
      </c>
      <c r="B3735" t="s">
        <v>1921</v>
      </c>
      <c r="C3735" t="s">
        <v>235</v>
      </c>
      <c r="D3735">
        <v>42948</v>
      </c>
      <c r="E3735">
        <v>1</v>
      </c>
      <c r="F3735">
        <v>1</v>
      </c>
      <c r="G3735">
        <v>1</v>
      </c>
      <c r="H3735">
        <v>6</v>
      </c>
      <c r="I3735">
        <v>10</v>
      </c>
      <c r="J3735">
        <v>0.6</v>
      </c>
      <c r="K3735">
        <v>10</v>
      </c>
      <c r="L3735">
        <v>1</v>
      </c>
      <c r="M3735">
        <v>6</v>
      </c>
      <c r="O3735">
        <v>0</v>
      </c>
      <c r="P3735">
        <v>2</v>
      </c>
      <c r="Q3735">
        <v>0</v>
      </c>
      <c r="R3735">
        <v>0</v>
      </c>
      <c r="S3735">
        <v>0.54500000000000004</v>
      </c>
    </row>
    <row r="3736" spans="1:19" x14ac:dyDescent="0.25">
      <c r="A3736" t="s">
        <v>8316</v>
      </c>
      <c r="B3736" t="s">
        <v>1922</v>
      </c>
      <c r="C3736" t="s">
        <v>239</v>
      </c>
      <c r="D3736">
        <v>42948</v>
      </c>
      <c r="E3736">
        <v>3</v>
      </c>
      <c r="F3736">
        <v>6</v>
      </c>
      <c r="G3736">
        <v>0.5</v>
      </c>
      <c r="H3736">
        <v>79</v>
      </c>
      <c r="I3736">
        <v>25</v>
      </c>
      <c r="J3736">
        <v>3.16</v>
      </c>
      <c r="K3736">
        <v>50</v>
      </c>
      <c r="L3736">
        <v>0.5</v>
      </c>
      <c r="M3736">
        <v>76</v>
      </c>
      <c r="O3736">
        <v>0</v>
      </c>
      <c r="P3736">
        <v>0</v>
      </c>
      <c r="Q3736" t="e">
        <v>#DIV/0!</v>
      </c>
      <c r="R3736">
        <v>3</v>
      </c>
      <c r="S3736">
        <v>0.45666666666666661</v>
      </c>
    </row>
    <row r="3737" spans="1:19" x14ac:dyDescent="0.25">
      <c r="A3737" t="s">
        <v>8317</v>
      </c>
      <c r="B3737" t="s">
        <v>1923</v>
      </c>
      <c r="C3737" t="s">
        <v>222</v>
      </c>
      <c r="D3737">
        <v>42948</v>
      </c>
      <c r="E3737">
        <v>0</v>
      </c>
      <c r="F3737">
        <v>0</v>
      </c>
      <c r="G3737" t="e">
        <v>#DIV/0!</v>
      </c>
      <c r="H3737">
        <v>0</v>
      </c>
      <c r="I3737">
        <v>0</v>
      </c>
      <c r="J3737" t="e">
        <v>#DIV/0!</v>
      </c>
      <c r="K3737">
        <v>0</v>
      </c>
      <c r="L3737" t="e">
        <v>#DIV/0!</v>
      </c>
      <c r="M3737">
        <v>0</v>
      </c>
      <c r="O3737">
        <v>0</v>
      </c>
      <c r="P3737">
        <v>0</v>
      </c>
      <c r="Q3737" t="e">
        <v>#DIV/0!</v>
      </c>
      <c r="R3737">
        <v>0</v>
      </c>
      <c r="S3737">
        <v>0.6004166666666666</v>
      </c>
    </row>
    <row r="3738" spans="1:19" x14ac:dyDescent="0.25">
      <c r="A3738" t="s">
        <v>8318</v>
      </c>
      <c r="B3738" t="s">
        <v>1924</v>
      </c>
      <c r="C3738" t="s">
        <v>603</v>
      </c>
      <c r="D3738">
        <v>42948</v>
      </c>
      <c r="E3738">
        <v>4</v>
      </c>
      <c r="F3738">
        <v>4</v>
      </c>
      <c r="G3738">
        <v>1</v>
      </c>
      <c r="H3738">
        <v>22</v>
      </c>
      <c r="I3738">
        <v>40</v>
      </c>
      <c r="J3738">
        <v>0.55000000000000004</v>
      </c>
      <c r="K3738">
        <v>40</v>
      </c>
      <c r="L3738">
        <v>1</v>
      </c>
      <c r="M3738">
        <v>21</v>
      </c>
      <c r="O3738">
        <v>0</v>
      </c>
      <c r="P3738">
        <v>0</v>
      </c>
      <c r="Q3738" t="e">
        <v>#DIV/0!</v>
      </c>
      <c r="R3738">
        <v>1</v>
      </c>
    </row>
    <row r="3739" spans="1:19" x14ac:dyDescent="0.25">
      <c r="A3739" t="s">
        <v>8319</v>
      </c>
      <c r="B3739" t="s">
        <v>1925</v>
      </c>
      <c r="C3739" t="s">
        <v>225</v>
      </c>
      <c r="D3739">
        <v>42948</v>
      </c>
      <c r="E3739">
        <v>0</v>
      </c>
      <c r="F3739">
        <v>0</v>
      </c>
      <c r="G3739" t="e">
        <v>#DIV/0!</v>
      </c>
      <c r="H3739">
        <v>0</v>
      </c>
      <c r="I3739">
        <v>0</v>
      </c>
      <c r="J3739" t="e">
        <v>#DIV/0!</v>
      </c>
      <c r="K3739">
        <v>0</v>
      </c>
      <c r="L3739" t="e">
        <v>#DIV/0!</v>
      </c>
      <c r="M3739">
        <v>0</v>
      </c>
      <c r="O3739">
        <v>0</v>
      </c>
      <c r="P3739">
        <v>0</v>
      </c>
      <c r="Q3739" t="e">
        <v>#DIV/0!</v>
      </c>
      <c r="R3739">
        <v>0</v>
      </c>
    </row>
    <row r="3740" spans="1:19" x14ac:dyDescent="0.25">
      <c r="A3740" t="s">
        <v>8320</v>
      </c>
      <c r="B3740" t="s">
        <v>1926</v>
      </c>
      <c r="C3740" t="s">
        <v>247</v>
      </c>
      <c r="D3740">
        <v>42948</v>
      </c>
      <c r="E3740">
        <v>5</v>
      </c>
      <c r="F3740">
        <v>7</v>
      </c>
      <c r="G3740">
        <v>0.7142857142857143</v>
      </c>
      <c r="H3740">
        <v>54</v>
      </c>
      <c r="I3740">
        <v>55</v>
      </c>
      <c r="J3740">
        <v>0.98181818181818181</v>
      </c>
      <c r="K3740">
        <v>75</v>
      </c>
      <c r="L3740">
        <v>0.73333333333333328</v>
      </c>
      <c r="M3740">
        <v>39</v>
      </c>
      <c r="O3740">
        <v>1</v>
      </c>
      <c r="P3740">
        <v>10</v>
      </c>
      <c r="Q3740">
        <v>0.1</v>
      </c>
      <c r="R3740">
        <v>15</v>
      </c>
    </row>
    <row r="3741" spans="1:19" x14ac:dyDescent="0.25">
      <c r="A3741" t="s">
        <v>9393</v>
      </c>
      <c r="B3741" t="s">
        <v>2698</v>
      </c>
      <c r="C3741" t="s">
        <v>2637</v>
      </c>
      <c r="D3741">
        <v>42948</v>
      </c>
      <c r="E3741">
        <v>7</v>
      </c>
      <c r="F3741">
        <v>6</v>
      </c>
      <c r="G3741">
        <v>1.1666666666666667</v>
      </c>
      <c r="H3741">
        <v>30</v>
      </c>
      <c r="I3741">
        <v>37</v>
      </c>
      <c r="J3741">
        <v>0.81081081081081086</v>
      </c>
      <c r="K3741">
        <v>32</v>
      </c>
      <c r="L3741">
        <v>1.15625</v>
      </c>
      <c r="M3741">
        <v>30</v>
      </c>
      <c r="O3741">
        <v>0</v>
      </c>
      <c r="P3741">
        <v>0</v>
      </c>
      <c r="Q3741" t="e">
        <v>#DIV/0!</v>
      </c>
      <c r="R3741">
        <v>0</v>
      </c>
    </row>
    <row r="3742" spans="1:19" x14ac:dyDescent="0.25">
      <c r="A3742" t="s">
        <v>8321</v>
      </c>
      <c r="B3742" t="s">
        <v>1927</v>
      </c>
      <c r="C3742" t="s">
        <v>242</v>
      </c>
      <c r="D3742">
        <v>42948</v>
      </c>
      <c r="E3742">
        <v>10</v>
      </c>
      <c r="F3742">
        <v>13</v>
      </c>
      <c r="G3742">
        <v>0.76923076923076927</v>
      </c>
      <c r="H3742">
        <v>35</v>
      </c>
      <c r="I3742">
        <v>80</v>
      </c>
      <c r="J3742">
        <v>0.4375</v>
      </c>
      <c r="K3742">
        <v>97</v>
      </c>
      <c r="L3742">
        <v>0.82474226804123707</v>
      </c>
      <c r="M3742">
        <v>24</v>
      </c>
      <c r="N3742">
        <v>0.8833333333333333</v>
      </c>
      <c r="O3742">
        <v>17</v>
      </c>
      <c r="P3742">
        <v>21</v>
      </c>
      <c r="Q3742">
        <v>0.80952380952380953</v>
      </c>
      <c r="R3742">
        <v>11</v>
      </c>
    </row>
    <row r="3743" spans="1:19" x14ac:dyDescent="0.25">
      <c r="A3743" t="s">
        <v>8322</v>
      </c>
      <c r="B3743" t="s">
        <v>1928</v>
      </c>
      <c r="C3743" t="s">
        <v>243</v>
      </c>
      <c r="D3743">
        <v>42948</v>
      </c>
      <c r="E3743">
        <v>0</v>
      </c>
      <c r="F3743">
        <v>0</v>
      </c>
      <c r="G3743" t="e">
        <v>#DIV/0!</v>
      </c>
      <c r="H3743">
        <v>0</v>
      </c>
      <c r="I3743">
        <v>0</v>
      </c>
      <c r="J3743" t="e">
        <v>#DIV/0!</v>
      </c>
      <c r="K3743">
        <v>0</v>
      </c>
      <c r="L3743" t="e">
        <v>#DIV/0!</v>
      </c>
      <c r="M3743">
        <v>0</v>
      </c>
      <c r="O3743">
        <v>0</v>
      </c>
      <c r="P3743">
        <v>0</v>
      </c>
      <c r="Q3743" t="e">
        <v>#DIV/0!</v>
      </c>
      <c r="R3743">
        <v>0</v>
      </c>
      <c r="S3743">
        <v>7.0000000000000007E-2</v>
      </c>
    </row>
    <row r="3744" spans="1:19" x14ac:dyDescent="0.25">
      <c r="A3744" t="s">
        <v>8323</v>
      </c>
      <c r="B3744" t="s">
        <v>1929</v>
      </c>
      <c r="C3744" t="s">
        <v>244</v>
      </c>
      <c r="D3744">
        <v>42948</v>
      </c>
      <c r="E3744">
        <v>0</v>
      </c>
      <c r="F3744">
        <v>0</v>
      </c>
      <c r="G3744" t="e">
        <v>#DIV/0!</v>
      </c>
      <c r="H3744">
        <v>0</v>
      </c>
      <c r="I3744">
        <v>0</v>
      </c>
      <c r="J3744" t="e">
        <v>#DIV/0!</v>
      </c>
      <c r="K3744">
        <v>0</v>
      </c>
      <c r="L3744" t="e">
        <v>#DIV/0!</v>
      </c>
      <c r="M3744">
        <v>0</v>
      </c>
      <c r="O3744">
        <v>0</v>
      </c>
      <c r="P3744">
        <v>0</v>
      </c>
      <c r="Q3744" t="e">
        <v>#DIV/0!</v>
      </c>
      <c r="R3744">
        <v>0</v>
      </c>
      <c r="S3744">
        <v>0.7</v>
      </c>
    </row>
    <row r="3745" spans="1:19" x14ac:dyDescent="0.25">
      <c r="A3745" t="s">
        <v>9502</v>
      </c>
      <c r="B3745" t="s">
        <v>2871</v>
      </c>
      <c r="C3745" t="s">
        <v>2809</v>
      </c>
      <c r="D3745">
        <v>42948</v>
      </c>
      <c r="E3745">
        <v>13</v>
      </c>
      <c r="F3745">
        <v>10</v>
      </c>
      <c r="G3745">
        <v>1.3</v>
      </c>
      <c r="H3745">
        <v>45</v>
      </c>
      <c r="I3745">
        <v>66</v>
      </c>
      <c r="J3745">
        <v>0.68181818181818177</v>
      </c>
      <c r="K3745">
        <v>46</v>
      </c>
      <c r="L3745">
        <v>1.4347826086956521</v>
      </c>
      <c r="M3745">
        <v>42</v>
      </c>
      <c r="O3745">
        <v>7</v>
      </c>
      <c r="P3745">
        <v>9</v>
      </c>
      <c r="Q3745">
        <v>0.77777777777777779</v>
      </c>
      <c r="R3745">
        <v>3</v>
      </c>
      <c r="S3745">
        <v>0.7</v>
      </c>
    </row>
    <row r="3746" spans="1:19" x14ac:dyDescent="0.25">
      <c r="A3746" t="s">
        <v>8324</v>
      </c>
      <c r="B3746" t="s">
        <v>1930</v>
      </c>
      <c r="C3746" t="s">
        <v>245</v>
      </c>
      <c r="D3746">
        <v>42948</v>
      </c>
      <c r="E3746">
        <v>31</v>
      </c>
      <c r="F3746">
        <v>17</v>
      </c>
      <c r="G3746">
        <v>1.8235294117647058</v>
      </c>
      <c r="H3746">
        <v>51</v>
      </c>
      <c r="I3746">
        <v>84</v>
      </c>
      <c r="J3746">
        <v>0.6071428571428571</v>
      </c>
      <c r="K3746">
        <v>48</v>
      </c>
      <c r="L3746">
        <v>1.75</v>
      </c>
      <c r="M3746">
        <v>47</v>
      </c>
      <c r="O3746">
        <v>4</v>
      </c>
      <c r="P3746">
        <v>9</v>
      </c>
      <c r="Q3746">
        <v>0.44444444444444442</v>
      </c>
      <c r="R3746">
        <v>4</v>
      </c>
      <c r="S3746">
        <v>1</v>
      </c>
    </row>
    <row r="3747" spans="1:19" x14ac:dyDescent="0.25">
      <c r="A3747" t="s">
        <v>8325</v>
      </c>
      <c r="B3747" t="s">
        <v>1931</v>
      </c>
      <c r="C3747" t="s">
        <v>246</v>
      </c>
      <c r="D3747">
        <v>42948</v>
      </c>
      <c r="E3747">
        <v>61</v>
      </c>
      <c r="F3747">
        <v>58</v>
      </c>
      <c r="G3747">
        <v>1.0517241379310345</v>
      </c>
      <c r="H3747">
        <v>562</v>
      </c>
      <c r="I3747">
        <v>692</v>
      </c>
      <c r="J3747">
        <v>0.81213872832369938</v>
      </c>
      <c r="K3747">
        <v>635</v>
      </c>
      <c r="L3747">
        <v>1.089763779527559</v>
      </c>
      <c r="M3747">
        <v>536</v>
      </c>
      <c r="O3747">
        <v>22</v>
      </c>
      <c r="P3747">
        <v>28</v>
      </c>
      <c r="Q3747">
        <v>0.7857142857142857</v>
      </c>
      <c r="R3747">
        <v>29</v>
      </c>
    </row>
    <row r="3748" spans="1:19" x14ac:dyDescent="0.25">
      <c r="A3748" t="s">
        <v>8326</v>
      </c>
      <c r="B3748" t="s">
        <v>1932</v>
      </c>
      <c r="C3748" t="s">
        <v>365</v>
      </c>
      <c r="D3748">
        <v>42948</v>
      </c>
      <c r="E3748">
        <v>22</v>
      </c>
      <c r="F3748">
        <v>17</v>
      </c>
      <c r="G3748">
        <v>1.2941176470588236</v>
      </c>
      <c r="H3748">
        <v>46</v>
      </c>
      <c r="I3748">
        <v>93</v>
      </c>
      <c r="J3748">
        <v>0.4946236559139785</v>
      </c>
      <c r="K3748">
        <v>65</v>
      </c>
      <c r="L3748">
        <v>1.4307692307692308</v>
      </c>
      <c r="M3748">
        <v>45</v>
      </c>
      <c r="O3748">
        <v>2</v>
      </c>
      <c r="P3748">
        <v>8</v>
      </c>
      <c r="Q3748">
        <v>0.25</v>
      </c>
      <c r="R3748">
        <v>1</v>
      </c>
    </row>
    <row r="3749" spans="1:19" x14ac:dyDescent="0.25">
      <c r="A3749" t="s">
        <v>9687</v>
      </c>
      <c r="B3749" t="s">
        <v>9688</v>
      </c>
      <c r="C3749" t="s">
        <v>9513</v>
      </c>
      <c r="D3749">
        <v>42948</v>
      </c>
      <c r="E3749">
        <v>149</v>
      </c>
      <c r="F3749">
        <v>128</v>
      </c>
      <c r="G3749">
        <v>1.1640625</v>
      </c>
      <c r="H3749">
        <v>823</v>
      </c>
      <c r="I3749">
        <v>1107</v>
      </c>
      <c r="J3749">
        <v>0.74345076784101172</v>
      </c>
      <c r="K3749">
        <v>998</v>
      </c>
      <c r="L3749">
        <v>1.1092184368737474</v>
      </c>
      <c r="M3749">
        <v>763</v>
      </c>
      <c r="O3749">
        <v>53</v>
      </c>
      <c r="P3749">
        <v>85</v>
      </c>
      <c r="Q3749">
        <v>0.62352941176470589</v>
      </c>
      <c r="R3749">
        <v>63</v>
      </c>
    </row>
    <row r="3750" spans="1:19" x14ac:dyDescent="0.25">
      <c r="A3750" t="s">
        <v>8327</v>
      </c>
      <c r="B3750" t="s">
        <v>1933</v>
      </c>
      <c r="C3750" t="s">
        <v>240</v>
      </c>
      <c r="D3750">
        <v>42948</v>
      </c>
      <c r="E3750">
        <v>149</v>
      </c>
      <c r="F3750">
        <v>128</v>
      </c>
      <c r="G3750">
        <v>1.1640625</v>
      </c>
      <c r="H3750">
        <v>823</v>
      </c>
      <c r="I3750">
        <v>1107</v>
      </c>
      <c r="J3750">
        <v>0.74345076784101172</v>
      </c>
      <c r="K3750">
        <v>998</v>
      </c>
      <c r="L3750">
        <v>1.1092184368737474</v>
      </c>
      <c r="M3750">
        <v>763</v>
      </c>
      <c r="O3750">
        <v>53</v>
      </c>
      <c r="P3750">
        <v>85</v>
      </c>
      <c r="Q3750">
        <v>0.62352941176470589</v>
      </c>
      <c r="R3750">
        <v>63</v>
      </c>
      <c r="S3750">
        <v>0.83</v>
      </c>
    </row>
    <row r="3751" spans="1:19" x14ac:dyDescent="0.25">
      <c r="A3751" t="s">
        <v>8328</v>
      </c>
      <c r="B3751" t="s">
        <v>1934</v>
      </c>
      <c r="C3751" t="s">
        <v>233</v>
      </c>
      <c r="D3751">
        <v>42979</v>
      </c>
      <c r="E3751">
        <v>1</v>
      </c>
      <c r="F3751">
        <v>1</v>
      </c>
      <c r="G3751">
        <v>1</v>
      </c>
      <c r="H3751">
        <v>4</v>
      </c>
      <c r="I3751">
        <v>5</v>
      </c>
      <c r="J3751">
        <v>0.8</v>
      </c>
      <c r="K3751">
        <v>5</v>
      </c>
      <c r="L3751">
        <v>1</v>
      </c>
      <c r="M3751">
        <v>3</v>
      </c>
      <c r="O3751">
        <v>0</v>
      </c>
      <c r="P3751">
        <v>0</v>
      </c>
      <c r="Q3751" t="e">
        <v>#DIV/0!</v>
      </c>
      <c r="R3751">
        <v>1</v>
      </c>
      <c r="S3751">
        <v>0.95</v>
      </c>
    </row>
    <row r="3752" spans="1:19" x14ac:dyDescent="0.25">
      <c r="A3752" t="s">
        <v>8329</v>
      </c>
      <c r="B3752" t="s">
        <v>1935</v>
      </c>
      <c r="C3752" t="s">
        <v>215</v>
      </c>
      <c r="D3752">
        <v>42979</v>
      </c>
      <c r="E3752">
        <v>2</v>
      </c>
      <c r="F3752">
        <v>2</v>
      </c>
      <c r="G3752">
        <v>1</v>
      </c>
      <c r="H3752">
        <v>31</v>
      </c>
      <c r="I3752">
        <v>30</v>
      </c>
      <c r="J3752">
        <v>1.0333333333333334</v>
      </c>
      <c r="K3752">
        <v>30</v>
      </c>
      <c r="L3752">
        <v>1</v>
      </c>
      <c r="M3752">
        <v>25</v>
      </c>
      <c r="O3752">
        <v>0</v>
      </c>
      <c r="P3752">
        <v>8</v>
      </c>
      <c r="Q3752">
        <v>0</v>
      </c>
      <c r="R3752">
        <v>6</v>
      </c>
      <c r="S3752">
        <v>0.9</v>
      </c>
    </row>
    <row r="3753" spans="1:19" x14ac:dyDescent="0.25">
      <c r="A3753" t="s">
        <v>8330</v>
      </c>
      <c r="B3753" t="s">
        <v>1936</v>
      </c>
      <c r="C3753" t="s">
        <v>218</v>
      </c>
      <c r="D3753">
        <v>42979</v>
      </c>
      <c r="E3753">
        <v>2</v>
      </c>
      <c r="F3753">
        <v>3</v>
      </c>
      <c r="G3753">
        <v>0.66666666666666663</v>
      </c>
      <c r="H3753">
        <v>14</v>
      </c>
      <c r="I3753">
        <v>20</v>
      </c>
      <c r="J3753">
        <v>0.7</v>
      </c>
      <c r="K3753">
        <v>30</v>
      </c>
      <c r="L3753">
        <v>0.66666666666666663</v>
      </c>
      <c r="M3753">
        <v>10</v>
      </c>
      <c r="O3753">
        <v>2</v>
      </c>
      <c r="P3753">
        <v>2</v>
      </c>
      <c r="Q3753">
        <v>1</v>
      </c>
      <c r="R3753">
        <v>4</v>
      </c>
      <c r="S3753">
        <v>0.6</v>
      </c>
    </row>
    <row r="3754" spans="1:19" x14ac:dyDescent="0.25">
      <c r="A3754" t="s">
        <v>8331</v>
      </c>
      <c r="B3754" t="s">
        <v>1937</v>
      </c>
      <c r="C3754" t="s">
        <v>234</v>
      </c>
      <c r="D3754">
        <v>42979</v>
      </c>
      <c r="E3754">
        <v>1</v>
      </c>
      <c r="F3754">
        <v>1</v>
      </c>
      <c r="G3754">
        <v>1</v>
      </c>
      <c r="H3754">
        <v>4</v>
      </c>
      <c r="I3754">
        <v>10</v>
      </c>
      <c r="J3754">
        <v>0.4</v>
      </c>
      <c r="K3754">
        <v>10</v>
      </c>
      <c r="L3754">
        <v>1</v>
      </c>
      <c r="M3754">
        <v>4</v>
      </c>
      <c r="O3754">
        <v>0</v>
      </c>
      <c r="P3754">
        <v>2</v>
      </c>
      <c r="Q3754">
        <v>0</v>
      </c>
      <c r="R3754">
        <v>0</v>
      </c>
      <c r="S3754">
        <v>0.56999999999999995</v>
      </c>
    </row>
    <row r="3755" spans="1:19" x14ac:dyDescent="0.25">
      <c r="A3755" t="s">
        <v>8777</v>
      </c>
      <c r="B3755" t="s">
        <v>2699</v>
      </c>
      <c r="C3755" t="s">
        <v>2636</v>
      </c>
      <c r="D3755">
        <v>42979</v>
      </c>
      <c r="E3755">
        <v>0</v>
      </c>
      <c r="F3755">
        <v>0</v>
      </c>
      <c r="G3755" t="e">
        <v>#DIV/0!</v>
      </c>
      <c r="H3755">
        <v>0</v>
      </c>
      <c r="I3755">
        <v>0</v>
      </c>
      <c r="J3755" t="e">
        <v>#DIV/0!</v>
      </c>
      <c r="K3755">
        <v>0</v>
      </c>
      <c r="L3755" t="e">
        <v>#DIV/0!</v>
      </c>
      <c r="M3755">
        <v>0</v>
      </c>
      <c r="O3755">
        <v>0</v>
      </c>
      <c r="P3755">
        <v>0</v>
      </c>
      <c r="Q3755" t="e">
        <v>#DIV/0!</v>
      </c>
      <c r="R3755">
        <v>0</v>
      </c>
      <c r="S3755">
        <v>0.63</v>
      </c>
    </row>
    <row r="3756" spans="1:19" x14ac:dyDescent="0.25">
      <c r="A3756" t="s">
        <v>8886</v>
      </c>
      <c r="B3756" t="s">
        <v>3232</v>
      </c>
      <c r="C3756" t="s">
        <v>2638</v>
      </c>
      <c r="D3756">
        <v>42979</v>
      </c>
      <c r="E3756">
        <v>7</v>
      </c>
      <c r="F3756">
        <v>6</v>
      </c>
      <c r="G3756">
        <v>1.1666666666666667</v>
      </c>
      <c r="H3756">
        <v>26</v>
      </c>
      <c r="I3756">
        <v>37</v>
      </c>
      <c r="J3756">
        <v>0.70270270270270274</v>
      </c>
      <c r="K3756">
        <v>32</v>
      </c>
      <c r="L3756">
        <v>1.15625</v>
      </c>
      <c r="M3756">
        <v>26</v>
      </c>
      <c r="O3756">
        <v>4</v>
      </c>
      <c r="P3756">
        <v>4</v>
      </c>
      <c r="Q3756">
        <v>1</v>
      </c>
      <c r="R3756">
        <v>0</v>
      </c>
    </row>
    <row r="3757" spans="1:19" x14ac:dyDescent="0.25">
      <c r="A3757" t="s">
        <v>8332</v>
      </c>
      <c r="B3757" t="s">
        <v>1938</v>
      </c>
      <c r="C3757" t="s">
        <v>209</v>
      </c>
      <c r="D3757">
        <v>42979</v>
      </c>
      <c r="E3757">
        <v>2</v>
      </c>
      <c r="F3757">
        <v>3</v>
      </c>
      <c r="G3757">
        <v>0.66666666666666663</v>
      </c>
      <c r="H3757">
        <v>5</v>
      </c>
      <c r="I3757">
        <v>13</v>
      </c>
      <c r="J3757">
        <v>0.38461538461538464</v>
      </c>
      <c r="K3757">
        <v>20</v>
      </c>
      <c r="L3757">
        <v>0.65</v>
      </c>
      <c r="M3757">
        <v>5</v>
      </c>
      <c r="N3757">
        <v>0.7</v>
      </c>
      <c r="O3757">
        <v>0</v>
      </c>
      <c r="P3757">
        <v>0</v>
      </c>
      <c r="Q3757" t="e">
        <v>#DIV/0!</v>
      </c>
      <c r="R3757">
        <v>0</v>
      </c>
      <c r="S3757">
        <v>0.28999999999999998</v>
      </c>
    </row>
    <row r="3758" spans="1:19" x14ac:dyDescent="0.25">
      <c r="A3758" t="s">
        <v>8333</v>
      </c>
      <c r="B3758" t="s">
        <v>1939</v>
      </c>
      <c r="C3758" t="s">
        <v>214</v>
      </c>
      <c r="D3758">
        <v>42979</v>
      </c>
      <c r="E3758">
        <v>3</v>
      </c>
      <c r="F3758">
        <v>3</v>
      </c>
      <c r="G3758">
        <v>1</v>
      </c>
      <c r="H3758">
        <v>2</v>
      </c>
      <c r="I3758">
        <v>30</v>
      </c>
      <c r="J3758">
        <v>6.6666666666666666E-2</v>
      </c>
      <c r="K3758">
        <v>30</v>
      </c>
      <c r="L3758">
        <v>1</v>
      </c>
      <c r="M3758">
        <v>2</v>
      </c>
      <c r="N3758">
        <v>0.7</v>
      </c>
      <c r="O3758">
        <v>2</v>
      </c>
      <c r="P3758">
        <v>2</v>
      </c>
      <c r="Q3758">
        <v>1</v>
      </c>
      <c r="R3758">
        <v>0</v>
      </c>
      <c r="S3758">
        <v>0.5</v>
      </c>
    </row>
    <row r="3759" spans="1:19" x14ac:dyDescent="0.25">
      <c r="A3759" t="s">
        <v>8334</v>
      </c>
      <c r="B3759" t="s">
        <v>1940</v>
      </c>
      <c r="C3759" t="s">
        <v>220</v>
      </c>
      <c r="D3759">
        <v>42979</v>
      </c>
      <c r="E3759">
        <v>8</v>
      </c>
      <c r="F3759">
        <v>7</v>
      </c>
      <c r="G3759">
        <v>1.1428571428571428</v>
      </c>
      <c r="H3759">
        <v>32</v>
      </c>
      <c r="I3759">
        <v>54</v>
      </c>
      <c r="J3759">
        <v>0.59259259259259256</v>
      </c>
      <c r="K3759">
        <v>47</v>
      </c>
      <c r="L3759">
        <v>1.1489361702127661</v>
      </c>
      <c r="M3759">
        <v>25</v>
      </c>
      <c r="N3759">
        <v>1</v>
      </c>
      <c r="O3759">
        <v>4</v>
      </c>
      <c r="P3759">
        <v>4</v>
      </c>
      <c r="Q3759">
        <v>1</v>
      </c>
      <c r="R3759">
        <v>7</v>
      </c>
      <c r="S3759">
        <v>0.28000000000000003</v>
      </c>
    </row>
    <row r="3760" spans="1:19" x14ac:dyDescent="0.25">
      <c r="A3760" t="s">
        <v>8335</v>
      </c>
      <c r="B3760" t="s">
        <v>1941</v>
      </c>
      <c r="C3760" t="s">
        <v>226</v>
      </c>
      <c r="D3760">
        <v>42979</v>
      </c>
      <c r="E3760">
        <v>0</v>
      </c>
      <c r="F3760">
        <v>0</v>
      </c>
      <c r="G3760" t="e">
        <v>#DIV/0!</v>
      </c>
      <c r="H3760">
        <v>0</v>
      </c>
      <c r="I3760">
        <v>0</v>
      </c>
      <c r="J3760" t="e">
        <v>#DIV/0!</v>
      </c>
      <c r="K3760">
        <v>0</v>
      </c>
      <c r="L3760" t="e">
        <v>#DIV/0!</v>
      </c>
      <c r="M3760">
        <v>0</v>
      </c>
      <c r="O3760">
        <v>0</v>
      </c>
      <c r="P3760">
        <v>0</v>
      </c>
      <c r="Q3760" t="e">
        <v>#DIV/0!</v>
      </c>
      <c r="R3760">
        <v>0</v>
      </c>
    </row>
    <row r="3761" spans="1:19" x14ac:dyDescent="0.25">
      <c r="A3761" t="s">
        <v>8336</v>
      </c>
      <c r="B3761" t="s">
        <v>1942</v>
      </c>
      <c r="C3761" t="s">
        <v>227</v>
      </c>
      <c r="D3761">
        <v>42979</v>
      </c>
      <c r="E3761">
        <v>0</v>
      </c>
      <c r="F3761">
        <v>0</v>
      </c>
      <c r="G3761" t="e">
        <v>#DIV/0!</v>
      </c>
      <c r="H3761">
        <v>0</v>
      </c>
      <c r="I3761">
        <v>0</v>
      </c>
      <c r="J3761" t="e">
        <v>#DIV/0!</v>
      </c>
      <c r="K3761">
        <v>0</v>
      </c>
      <c r="L3761" t="e">
        <v>#DIV/0!</v>
      </c>
      <c r="M3761">
        <v>0</v>
      </c>
      <c r="O3761">
        <v>0</v>
      </c>
      <c r="P3761">
        <v>0</v>
      </c>
      <c r="Q3761" t="e">
        <v>#DIV/0!</v>
      </c>
      <c r="R3761">
        <v>0</v>
      </c>
      <c r="S3761">
        <v>0.73</v>
      </c>
    </row>
    <row r="3762" spans="1:19" x14ac:dyDescent="0.25">
      <c r="A3762" t="s">
        <v>8995</v>
      </c>
      <c r="B3762" t="s">
        <v>2872</v>
      </c>
      <c r="C3762" t="s">
        <v>2810</v>
      </c>
      <c r="D3762">
        <v>42979</v>
      </c>
      <c r="E3762">
        <v>8</v>
      </c>
      <c r="F3762">
        <v>5</v>
      </c>
      <c r="G3762">
        <v>1.6</v>
      </c>
      <c r="H3762">
        <v>34</v>
      </c>
      <c r="I3762">
        <v>54</v>
      </c>
      <c r="J3762">
        <v>0.62962962962962965</v>
      </c>
      <c r="K3762">
        <v>34</v>
      </c>
      <c r="L3762">
        <v>1.588235294117647</v>
      </c>
      <c r="M3762">
        <v>25</v>
      </c>
      <c r="O3762">
        <v>1</v>
      </c>
      <c r="P3762">
        <v>8</v>
      </c>
      <c r="Q3762">
        <v>0.125</v>
      </c>
      <c r="R3762">
        <v>9</v>
      </c>
      <c r="S3762">
        <v>0.25</v>
      </c>
    </row>
    <row r="3763" spans="1:19" x14ac:dyDescent="0.25">
      <c r="A3763" t="s">
        <v>9134</v>
      </c>
      <c r="B3763" t="s">
        <v>9135</v>
      </c>
      <c r="C3763" t="s">
        <v>2811</v>
      </c>
      <c r="D3763">
        <v>42979</v>
      </c>
      <c r="E3763">
        <v>6</v>
      </c>
      <c r="F3763">
        <v>5</v>
      </c>
      <c r="G3763">
        <v>1.2</v>
      </c>
      <c r="H3763">
        <v>14</v>
      </c>
      <c r="I3763">
        <v>14</v>
      </c>
      <c r="J3763">
        <v>1</v>
      </c>
      <c r="K3763">
        <v>12</v>
      </c>
      <c r="L3763">
        <v>1.1666666666666667</v>
      </c>
      <c r="M3763">
        <v>13</v>
      </c>
      <c r="O3763">
        <v>0</v>
      </c>
      <c r="P3763">
        <v>0</v>
      </c>
      <c r="Q3763" t="e">
        <v>#DIV/0!</v>
      </c>
      <c r="R3763">
        <v>1</v>
      </c>
      <c r="S3763">
        <v>0.77</v>
      </c>
    </row>
    <row r="3764" spans="1:19" x14ac:dyDescent="0.25">
      <c r="A3764" t="s">
        <v>8337</v>
      </c>
      <c r="B3764" t="s">
        <v>1943</v>
      </c>
      <c r="C3764" t="s">
        <v>204</v>
      </c>
      <c r="D3764">
        <v>42979</v>
      </c>
      <c r="E3764">
        <v>8</v>
      </c>
      <c r="F3764">
        <v>5</v>
      </c>
      <c r="G3764">
        <v>1.6</v>
      </c>
      <c r="H3764">
        <v>16</v>
      </c>
      <c r="I3764">
        <v>19</v>
      </c>
      <c r="J3764">
        <v>0.84210526315789469</v>
      </c>
      <c r="K3764">
        <v>12</v>
      </c>
      <c r="L3764">
        <v>1.5833333333333333</v>
      </c>
      <c r="M3764">
        <v>9</v>
      </c>
      <c r="O3764">
        <v>0</v>
      </c>
      <c r="P3764">
        <v>0</v>
      </c>
      <c r="Q3764" t="e">
        <v>#DIV/0!</v>
      </c>
      <c r="R3764">
        <v>7</v>
      </c>
      <c r="S3764">
        <v>0.81</v>
      </c>
    </row>
    <row r="3765" spans="1:19" x14ac:dyDescent="0.25">
      <c r="A3765" t="s">
        <v>8338</v>
      </c>
      <c r="B3765" t="s">
        <v>1944</v>
      </c>
      <c r="C3765" t="s">
        <v>208</v>
      </c>
      <c r="D3765">
        <v>42979</v>
      </c>
      <c r="E3765">
        <v>6</v>
      </c>
      <c r="F3765">
        <v>4</v>
      </c>
      <c r="G3765">
        <v>1.5</v>
      </c>
      <c r="H3765">
        <v>9</v>
      </c>
      <c r="I3765">
        <v>15</v>
      </c>
      <c r="J3765">
        <v>0.6</v>
      </c>
      <c r="K3765">
        <v>10</v>
      </c>
      <c r="L3765">
        <v>1.5</v>
      </c>
      <c r="M3765">
        <v>8</v>
      </c>
      <c r="O3765">
        <v>1</v>
      </c>
      <c r="P3765">
        <v>1</v>
      </c>
      <c r="Q3765">
        <v>1</v>
      </c>
      <c r="R3765">
        <v>1</v>
      </c>
    </row>
    <row r="3766" spans="1:19" x14ac:dyDescent="0.25">
      <c r="A3766" t="s">
        <v>8339</v>
      </c>
      <c r="B3766" t="s">
        <v>1945</v>
      </c>
      <c r="C3766" t="s">
        <v>212</v>
      </c>
      <c r="D3766">
        <v>42979</v>
      </c>
      <c r="E3766">
        <v>2</v>
      </c>
      <c r="F3766">
        <v>2</v>
      </c>
      <c r="G3766">
        <v>1</v>
      </c>
      <c r="H3766">
        <v>7</v>
      </c>
      <c r="I3766">
        <v>10</v>
      </c>
      <c r="J3766">
        <v>0.7</v>
      </c>
      <c r="K3766">
        <v>10</v>
      </c>
      <c r="L3766">
        <v>1</v>
      </c>
      <c r="M3766">
        <v>7</v>
      </c>
      <c r="O3766">
        <v>0</v>
      </c>
      <c r="P3766">
        <v>0</v>
      </c>
      <c r="Q3766" t="e">
        <v>#DIV/0!</v>
      </c>
      <c r="R3766">
        <v>0</v>
      </c>
      <c r="S3766">
        <v>0.91</v>
      </c>
    </row>
    <row r="3767" spans="1:19" x14ac:dyDescent="0.25">
      <c r="A3767" t="s">
        <v>8340</v>
      </c>
      <c r="B3767" t="s">
        <v>1946</v>
      </c>
      <c r="C3767" t="s">
        <v>363</v>
      </c>
      <c r="D3767">
        <v>42979</v>
      </c>
      <c r="E3767">
        <v>10</v>
      </c>
      <c r="F3767">
        <v>6</v>
      </c>
      <c r="G3767">
        <v>1.6666666666666667</v>
      </c>
      <c r="H3767">
        <v>32</v>
      </c>
      <c r="I3767">
        <v>27</v>
      </c>
      <c r="J3767">
        <v>1.1851851851851851</v>
      </c>
      <c r="K3767">
        <v>16</v>
      </c>
      <c r="L3767">
        <v>1.6875</v>
      </c>
      <c r="M3767">
        <v>27</v>
      </c>
      <c r="O3767">
        <v>0</v>
      </c>
      <c r="P3767">
        <v>0</v>
      </c>
      <c r="Q3767" t="e">
        <v>#DIV/0!</v>
      </c>
      <c r="R3767">
        <v>5</v>
      </c>
      <c r="S3767">
        <v>0.67</v>
      </c>
    </row>
    <row r="3768" spans="1:19" x14ac:dyDescent="0.25">
      <c r="A3768" t="s">
        <v>8341</v>
      </c>
      <c r="B3768" t="s">
        <v>1947</v>
      </c>
      <c r="C3768" t="s">
        <v>223</v>
      </c>
      <c r="D3768">
        <v>42979</v>
      </c>
      <c r="E3768">
        <v>0</v>
      </c>
      <c r="F3768">
        <v>0</v>
      </c>
      <c r="G3768" t="e">
        <v>#DIV/0!</v>
      </c>
      <c r="H3768">
        <v>0</v>
      </c>
      <c r="I3768">
        <v>0</v>
      </c>
      <c r="J3768" t="e">
        <v>#DIV/0!</v>
      </c>
      <c r="K3768">
        <v>0</v>
      </c>
      <c r="L3768" t="e">
        <v>#DIV/0!</v>
      </c>
      <c r="M3768">
        <v>0</v>
      </c>
      <c r="O3768">
        <v>0</v>
      </c>
      <c r="P3768">
        <v>0</v>
      </c>
      <c r="Q3768" t="e">
        <v>#DIV/0!</v>
      </c>
      <c r="R3768">
        <v>0</v>
      </c>
      <c r="S3768">
        <v>0.25</v>
      </c>
    </row>
    <row r="3769" spans="1:19" x14ac:dyDescent="0.25">
      <c r="A3769" t="s">
        <v>8342</v>
      </c>
      <c r="B3769" t="s">
        <v>1948</v>
      </c>
      <c r="C3769" t="s">
        <v>206</v>
      </c>
      <c r="D3769">
        <v>42979</v>
      </c>
      <c r="E3769">
        <v>11</v>
      </c>
      <c r="F3769">
        <v>9</v>
      </c>
      <c r="G3769">
        <v>1.2222222222222223</v>
      </c>
      <c r="H3769">
        <v>120</v>
      </c>
      <c r="I3769">
        <v>122</v>
      </c>
      <c r="J3769">
        <v>0.98360655737704916</v>
      </c>
      <c r="K3769">
        <v>100</v>
      </c>
      <c r="L3769">
        <v>1.22</v>
      </c>
      <c r="M3769">
        <v>120</v>
      </c>
      <c r="O3769">
        <v>13</v>
      </c>
      <c r="P3769">
        <v>13</v>
      </c>
      <c r="Q3769">
        <v>1</v>
      </c>
      <c r="R3769">
        <v>0</v>
      </c>
      <c r="S3769">
        <v>0</v>
      </c>
    </row>
    <row r="3770" spans="1:19" x14ac:dyDescent="0.25">
      <c r="A3770" t="s">
        <v>8343</v>
      </c>
      <c r="B3770" t="s">
        <v>1949</v>
      </c>
      <c r="C3770" t="s">
        <v>977</v>
      </c>
      <c r="D3770">
        <v>42979</v>
      </c>
      <c r="E3770">
        <v>3</v>
      </c>
      <c r="F3770">
        <v>5</v>
      </c>
      <c r="G3770">
        <v>0.6</v>
      </c>
      <c r="H3770">
        <v>7</v>
      </c>
      <c r="I3770">
        <v>15</v>
      </c>
      <c r="J3770">
        <v>0.46666666666666667</v>
      </c>
      <c r="K3770">
        <v>25</v>
      </c>
      <c r="L3770">
        <v>0.6</v>
      </c>
      <c r="M3770">
        <v>6</v>
      </c>
      <c r="O3770">
        <v>0</v>
      </c>
      <c r="P3770">
        <v>0</v>
      </c>
      <c r="Q3770" t="e">
        <v>#DIV/0!</v>
      </c>
      <c r="R3770">
        <v>1</v>
      </c>
      <c r="S3770">
        <v>0.55000000000000004</v>
      </c>
    </row>
    <row r="3771" spans="1:19" x14ac:dyDescent="0.25">
      <c r="A3771" t="s">
        <v>8344</v>
      </c>
      <c r="B3771" t="s">
        <v>1950</v>
      </c>
      <c r="C3771" t="s">
        <v>229</v>
      </c>
      <c r="D3771">
        <v>42979</v>
      </c>
      <c r="E3771">
        <v>6</v>
      </c>
      <c r="F3771">
        <v>6</v>
      </c>
      <c r="G3771">
        <v>1</v>
      </c>
      <c r="H3771">
        <v>84</v>
      </c>
      <c r="I3771">
        <v>90</v>
      </c>
      <c r="J3771">
        <v>0.93333333333333335</v>
      </c>
      <c r="K3771">
        <v>90</v>
      </c>
      <c r="L3771">
        <v>1</v>
      </c>
      <c r="M3771">
        <v>79</v>
      </c>
      <c r="O3771">
        <v>0</v>
      </c>
      <c r="P3771">
        <v>0</v>
      </c>
      <c r="Q3771" t="e">
        <v>#DIV/0!</v>
      </c>
      <c r="R3771">
        <v>5</v>
      </c>
      <c r="S3771">
        <v>0.73</v>
      </c>
    </row>
    <row r="3772" spans="1:19" x14ac:dyDescent="0.25">
      <c r="A3772" t="s">
        <v>8345</v>
      </c>
      <c r="B3772" t="s">
        <v>1951</v>
      </c>
      <c r="C3772" t="s">
        <v>678</v>
      </c>
      <c r="D3772">
        <v>42979</v>
      </c>
      <c r="E3772">
        <v>0</v>
      </c>
      <c r="F3772">
        <v>0</v>
      </c>
      <c r="G3772" t="e">
        <v>#DIV/0!</v>
      </c>
      <c r="H3772">
        <v>0</v>
      </c>
      <c r="I3772">
        <v>0</v>
      </c>
      <c r="J3772" t="e">
        <v>#DIV/0!</v>
      </c>
      <c r="K3772">
        <v>0</v>
      </c>
      <c r="L3772" t="e">
        <v>#DIV/0!</v>
      </c>
      <c r="M3772">
        <v>0</v>
      </c>
      <c r="O3772">
        <v>0</v>
      </c>
      <c r="P3772">
        <v>0</v>
      </c>
      <c r="Q3772" t="e">
        <v>#DIV/0!</v>
      </c>
      <c r="R3772">
        <v>0</v>
      </c>
      <c r="S3772">
        <v>0.36</v>
      </c>
    </row>
    <row r="3773" spans="1:19" x14ac:dyDescent="0.25">
      <c r="A3773" t="s">
        <v>8346</v>
      </c>
      <c r="B3773" t="s">
        <v>1952</v>
      </c>
      <c r="C3773" t="s">
        <v>231</v>
      </c>
      <c r="D3773">
        <v>42979</v>
      </c>
      <c r="E3773">
        <v>6</v>
      </c>
      <c r="F3773">
        <v>7</v>
      </c>
      <c r="G3773">
        <v>0.8571428571428571</v>
      </c>
      <c r="H3773">
        <v>36</v>
      </c>
      <c r="I3773">
        <v>90</v>
      </c>
      <c r="J3773">
        <v>0.4</v>
      </c>
      <c r="K3773">
        <v>105</v>
      </c>
      <c r="L3773">
        <v>0.8571428571428571</v>
      </c>
      <c r="M3773">
        <v>27</v>
      </c>
      <c r="O3773">
        <v>9</v>
      </c>
      <c r="P3773">
        <v>9</v>
      </c>
      <c r="Q3773">
        <v>1</v>
      </c>
      <c r="R3773">
        <v>9</v>
      </c>
      <c r="S3773" t="e">
        <v>#DIV/0!</v>
      </c>
    </row>
    <row r="3774" spans="1:19" x14ac:dyDescent="0.25">
      <c r="A3774" t="s">
        <v>8347</v>
      </c>
      <c r="B3774" t="s">
        <v>1953</v>
      </c>
      <c r="C3774" t="s">
        <v>236</v>
      </c>
      <c r="D3774">
        <v>42979</v>
      </c>
      <c r="E3774">
        <v>8</v>
      </c>
      <c r="F3774">
        <v>15</v>
      </c>
      <c r="G3774">
        <v>0.53333333333333333</v>
      </c>
      <c r="H3774">
        <v>135</v>
      </c>
      <c r="I3774">
        <v>96</v>
      </c>
      <c r="J3774">
        <v>1.40625</v>
      </c>
      <c r="K3774">
        <v>180</v>
      </c>
      <c r="L3774">
        <v>0.53333333333333333</v>
      </c>
      <c r="M3774">
        <v>135</v>
      </c>
      <c r="O3774">
        <v>0</v>
      </c>
      <c r="P3774">
        <v>12</v>
      </c>
      <c r="Q3774">
        <v>0</v>
      </c>
      <c r="R3774">
        <v>0</v>
      </c>
      <c r="S3774">
        <v>0.59499999999999997</v>
      </c>
    </row>
    <row r="3775" spans="1:19" x14ac:dyDescent="0.25">
      <c r="A3775" t="s">
        <v>8348</v>
      </c>
      <c r="B3775" t="s">
        <v>1954</v>
      </c>
      <c r="C3775" t="s">
        <v>221</v>
      </c>
      <c r="D3775">
        <v>42979</v>
      </c>
      <c r="E3775">
        <v>14</v>
      </c>
      <c r="F3775">
        <v>6</v>
      </c>
      <c r="G3775">
        <v>2.3333333333333335</v>
      </c>
      <c r="H3775">
        <v>57</v>
      </c>
      <c r="I3775">
        <v>105</v>
      </c>
      <c r="J3775">
        <v>0.54285714285714282</v>
      </c>
      <c r="K3775">
        <v>45</v>
      </c>
      <c r="L3775">
        <v>2.3333333333333335</v>
      </c>
      <c r="M3775">
        <v>53</v>
      </c>
      <c r="O3775">
        <v>9</v>
      </c>
      <c r="P3775">
        <v>9</v>
      </c>
      <c r="Q3775">
        <v>1</v>
      </c>
      <c r="R3775">
        <v>6</v>
      </c>
      <c r="S3775">
        <v>0.5</v>
      </c>
    </row>
    <row r="3776" spans="1:19" x14ac:dyDescent="0.25">
      <c r="A3776" t="s">
        <v>8349</v>
      </c>
      <c r="B3776" t="s">
        <v>1955</v>
      </c>
      <c r="C3776" t="s">
        <v>238</v>
      </c>
      <c r="D3776">
        <v>42979</v>
      </c>
      <c r="E3776">
        <v>7</v>
      </c>
      <c r="F3776">
        <v>6</v>
      </c>
      <c r="G3776">
        <v>1.1666666666666667</v>
      </c>
      <c r="H3776">
        <v>79</v>
      </c>
      <c r="I3776">
        <v>58</v>
      </c>
      <c r="J3776">
        <v>1.3620689655172413</v>
      </c>
      <c r="K3776">
        <v>50</v>
      </c>
      <c r="L3776">
        <v>1.1599999999999999</v>
      </c>
      <c r="M3776">
        <v>79</v>
      </c>
      <c r="O3776">
        <v>0</v>
      </c>
      <c r="P3776">
        <v>0</v>
      </c>
      <c r="Q3776" t="e">
        <v>#DIV/0!</v>
      </c>
      <c r="R3776">
        <v>0</v>
      </c>
      <c r="S3776" t="e">
        <v>#DIV/0!</v>
      </c>
    </row>
    <row r="3777" spans="1:19" x14ac:dyDescent="0.25">
      <c r="A3777" t="s">
        <v>8350</v>
      </c>
      <c r="B3777" t="s">
        <v>1956</v>
      </c>
      <c r="C3777" t="s">
        <v>224</v>
      </c>
      <c r="D3777">
        <v>42979</v>
      </c>
      <c r="E3777">
        <v>0</v>
      </c>
      <c r="F3777">
        <v>0</v>
      </c>
      <c r="G3777" t="e">
        <v>#DIV/0!</v>
      </c>
      <c r="H3777">
        <v>0</v>
      </c>
      <c r="I3777">
        <v>0</v>
      </c>
      <c r="J3777" t="e">
        <v>#DIV/0!</v>
      </c>
      <c r="K3777">
        <v>0</v>
      </c>
      <c r="L3777" t="e">
        <v>#DIV/0!</v>
      </c>
      <c r="M3777">
        <v>0</v>
      </c>
      <c r="O3777">
        <v>0</v>
      </c>
      <c r="P3777">
        <v>0</v>
      </c>
      <c r="Q3777" t="e">
        <v>#DIV/0!</v>
      </c>
      <c r="R3777">
        <v>0</v>
      </c>
      <c r="S3777" t="e">
        <v>#DIV/0!</v>
      </c>
    </row>
    <row r="3778" spans="1:19" x14ac:dyDescent="0.25">
      <c r="A3778" t="s">
        <v>8351</v>
      </c>
      <c r="B3778" t="s">
        <v>1957</v>
      </c>
      <c r="C3778" t="s">
        <v>584</v>
      </c>
      <c r="D3778">
        <v>42979</v>
      </c>
      <c r="E3778">
        <v>2</v>
      </c>
      <c r="F3778">
        <v>4</v>
      </c>
      <c r="G3778">
        <v>0.5</v>
      </c>
      <c r="H3778">
        <v>22</v>
      </c>
      <c r="I3778">
        <v>20</v>
      </c>
      <c r="J3778">
        <v>1.1000000000000001</v>
      </c>
      <c r="K3778">
        <v>40</v>
      </c>
      <c r="L3778">
        <v>0.5</v>
      </c>
      <c r="M3778">
        <v>22</v>
      </c>
      <c r="O3778">
        <v>0</v>
      </c>
      <c r="P3778">
        <v>0</v>
      </c>
      <c r="Q3778" t="e">
        <v>#DIV/0!</v>
      </c>
      <c r="R3778">
        <v>0</v>
      </c>
      <c r="S3778">
        <v>0.64999999999999991</v>
      </c>
    </row>
    <row r="3779" spans="1:19" x14ac:dyDescent="0.25">
      <c r="A3779" t="s">
        <v>8352</v>
      </c>
      <c r="B3779" t="s">
        <v>1958</v>
      </c>
      <c r="C3779" t="s">
        <v>1164</v>
      </c>
      <c r="D3779">
        <v>42979</v>
      </c>
      <c r="E3779">
        <v>2</v>
      </c>
      <c r="F3779">
        <v>1</v>
      </c>
      <c r="G3779">
        <v>2</v>
      </c>
      <c r="H3779">
        <v>3</v>
      </c>
      <c r="I3779">
        <v>10</v>
      </c>
      <c r="J3779">
        <v>0.3</v>
      </c>
      <c r="K3779">
        <v>5</v>
      </c>
      <c r="L3779">
        <v>2</v>
      </c>
      <c r="M3779">
        <v>3</v>
      </c>
      <c r="O3779">
        <v>0</v>
      </c>
      <c r="P3779">
        <v>2</v>
      </c>
      <c r="Q3779">
        <v>0</v>
      </c>
      <c r="R3779">
        <v>0</v>
      </c>
      <c r="S3779">
        <v>0.28000000000000003</v>
      </c>
    </row>
    <row r="3780" spans="1:19" x14ac:dyDescent="0.25">
      <c r="A3780" t="s">
        <v>8353</v>
      </c>
      <c r="B3780" t="s">
        <v>1959</v>
      </c>
      <c r="C3780" t="s">
        <v>1166</v>
      </c>
      <c r="D3780">
        <v>42979</v>
      </c>
      <c r="E3780">
        <v>3</v>
      </c>
      <c r="F3780">
        <v>5</v>
      </c>
      <c r="G3780">
        <v>0.6</v>
      </c>
      <c r="H3780">
        <v>8</v>
      </c>
      <c r="I3780">
        <v>15</v>
      </c>
      <c r="J3780">
        <v>0.53333333333333333</v>
      </c>
      <c r="K3780">
        <v>25</v>
      </c>
      <c r="L3780">
        <v>0.6</v>
      </c>
      <c r="M3780">
        <v>8</v>
      </c>
      <c r="O3780">
        <v>0</v>
      </c>
      <c r="P3780">
        <v>0</v>
      </c>
      <c r="Q3780" t="e">
        <v>#DIV/0!</v>
      </c>
      <c r="R3780">
        <v>0</v>
      </c>
      <c r="S3780" t="e">
        <v>#DIV/0!</v>
      </c>
    </row>
    <row r="3781" spans="1:19" x14ac:dyDescent="0.25">
      <c r="A3781" t="s">
        <v>8354</v>
      </c>
      <c r="B3781" t="s">
        <v>1960</v>
      </c>
      <c r="C3781" t="s">
        <v>1168</v>
      </c>
      <c r="D3781">
        <v>42979</v>
      </c>
      <c r="E3781">
        <v>0</v>
      </c>
      <c r="F3781">
        <v>0</v>
      </c>
      <c r="G3781" t="e">
        <v>#DIV/0!</v>
      </c>
      <c r="H3781">
        <v>0</v>
      </c>
      <c r="I3781">
        <v>0</v>
      </c>
      <c r="J3781" t="e">
        <v>#DIV/0!</v>
      </c>
      <c r="K3781">
        <v>0</v>
      </c>
      <c r="L3781" t="e">
        <v>#DIV/0!</v>
      </c>
      <c r="M3781">
        <v>0</v>
      </c>
      <c r="O3781">
        <v>0</v>
      </c>
      <c r="P3781">
        <v>0</v>
      </c>
      <c r="Q3781" t="e">
        <v>#DIV/0!</v>
      </c>
      <c r="R3781">
        <v>0</v>
      </c>
      <c r="S3781">
        <v>0.63500000000000001</v>
      </c>
    </row>
    <row r="3782" spans="1:19" x14ac:dyDescent="0.25">
      <c r="A3782" t="s">
        <v>8355</v>
      </c>
      <c r="B3782" t="s">
        <v>1961</v>
      </c>
      <c r="C3782" t="s">
        <v>1170</v>
      </c>
      <c r="D3782">
        <v>42979</v>
      </c>
      <c r="E3782">
        <v>5</v>
      </c>
      <c r="F3782">
        <v>3</v>
      </c>
      <c r="G3782">
        <v>1.6666666666666667</v>
      </c>
      <c r="H3782">
        <v>8</v>
      </c>
      <c r="I3782">
        <v>25</v>
      </c>
      <c r="J3782">
        <v>0.32</v>
      </c>
      <c r="K3782">
        <v>15</v>
      </c>
      <c r="L3782">
        <v>1.6666666666666667</v>
      </c>
      <c r="M3782">
        <v>7</v>
      </c>
      <c r="O3782">
        <v>0</v>
      </c>
      <c r="P3782">
        <v>3</v>
      </c>
      <c r="Q3782">
        <v>0</v>
      </c>
      <c r="R3782">
        <v>1</v>
      </c>
      <c r="S3782" t="e">
        <v>#DIV/0!</v>
      </c>
    </row>
    <row r="3783" spans="1:19" x14ac:dyDescent="0.25">
      <c r="A3783" t="s">
        <v>8356</v>
      </c>
      <c r="B3783" t="s">
        <v>1962</v>
      </c>
      <c r="C3783" t="s">
        <v>1172</v>
      </c>
      <c r="D3783">
        <v>42979</v>
      </c>
      <c r="E3783">
        <v>2</v>
      </c>
      <c r="F3783">
        <v>2</v>
      </c>
      <c r="G3783">
        <v>1</v>
      </c>
      <c r="H3783">
        <v>11</v>
      </c>
      <c r="I3783">
        <v>10</v>
      </c>
      <c r="J3783">
        <v>1.1000000000000001</v>
      </c>
      <c r="K3783">
        <v>10</v>
      </c>
      <c r="L3783">
        <v>1</v>
      </c>
      <c r="M3783">
        <v>11</v>
      </c>
      <c r="O3783">
        <v>0</v>
      </c>
      <c r="P3783">
        <v>0</v>
      </c>
      <c r="Q3783" t="e">
        <v>#DIV/0!</v>
      </c>
      <c r="R3783">
        <v>0</v>
      </c>
      <c r="S3783">
        <v>0.73</v>
      </c>
    </row>
    <row r="3784" spans="1:19" x14ac:dyDescent="0.25">
      <c r="A3784" t="s">
        <v>8357</v>
      </c>
      <c r="B3784" t="s">
        <v>1963</v>
      </c>
      <c r="C3784" t="s">
        <v>1174</v>
      </c>
      <c r="D3784">
        <v>42979</v>
      </c>
      <c r="E3784">
        <v>6</v>
      </c>
      <c r="F3784">
        <v>6</v>
      </c>
      <c r="G3784">
        <v>1</v>
      </c>
      <c r="H3784">
        <v>11</v>
      </c>
      <c r="I3784">
        <v>10</v>
      </c>
      <c r="J3784">
        <v>1.1000000000000001</v>
      </c>
      <c r="K3784">
        <v>10</v>
      </c>
      <c r="L3784">
        <v>1</v>
      </c>
      <c r="M3784">
        <v>11</v>
      </c>
      <c r="O3784">
        <v>0</v>
      </c>
      <c r="P3784">
        <v>0</v>
      </c>
      <c r="Q3784" t="e">
        <v>#DIV/0!</v>
      </c>
      <c r="R3784">
        <v>0</v>
      </c>
      <c r="S3784">
        <v>0.83</v>
      </c>
    </row>
    <row r="3785" spans="1:19" x14ac:dyDescent="0.25">
      <c r="A3785" t="s">
        <v>8358</v>
      </c>
      <c r="B3785" t="s">
        <v>1964</v>
      </c>
      <c r="C3785" t="s">
        <v>202</v>
      </c>
      <c r="D3785">
        <v>42979</v>
      </c>
      <c r="E3785">
        <v>2</v>
      </c>
      <c r="F3785">
        <v>1</v>
      </c>
      <c r="G3785">
        <v>2</v>
      </c>
      <c r="H3785">
        <v>3</v>
      </c>
      <c r="I3785">
        <v>10</v>
      </c>
      <c r="J3785">
        <v>0.3</v>
      </c>
      <c r="K3785">
        <v>5</v>
      </c>
      <c r="L3785">
        <v>2</v>
      </c>
      <c r="M3785">
        <v>3</v>
      </c>
      <c r="O3785">
        <v>0</v>
      </c>
      <c r="P3785">
        <v>2</v>
      </c>
      <c r="Q3785">
        <v>0</v>
      </c>
      <c r="R3785">
        <v>0</v>
      </c>
      <c r="S3785">
        <v>0.25</v>
      </c>
    </row>
    <row r="3786" spans="1:19" x14ac:dyDescent="0.25">
      <c r="A3786" t="s">
        <v>8359</v>
      </c>
      <c r="B3786" t="s">
        <v>1965</v>
      </c>
      <c r="C3786" t="s">
        <v>203</v>
      </c>
      <c r="D3786">
        <v>42979</v>
      </c>
      <c r="E3786">
        <v>19</v>
      </c>
      <c r="F3786">
        <v>14</v>
      </c>
      <c r="G3786">
        <v>1.3571428571428572</v>
      </c>
      <c r="H3786">
        <v>136</v>
      </c>
      <c r="I3786">
        <v>141</v>
      </c>
      <c r="J3786">
        <v>0.96453900709219853</v>
      </c>
      <c r="K3786">
        <v>112</v>
      </c>
      <c r="L3786">
        <v>1.2589285714285714</v>
      </c>
      <c r="M3786">
        <v>129</v>
      </c>
      <c r="O3786">
        <v>13</v>
      </c>
      <c r="P3786">
        <v>13</v>
      </c>
      <c r="Q3786">
        <v>1</v>
      </c>
      <c r="R3786">
        <v>7</v>
      </c>
      <c r="S3786">
        <v>0.63</v>
      </c>
    </row>
    <row r="3787" spans="1:19" x14ac:dyDescent="0.25">
      <c r="A3787" t="s">
        <v>8360</v>
      </c>
      <c r="B3787" t="s">
        <v>1966</v>
      </c>
      <c r="C3787" t="s">
        <v>988</v>
      </c>
      <c r="D3787">
        <v>42979</v>
      </c>
      <c r="E3787">
        <v>6</v>
      </c>
      <c r="F3787">
        <v>10</v>
      </c>
      <c r="G3787">
        <v>0.6</v>
      </c>
      <c r="H3787">
        <v>15</v>
      </c>
      <c r="I3787">
        <v>30</v>
      </c>
      <c r="J3787">
        <v>0.5</v>
      </c>
      <c r="K3787">
        <v>50</v>
      </c>
      <c r="L3787">
        <v>0.6</v>
      </c>
      <c r="M3787">
        <v>14</v>
      </c>
      <c r="O3787">
        <v>0</v>
      </c>
      <c r="P3787">
        <v>0</v>
      </c>
      <c r="Q3787" t="e">
        <v>#DIV/0!</v>
      </c>
      <c r="R3787">
        <v>1</v>
      </c>
      <c r="S3787">
        <v>0.88500000000000001</v>
      </c>
    </row>
    <row r="3788" spans="1:19" x14ac:dyDescent="0.25">
      <c r="A3788" t="s">
        <v>8361</v>
      </c>
      <c r="B3788" t="s">
        <v>1967</v>
      </c>
      <c r="C3788" t="s">
        <v>1322</v>
      </c>
      <c r="D3788">
        <v>42979</v>
      </c>
      <c r="E3788">
        <v>0</v>
      </c>
      <c r="F3788">
        <v>0</v>
      </c>
      <c r="G3788" t="e">
        <v>#DIV/0!</v>
      </c>
      <c r="H3788">
        <v>0</v>
      </c>
      <c r="I3788">
        <v>0</v>
      </c>
      <c r="J3788" t="e">
        <v>#DIV/0!</v>
      </c>
      <c r="K3788">
        <v>0</v>
      </c>
      <c r="L3788" t="e">
        <v>#DIV/0!</v>
      </c>
      <c r="M3788">
        <v>0</v>
      </c>
      <c r="O3788">
        <v>0</v>
      </c>
      <c r="P3788">
        <v>0</v>
      </c>
      <c r="Q3788" t="e">
        <v>#DIV/0!</v>
      </c>
      <c r="R3788">
        <v>0</v>
      </c>
      <c r="S3788">
        <v>0.51</v>
      </c>
    </row>
    <row r="3789" spans="1:19" x14ac:dyDescent="0.25">
      <c r="A3789" t="s">
        <v>8362</v>
      </c>
      <c r="B3789" t="s">
        <v>1968</v>
      </c>
      <c r="C3789" t="s">
        <v>232</v>
      </c>
      <c r="D3789">
        <v>42979</v>
      </c>
      <c r="E3789">
        <v>1</v>
      </c>
      <c r="F3789">
        <v>1</v>
      </c>
      <c r="G3789">
        <v>1</v>
      </c>
      <c r="H3789">
        <v>4</v>
      </c>
      <c r="I3789">
        <v>5</v>
      </c>
      <c r="J3789">
        <v>0.8</v>
      </c>
      <c r="K3789">
        <v>5</v>
      </c>
      <c r="L3789">
        <v>1</v>
      </c>
      <c r="M3789">
        <v>3</v>
      </c>
      <c r="O3789">
        <v>0</v>
      </c>
      <c r="P3789">
        <v>0</v>
      </c>
      <c r="Q3789" t="e">
        <v>#DIV/0!</v>
      </c>
      <c r="R3789">
        <v>1</v>
      </c>
      <c r="S3789" t="e">
        <v>#DIV/0!</v>
      </c>
    </row>
    <row r="3790" spans="1:19" x14ac:dyDescent="0.25">
      <c r="A3790" t="s">
        <v>8363</v>
      </c>
      <c r="B3790" t="s">
        <v>1969</v>
      </c>
      <c r="C3790" t="s">
        <v>207</v>
      </c>
      <c r="D3790">
        <v>42979</v>
      </c>
      <c r="E3790">
        <v>13</v>
      </c>
      <c r="F3790">
        <v>10</v>
      </c>
      <c r="G3790">
        <v>1.3</v>
      </c>
      <c r="H3790">
        <v>22</v>
      </c>
      <c r="I3790">
        <v>53</v>
      </c>
      <c r="J3790">
        <v>0.41509433962264153</v>
      </c>
      <c r="K3790">
        <v>45</v>
      </c>
      <c r="L3790">
        <v>1.1777777777777778</v>
      </c>
      <c r="M3790">
        <v>20</v>
      </c>
      <c r="O3790">
        <v>1</v>
      </c>
      <c r="P3790">
        <v>4</v>
      </c>
      <c r="Q3790">
        <v>0.25</v>
      </c>
      <c r="R3790">
        <v>2</v>
      </c>
      <c r="S3790">
        <v>0.81</v>
      </c>
    </row>
    <row r="3791" spans="1:19" x14ac:dyDescent="0.25">
      <c r="A3791" t="s">
        <v>8364</v>
      </c>
      <c r="B3791" t="s">
        <v>1970</v>
      </c>
      <c r="C3791" t="s">
        <v>228</v>
      </c>
      <c r="D3791">
        <v>42979</v>
      </c>
      <c r="E3791">
        <v>6</v>
      </c>
      <c r="F3791">
        <v>6</v>
      </c>
      <c r="G3791">
        <v>1</v>
      </c>
      <c r="H3791">
        <v>84</v>
      </c>
      <c r="I3791">
        <v>90</v>
      </c>
      <c r="J3791">
        <v>0.93333333333333335</v>
      </c>
      <c r="K3791">
        <v>90</v>
      </c>
      <c r="L3791">
        <v>1</v>
      </c>
      <c r="M3791">
        <v>79</v>
      </c>
      <c r="O3791">
        <v>0</v>
      </c>
      <c r="P3791">
        <v>0</v>
      </c>
      <c r="Q3791" t="e">
        <v>#DIV/0!</v>
      </c>
      <c r="R3791">
        <v>5</v>
      </c>
    </row>
    <row r="3792" spans="1:19" x14ac:dyDescent="0.25">
      <c r="A3792" t="s">
        <v>8365</v>
      </c>
      <c r="B3792" t="s">
        <v>1971</v>
      </c>
      <c r="C3792" t="s">
        <v>689</v>
      </c>
      <c r="D3792">
        <v>42979</v>
      </c>
      <c r="E3792">
        <v>0</v>
      </c>
      <c r="F3792">
        <v>0</v>
      </c>
      <c r="G3792" t="e">
        <v>#DIV/0!</v>
      </c>
      <c r="H3792">
        <v>0</v>
      </c>
      <c r="I3792">
        <v>0</v>
      </c>
      <c r="J3792" t="e">
        <v>#DIV/0!</v>
      </c>
      <c r="K3792">
        <v>0</v>
      </c>
      <c r="L3792" t="e">
        <v>#DIV/0!</v>
      </c>
      <c r="M3792">
        <v>0</v>
      </c>
      <c r="O3792">
        <v>0</v>
      </c>
      <c r="P3792">
        <v>0</v>
      </c>
      <c r="Q3792" t="e">
        <v>#DIV/0!</v>
      </c>
      <c r="R3792">
        <v>0</v>
      </c>
      <c r="S3792">
        <v>0.91</v>
      </c>
    </row>
    <row r="3793" spans="1:19" x14ac:dyDescent="0.25">
      <c r="A3793" t="s">
        <v>8366</v>
      </c>
      <c r="B3793" t="s">
        <v>1972</v>
      </c>
      <c r="C3793" t="s">
        <v>211</v>
      </c>
      <c r="D3793">
        <v>42979</v>
      </c>
      <c r="E3793">
        <v>9</v>
      </c>
      <c r="F3793">
        <v>9</v>
      </c>
      <c r="G3793">
        <v>1</v>
      </c>
      <c r="H3793">
        <v>51</v>
      </c>
      <c r="I3793">
        <v>80</v>
      </c>
      <c r="J3793">
        <v>0.63749999999999996</v>
      </c>
      <c r="K3793">
        <v>80</v>
      </c>
      <c r="L3793">
        <v>1</v>
      </c>
      <c r="M3793">
        <v>45</v>
      </c>
      <c r="O3793">
        <v>2</v>
      </c>
      <c r="P3793">
        <v>10</v>
      </c>
      <c r="Q3793">
        <v>0.2</v>
      </c>
      <c r="R3793">
        <v>6</v>
      </c>
    </row>
    <row r="3794" spans="1:19" x14ac:dyDescent="0.25">
      <c r="A3794" t="s">
        <v>8367</v>
      </c>
      <c r="B3794" t="s">
        <v>1973</v>
      </c>
      <c r="C3794" t="s">
        <v>216</v>
      </c>
      <c r="D3794">
        <v>42979</v>
      </c>
      <c r="E3794">
        <v>2</v>
      </c>
      <c r="F3794">
        <v>3</v>
      </c>
      <c r="G3794">
        <v>0.66666666666666663</v>
      </c>
      <c r="H3794">
        <v>14</v>
      </c>
      <c r="I3794">
        <v>20</v>
      </c>
      <c r="J3794">
        <v>0.7</v>
      </c>
      <c r="K3794">
        <v>30</v>
      </c>
      <c r="L3794">
        <v>0.66666666666666663</v>
      </c>
      <c r="M3794">
        <v>10</v>
      </c>
      <c r="O3794">
        <v>2</v>
      </c>
      <c r="P3794">
        <v>2</v>
      </c>
      <c r="Q3794">
        <v>1</v>
      </c>
      <c r="R3794">
        <v>4</v>
      </c>
    </row>
    <row r="3795" spans="1:19" x14ac:dyDescent="0.25">
      <c r="A3795" t="s">
        <v>8368</v>
      </c>
      <c r="B3795" t="s">
        <v>1974</v>
      </c>
      <c r="C3795" t="s">
        <v>230</v>
      </c>
      <c r="D3795">
        <v>42979</v>
      </c>
      <c r="E3795">
        <v>6</v>
      </c>
      <c r="F3795">
        <v>7</v>
      </c>
      <c r="G3795">
        <v>0.8571428571428571</v>
      </c>
      <c r="H3795">
        <v>36</v>
      </c>
      <c r="I3795">
        <v>90</v>
      </c>
      <c r="J3795">
        <v>0.4</v>
      </c>
      <c r="K3795">
        <v>105</v>
      </c>
      <c r="L3795">
        <v>0.8571428571428571</v>
      </c>
      <c r="M3795">
        <v>27</v>
      </c>
      <c r="O3795">
        <v>9</v>
      </c>
      <c r="P3795">
        <v>9</v>
      </c>
      <c r="Q3795">
        <v>1</v>
      </c>
      <c r="R3795">
        <v>9</v>
      </c>
      <c r="S3795">
        <v>7.0000000000000007E-2</v>
      </c>
    </row>
    <row r="3796" spans="1:19" x14ac:dyDescent="0.25">
      <c r="A3796" t="s">
        <v>9654</v>
      </c>
      <c r="B3796" t="s">
        <v>9655</v>
      </c>
      <c r="C3796" t="s">
        <v>9523</v>
      </c>
      <c r="D3796">
        <v>42979</v>
      </c>
      <c r="E3796">
        <v>8</v>
      </c>
      <c r="F3796">
        <v>5</v>
      </c>
      <c r="G3796">
        <v>1.6</v>
      </c>
      <c r="H3796">
        <v>34</v>
      </c>
      <c r="I3796">
        <v>54</v>
      </c>
      <c r="J3796">
        <v>0.62962962962962965</v>
      </c>
      <c r="K3796">
        <v>34</v>
      </c>
      <c r="L3796">
        <v>1.588235294117647</v>
      </c>
      <c r="M3796">
        <v>25</v>
      </c>
      <c r="O3796">
        <v>1</v>
      </c>
      <c r="P3796">
        <v>8</v>
      </c>
      <c r="Q3796">
        <v>0.125</v>
      </c>
      <c r="R3796">
        <v>9</v>
      </c>
      <c r="S3796">
        <v>0.79999999999999993</v>
      </c>
    </row>
    <row r="3797" spans="1:19" x14ac:dyDescent="0.25">
      <c r="A3797" t="s">
        <v>8369</v>
      </c>
      <c r="B3797" t="s">
        <v>1975</v>
      </c>
      <c r="C3797" t="s">
        <v>237</v>
      </c>
      <c r="D3797">
        <v>42979</v>
      </c>
      <c r="E3797">
        <v>8</v>
      </c>
      <c r="F3797">
        <v>15</v>
      </c>
      <c r="G3797">
        <v>0.53333333333333333</v>
      </c>
      <c r="H3797">
        <v>135</v>
      </c>
      <c r="I3797">
        <v>96</v>
      </c>
      <c r="J3797">
        <v>1.40625</v>
      </c>
      <c r="K3797">
        <v>180</v>
      </c>
      <c r="L3797">
        <v>0.53333333333333333</v>
      </c>
      <c r="M3797">
        <v>135</v>
      </c>
      <c r="O3797">
        <v>0</v>
      </c>
      <c r="P3797">
        <v>12</v>
      </c>
      <c r="Q3797">
        <v>0</v>
      </c>
      <c r="R3797">
        <v>0</v>
      </c>
    </row>
    <row r="3798" spans="1:19" x14ac:dyDescent="0.25">
      <c r="A3798" t="s">
        <v>8370</v>
      </c>
      <c r="B3798" t="s">
        <v>1976</v>
      </c>
      <c r="C3798" t="s">
        <v>364</v>
      </c>
      <c r="D3798">
        <v>42979</v>
      </c>
      <c r="E3798">
        <v>16</v>
      </c>
      <c r="F3798">
        <v>12</v>
      </c>
      <c r="G3798">
        <v>1.3333333333333333</v>
      </c>
      <c r="H3798">
        <v>43</v>
      </c>
      <c r="I3798">
        <v>37</v>
      </c>
      <c r="J3798">
        <v>1.1621621621621621</v>
      </c>
      <c r="K3798">
        <v>26</v>
      </c>
      <c r="L3798">
        <v>1.4230769230769231</v>
      </c>
      <c r="M3798">
        <v>38</v>
      </c>
      <c r="O3798">
        <v>0</v>
      </c>
      <c r="P3798">
        <v>0</v>
      </c>
      <c r="Q3798" t="e">
        <v>#DIV/0!</v>
      </c>
      <c r="R3798">
        <v>5</v>
      </c>
    </row>
    <row r="3799" spans="1:19" x14ac:dyDescent="0.25">
      <c r="A3799" t="s">
        <v>8371</v>
      </c>
      <c r="B3799" t="s">
        <v>1977</v>
      </c>
      <c r="C3799" t="s">
        <v>219</v>
      </c>
      <c r="D3799">
        <v>42979</v>
      </c>
      <c r="E3799">
        <v>22</v>
      </c>
      <c r="F3799">
        <v>13</v>
      </c>
      <c r="G3799">
        <v>1.6923076923076923</v>
      </c>
      <c r="H3799">
        <v>89</v>
      </c>
      <c r="I3799">
        <v>159</v>
      </c>
      <c r="J3799">
        <v>0.55974842767295596</v>
      </c>
      <c r="K3799">
        <v>92</v>
      </c>
      <c r="L3799">
        <v>1.7282608695652173</v>
      </c>
      <c r="M3799">
        <v>78</v>
      </c>
      <c r="O3799">
        <v>13</v>
      </c>
      <c r="P3799">
        <v>13</v>
      </c>
      <c r="Q3799">
        <v>1</v>
      </c>
      <c r="R3799">
        <v>13</v>
      </c>
      <c r="S3799">
        <v>0.8899999999999999</v>
      </c>
    </row>
    <row r="3800" spans="1:19" x14ac:dyDescent="0.25">
      <c r="A3800" t="s">
        <v>9279</v>
      </c>
      <c r="B3800" t="s">
        <v>9280</v>
      </c>
      <c r="C3800" t="s">
        <v>3018</v>
      </c>
      <c r="D3800">
        <v>42979</v>
      </c>
      <c r="E3800">
        <v>13</v>
      </c>
      <c r="F3800">
        <v>11</v>
      </c>
      <c r="G3800">
        <v>1.1818181818181819</v>
      </c>
      <c r="H3800">
        <v>40</v>
      </c>
      <c r="I3800">
        <v>51</v>
      </c>
      <c r="J3800">
        <v>0.78431372549019607</v>
      </c>
      <c r="K3800">
        <v>44</v>
      </c>
      <c r="L3800">
        <v>1.1590909090909092</v>
      </c>
      <c r="M3800">
        <v>39</v>
      </c>
      <c r="O3800">
        <v>4</v>
      </c>
      <c r="P3800">
        <v>4</v>
      </c>
      <c r="Q3800">
        <v>1</v>
      </c>
      <c r="R3800">
        <v>1</v>
      </c>
      <c r="S3800">
        <v>0.67499999999999993</v>
      </c>
    </row>
    <row r="3801" spans="1:19" x14ac:dyDescent="0.25">
      <c r="A3801" t="s">
        <v>8372</v>
      </c>
      <c r="B3801" t="s">
        <v>1978</v>
      </c>
      <c r="C3801" t="s">
        <v>235</v>
      </c>
      <c r="D3801">
        <v>42979</v>
      </c>
      <c r="E3801">
        <v>1</v>
      </c>
      <c r="F3801">
        <v>1</v>
      </c>
      <c r="G3801">
        <v>1</v>
      </c>
      <c r="H3801">
        <v>4</v>
      </c>
      <c r="I3801">
        <v>10</v>
      </c>
      <c r="J3801">
        <v>0.4</v>
      </c>
      <c r="K3801">
        <v>10</v>
      </c>
      <c r="L3801">
        <v>1</v>
      </c>
      <c r="M3801">
        <v>4</v>
      </c>
      <c r="O3801">
        <v>0</v>
      </c>
      <c r="P3801">
        <v>2</v>
      </c>
      <c r="Q3801">
        <v>0</v>
      </c>
      <c r="R3801">
        <v>0</v>
      </c>
      <c r="S3801">
        <v>0.5675</v>
      </c>
    </row>
    <row r="3802" spans="1:19" x14ac:dyDescent="0.25">
      <c r="A3802" t="s">
        <v>8373</v>
      </c>
      <c r="B3802" t="s">
        <v>1979</v>
      </c>
      <c r="C3802" t="s">
        <v>239</v>
      </c>
      <c r="D3802">
        <v>42979</v>
      </c>
      <c r="E3802">
        <v>7</v>
      </c>
      <c r="F3802">
        <v>6</v>
      </c>
      <c r="G3802">
        <v>1.1666666666666667</v>
      </c>
      <c r="H3802">
        <v>79</v>
      </c>
      <c r="I3802">
        <v>58</v>
      </c>
      <c r="J3802">
        <v>1.3620689655172413</v>
      </c>
      <c r="K3802">
        <v>50</v>
      </c>
      <c r="L3802">
        <v>1.1599999999999999</v>
      </c>
      <c r="M3802">
        <v>79</v>
      </c>
      <c r="O3802">
        <v>0</v>
      </c>
      <c r="P3802">
        <v>0</v>
      </c>
      <c r="Q3802" t="e">
        <v>#DIV/0!</v>
      </c>
      <c r="R3802">
        <v>0</v>
      </c>
      <c r="S3802">
        <v>0.42666666666666669</v>
      </c>
    </row>
    <row r="3803" spans="1:19" x14ac:dyDescent="0.25">
      <c r="A3803" t="s">
        <v>8374</v>
      </c>
      <c r="B3803" t="s">
        <v>1980</v>
      </c>
      <c r="C3803" t="s">
        <v>222</v>
      </c>
      <c r="D3803">
        <v>42979</v>
      </c>
      <c r="E3803">
        <v>0</v>
      </c>
      <c r="F3803">
        <v>0</v>
      </c>
      <c r="G3803" t="e">
        <v>#DIV/0!</v>
      </c>
      <c r="H3803">
        <v>0</v>
      </c>
      <c r="I3803">
        <v>0</v>
      </c>
      <c r="J3803" t="e">
        <v>#DIV/0!</v>
      </c>
      <c r="K3803">
        <v>0</v>
      </c>
      <c r="L3803" t="e">
        <v>#DIV/0!</v>
      </c>
      <c r="M3803">
        <v>0</v>
      </c>
      <c r="O3803">
        <v>0</v>
      </c>
      <c r="P3803">
        <v>0</v>
      </c>
      <c r="Q3803" t="e">
        <v>#DIV/0!</v>
      </c>
      <c r="R3803">
        <v>0</v>
      </c>
      <c r="S3803">
        <v>0.57152777777777775</v>
      </c>
    </row>
    <row r="3804" spans="1:19" x14ac:dyDescent="0.25">
      <c r="A3804" t="s">
        <v>8375</v>
      </c>
      <c r="B3804" t="s">
        <v>1981</v>
      </c>
      <c r="C3804" t="s">
        <v>603</v>
      </c>
      <c r="D3804">
        <v>42979</v>
      </c>
      <c r="E3804">
        <v>2</v>
      </c>
      <c r="F3804">
        <v>4</v>
      </c>
      <c r="G3804">
        <v>0.5</v>
      </c>
      <c r="H3804">
        <v>22</v>
      </c>
      <c r="I3804">
        <v>20</v>
      </c>
      <c r="J3804">
        <v>1.1000000000000001</v>
      </c>
      <c r="K3804">
        <v>40</v>
      </c>
      <c r="L3804">
        <v>0.5</v>
      </c>
      <c r="M3804">
        <v>22</v>
      </c>
      <c r="O3804">
        <v>0</v>
      </c>
      <c r="P3804">
        <v>0</v>
      </c>
      <c r="Q3804" t="e">
        <v>#DIV/0!</v>
      </c>
      <c r="R3804">
        <v>0</v>
      </c>
    </row>
    <row r="3805" spans="1:19" x14ac:dyDescent="0.25">
      <c r="A3805" t="s">
        <v>8376</v>
      </c>
      <c r="B3805" t="s">
        <v>1982</v>
      </c>
      <c r="C3805" t="s">
        <v>225</v>
      </c>
      <c r="D3805">
        <v>42979</v>
      </c>
      <c r="E3805">
        <v>0</v>
      </c>
      <c r="F3805">
        <v>0</v>
      </c>
      <c r="G3805" t="e">
        <v>#DIV/0!</v>
      </c>
      <c r="H3805">
        <v>0</v>
      </c>
      <c r="I3805">
        <v>0</v>
      </c>
      <c r="J3805" t="e">
        <v>#DIV/0!</v>
      </c>
      <c r="K3805">
        <v>0</v>
      </c>
      <c r="L3805" t="e">
        <v>#DIV/0!</v>
      </c>
      <c r="M3805">
        <v>0</v>
      </c>
      <c r="O3805">
        <v>0</v>
      </c>
      <c r="P3805">
        <v>0</v>
      </c>
      <c r="Q3805" t="e">
        <v>#DIV/0!</v>
      </c>
      <c r="R3805">
        <v>0</v>
      </c>
    </row>
    <row r="3806" spans="1:19" x14ac:dyDescent="0.25">
      <c r="A3806" t="s">
        <v>8377</v>
      </c>
      <c r="B3806" t="s">
        <v>1983</v>
      </c>
      <c r="C3806" t="s">
        <v>247</v>
      </c>
      <c r="D3806">
        <v>42979</v>
      </c>
      <c r="E3806">
        <v>6</v>
      </c>
      <c r="F3806">
        <v>7</v>
      </c>
      <c r="G3806">
        <v>0.8571428571428571</v>
      </c>
      <c r="H3806">
        <v>53</v>
      </c>
      <c r="I3806">
        <v>65</v>
      </c>
      <c r="J3806">
        <v>0.81538461538461537</v>
      </c>
      <c r="K3806">
        <v>75</v>
      </c>
      <c r="L3806">
        <v>0.8666666666666667</v>
      </c>
      <c r="M3806">
        <v>42</v>
      </c>
      <c r="O3806">
        <v>2</v>
      </c>
      <c r="P3806">
        <v>12</v>
      </c>
      <c r="Q3806">
        <v>0.16666666666666666</v>
      </c>
      <c r="R3806">
        <v>11</v>
      </c>
    </row>
    <row r="3807" spans="1:19" x14ac:dyDescent="0.25">
      <c r="A3807" t="s">
        <v>9394</v>
      </c>
      <c r="B3807" t="s">
        <v>2700</v>
      </c>
      <c r="C3807" t="s">
        <v>2637</v>
      </c>
      <c r="D3807">
        <v>42979</v>
      </c>
      <c r="E3807">
        <v>7</v>
      </c>
      <c r="F3807">
        <v>6</v>
      </c>
      <c r="G3807">
        <v>1.1666666666666667</v>
      </c>
      <c r="H3807">
        <v>26</v>
      </c>
      <c r="I3807">
        <v>37</v>
      </c>
      <c r="J3807">
        <v>0.70270270270270274</v>
      </c>
      <c r="K3807">
        <v>32</v>
      </c>
      <c r="L3807">
        <v>1.15625</v>
      </c>
      <c r="M3807">
        <v>26</v>
      </c>
      <c r="O3807">
        <v>4</v>
      </c>
      <c r="P3807">
        <v>4</v>
      </c>
      <c r="Q3807">
        <v>1</v>
      </c>
      <c r="R3807">
        <v>0</v>
      </c>
    </row>
    <row r="3808" spans="1:19" x14ac:dyDescent="0.25">
      <c r="A3808" t="s">
        <v>8378</v>
      </c>
      <c r="B3808" t="s">
        <v>1984</v>
      </c>
      <c r="C3808" t="s">
        <v>242</v>
      </c>
      <c r="D3808">
        <v>42979</v>
      </c>
      <c r="E3808">
        <v>13</v>
      </c>
      <c r="F3808">
        <v>13</v>
      </c>
      <c r="G3808">
        <v>1</v>
      </c>
      <c r="H3808">
        <v>39</v>
      </c>
      <c r="I3808">
        <v>97</v>
      </c>
      <c r="J3808">
        <v>0.40206185567010311</v>
      </c>
      <c r="K3808">
        <v>97</v>
      </c>
      <c r="L3808">
        <v>1</v>
      </c>
      <c r="M3808">
        <v>32</v>
      </c>
      <c r="N3808">
        <v>0.79999999999999993</v>
      </c>
      <c r="O3808">
        <v>6</v>
      </c>
      <c r="P3808">
        <v>6</v>
      </c>
      <c r="Q3808">
        <v>1</v>
      </c>
      <c r="R3808">
        <v>7</v>
      </c>
    </row>
    <row r="3809" spans="1:18" x14ac:dyDescent="0.25">
      <c r="A3809" t="s">
        <v>8379</v>
      </c>
      <c r="B3809" t="s">
        <v>1985</v>
      </c>
      <c r="C3809" t="s">
        <v>243</v>
      </c>
      <c r="D3809">
        <v>42979</v>
      </c>
      <c r="E3809">
        <v>0</v>
      </c>
      <c r="F3809">
        <v>0</v>
      </c>
      <c r="G3809" t="e">
        <v>#DIV/0!</v>
      </c>
      <c r="H3809">
        <v>0</v>
      </c>
      <c r="I3809">
        <v>0</v>
      </c>
      <c r="J3809" t="e">
        <v>#DIV/0!</v>
      </c>
      <c r="K3809">
        <v>0</v>
      </c>
      <c r="L3809" t="e">
        <v>#DIV/0!</v>
      </c>
      <c r="M3809">
        <v>0</v>
      </c>
      <c r="O3809">
        <v>0</v>
      </c>
      <c r="P3809">
        <v>0</v>
      </c>
      <c r="Q3809" t="e">
        <v>#DIV/0!</v>
      </c>
      <c r="R3809">
        <v>0</v>
      </c>
    </row>
    <row r="3810" spans="1:18" x14ac:dyDescent="0.25">
      <c r="A3810" t="s">
        <v>8380</v>
      </c>
      <c r="B3810" t="s">
        <v>1986</v>
      </c>
      <c r="C3810" t="s">
        <v>244</v>
      </c>
      <c r="D3810">
        <v>42979</v>
      </c>
      <c r="E3810">
        <v>0</v>
      </c>
      <c r="F3810">
        <v>0</v>
      </c>
      <c r="G3810" t="e">
        <v>#DIV/0!</v>
      </c>
      <c r="H3810">
        <v>0</v>
      </c>
      <c r="I3810">
        <v>0</v>
      </c>
      <c r="J3810" t="e">
        <v>#DIV/0!</v>
      </c>
      <c r="K3810">
        <v>0</v>
      </c>
      <c r="L3810" t="e">
        <v>#DIV/0!</v>
      </c>
      <c r="M3810">
        <v>0</v>
      </c>
      <c r="O3810">
        <v>0</v>
      </c>
      <c r="P3810">
        <v>0</v>
      </c>
      <c r="Q3810" t="e">
        <v>#DIV/0!</v>
      </c>
      <c r="R3810">
        <v>0</v>
      </c>
    </row>
    <row r="3811" spans="1:18" x14ac:dyDescent="0.25">
      <c r="A3811" t="s">
        <v>9503</v>
      </c>
      <c r="B3811" t="s">
        <v>2873</v>
      </c>
      <c r="C3811" t="s">
        <v>2809</v>
      </c>
      <c r="D3811">
        <v>42979</v>
      </c>
      <c r="E3811">
        <v>14</v>
      </c>
      <c r="F3811">
        <v>10</v>
      </c>
      <c r="G3811">
        <v>1.4</v>
      </c>
      <c r="H3811">
        <v>48</v>
      </c>
      <c r="I3811">
        <v>68</v>
      </c>
      <c r="J3811">
        <v>0.70588235294117652</v>
      </c>
      <c r="K3811">
        <v>46</v>
      </c>
      <c r="L3811">
        <v>1.4782608695652173</v>
      </c>
      <c r="M3811">
        <v>38</v>
      </c>
      <c r="O3811">
        <v>1</v>
      </c>
      <c r="P3811">
        <v>8</v>
      </c>
      <c r="Q3811">
        <v>0.125</v>
      </c>
      <c r="R3811">
        <v>10</v>
      </c>
    </row>
    <row r="3812" spans="1:18" x14ac:dyDescent="0.25">
      <c r="A3812" t="s">
        <v>8381</v>
      </c>
      <c r="B3812" t="s">
        <v>1987</v>
      </c>
      <c r="C3812" t="s">
        <v>245</v>
      </c>
      <c r="D3812">
        <v>42979</v>
      </c>
      <c r="E3812">
        <v>26</v>
      </c>
      <c r="F3812">
        <v>17</v>
      </c>
      <c r="G3812">
        <v>1.5294117647058822</v>
      </c>
      <c r="H3812">
        <v>64</v>
      </c>
      <c r="I3812">
        <v>71</v>
      </c>
      <c r="J3812">
        <v>0.90140845070422537</v>
      </c>
      <c r="K3812">
        <v>48</v>
      </c>
      <c r="L3812">
        <v>1.4791666666666667</v>
      </c>
      <c r="M3812">
        <v>51</v>
      </c>
      <c r="O3812">
        <v>1</v>
      </c>
      <c r="P3812">
        <v>1</v>
      </c>
      <c r="Q3812">
        <v>1</v>
      </c>
      <c r="R3812">
        <v>13</v>
      </c>
    </row>
    <row r="3813" spans="1:18" x14ac:dyDescent="0.25">
      <c r="A3813" t="s">
        <v>8382</v>
      </c>
      <c r="B3813" t="s">
        <v>1988</v>
      </c>
      <c r="C3813" t="s">
        <v>246</v>
      </c>
      <c r="D3813">
        <v>42979</v>
      </c>
      <c r="E3813">
        <v>57</v>
      </c>
      <c r="F3813">
        <v>58</v>
      </c>
      <c r="G3813">
        <v>0.98275862068965514</v>
      </c>
      <c r="H3813">
        <v>540</v>
      </c>
      <c r="I3813">
        <v>596</v>
      </c>
      <c r="J3813">
        <v>0.90604026845637586</v>
      </c>
      <c r="K3813">
        <v>635</v>
      </c>
      <c r="L3813">
        <v>0.93858267716535437</v>
      </c>
      <c r="M3813">
        <v>521</v>
      </c>
      <c r="O3813">
        <v>31</v>
      </c>
      <c r="P3813">
        <v>43</v>
      </c>
      <c r="Q3813">
        <v>0.72093023255813948</v>
      </c>
      <c r="R3813">
        <v>21</v>
      </c>
    </row>
    <row r="3814" spans="1:18" x14ac:dyDescent="0.25">
      <c r="A3814" t="s">
        <v>8383</v>
      </c>
      <c r="B3814" t="s">
        <v>1989</v>
      </c>
      <c r="C3814" t="s">
        <v>365</v>
      </c>
      <c r="D3814">
        <v>42979</v>
      </c>
      <c r="E3814">
        <v>18</v>
      </c>
      <c r="F3814">
        <v>17</v>
      </c>
      <c r="G3814">
        <v>1.0588235294117647</v>
      </c>
      <c r="H3814">
        <v>41</v>
      </c>
      <c r="I3814">
        <v>70</v>
      </c>
      <c r="J3814">
        <v>0.58571428571428574</v>
      </c>
      <c r="K3814">
        <v>65</v>
      </c>
      <c r="L3814">
        <v>1.0769230769230769</v>
      </c>
      <c r="M3814">
        <v>40</v>
      </c>
      <c r="O3814">
        <v>0</v>
      </c>
      <c r="P3814">
        <v>5</v>
      </c>
      <c r="Q3814">
        <v>0</v>
      </c>
      <c r="R3814">
        <v>1</v>
      </c>
    </row>
    <row r="3815" spans="1:18" x14ac:dyDescent="0.25">
      <c r="A3815" t="s">
        <v>9996</v>
      </c>
      <c r="B3815" t="s">
        <v>9997</v>
      </c>
      <c r="C3815" t="s">
        <v>9513</v>
      </c>
      <c r="D3815">
        <v>42979</v>
      </c>
      <c r="E3815">
        <v>141</v>
      </c>
      <c r="F3815">
        <v>128</v>
      </c>
      <c r="G3815">
        <v>1.1015625</v>
      </c>
      <c r="H3815">
        <v>811</v>
      </c>
      <c r="I3815">
        <v>1004</v>
      </c>
      <c r="J3815">
        <v>0.80776892430278879</v>
      </c>
      <c r="K3815">
        <v>998</v>
      </c>
      <c r="L3815">
        <v>1.0060120240480961</v>
      </c>
      <c r="M3815">
        <v>750</v>
      </c>
      <c r="O3815">
        <v>45</v>
      </c>
      <c r="P3815">
        <v>79</v>
      </c>
      <c r="Q3815">
        <v>0.569620253164557</v>
      </c>
      <c r="R3815">
        <v>63</v>
      </c>
    </row>
    <row r="3816" spans="1:18" x14ac:dyDescent="0.25">
      <c r="A3816" t="s">
        <v>8384</v>
      </c>
      <c r="B3816" t="s">
        <v>1990</v>
      </c>
      <c r="C3816" t="s">
        <v>240</v>
      </c>
      <c r="D3816">
        <v>42979</v>
      </c>
      <c r="E3816">
        <v>141</v>
      </c>
      <c r="F3816">
        <v>128</v>
      </c>
      <c r="G3816">
        <v>1.1015625</v>
      </c>
      <c r="H3816">
        <v>811</v>
      </c>
      <c r="I3816">
        <v>1004</v>
      </c>
      <c r="J3816">
        <v>0.80776892430278879</v>
      </c>
      <c r="K3816">
        <v>998</v>
      </c>
      <c r="L3816">
        <v>1.0060120240480961</v>
      </c>
      <c r="M3816">
        <v>750</v>
      </c>
      <c r="O3816">
        <v>45</v>
      </c>
      <c r="P3816">
        <v>79</v>
      </c>
      <c r="Q3816">
        <v>0.569620253164557</v>
      </c>
      <c r="R3816">
        <v>63</v>
      </c>
    </row>
    <row r="3817" spans="1:18" x14ac:dyDescent="0.25">
      <c r="A3817" t="s">
        <v>8385</v>
      </c>
      <c r="B3817" t="s">
        <v>2000</v>
      </c>
      <c r="C3817" t="s">
        <v>233</v>
      </c>
      <c r="D3817">
        <v>43009</v>
      </c>
      <c r="E3817">
        <v>0</v>
      </c>
      <c r="F3817">
        <v>0</v>
      </c>
      <c r="G3817" t="e">
        <v>#DIV/0!</v>
      </c>
      <c r="H3817">
        <v>0</v>
      </c>
      <c r="I3817">
        <v>0</v>
      </c>
      <c r="J3817" t="e">
        <v>#DIV/0!</v>
      </c>
      <c r="K3817">
        <v>0</v>
      </c>
      <c r="L3817" t="e">
        <v>#DIV/0!</v>
      </c>
      <c r="M3817">
        <v>0</v>
      </c>
      <c r="O3817">
        <v>0</v>
      </c>
      <c r="P3817">
        <v>0</v>
      </c>
      <c r="Q3817" t="e">
        <v>#DIV/0!</v>
      </c>
      <c r="R3817">
        <v>0</v>
      </c>
    </row>
    <row r="3818" spans="1:18" x14ac:dyDescent="0.25">
      <c r="A3818" t="s">
        <v>8386</v>
      </c>
      <c r="B3818" t="s">
        <v>2001</v>
      </c>
      <c r="C3818" t="s">
        <v>215</v>
      </c>
      <c r="D3818">
        <v>43009</v>
      </c>
      <c r="E3818">
        <v>0</v>
      </c>
      <c r="F3818">
        <v>0</v>
      </c>
      <c r="G3818" t="e">
        <v>#DIV/0!</v>
      </c>
      <c r="H3818">
        <v>0</v>
      </c>
      <c r="I3818">
        <v>0</v>
      </c>
      <c r="J3818" t="e">
        <v>#DIV/0!</v>
      </c>
      <c r="K3818">
        <v>0</v>
      </c>
      <c r="L3818" t="e">
        <v>#DIV/0!</v>
      </c>
      <c r="M3818">
        <v>0</v>
      </c>
      <c r="O3818">
        <v>0</v>
      </c>
      <c r="P3818">
        <v>0</v>
      </c>
      <c r="Q3818" t="e">
        <v>#DIV/0!</v>
      </c>
      <c r="R3818">
        <v>0</v>
      </c>
    </row>
    <row r="3819" spans="1:18" x14ac:dyDescent="0.25">
      <c r="A3819" t="s">
        <v>8387</v>
      </c>
      <c r="B3819" t="s">
        <v>2002</v>
      </c>
      <c r="C3819" t="s">
        <v>218</v>
      </c>
      <c r="D3819">
        <v>43009</v>
      </c>
      <c r="E3819">
        <v>0</v>
      </c>
      <c r="F3819">
        <v>0</v>
      </c>
      <c r="G3819" t="e">
        <v>#DIV/0!</v>
      </c>
      <c r="H3819">
        <v>0</v>
      </c>
      <c r="I3819">
        <v>0</v>
      </c>
      <c r="J3819" t="e">
        <v>#DIV/0!</v>
      </c>
      <c r="K3819">
        <v>0</v>
      </c>
      <c r="L3819" t="e">
        <v>#DIV/0!</v>
      </c>
      <c r="M3819">
        <v>0</v>
      </c>
      <c r="O3819">
        <v>0</v>
      </c>
      <c r="P3819">
        <v>0</v>
      </c>
      <c r="Q3819" t="e">
        <v>#DIV/0!</v>
      </c>
      <c r="R3819">
        <v>0</v>
      </c>
    </row>
    <row r="3820" spans="1:18" x14ac:dyDescent="0.25">
      <c r="A3820" t="s">
        <v>8388</v>
      </c>
      <c r="B3820" t="s">
        <v>2003</v>
      </c>
      <c r="C3820" t="s">
        <v>234</v>
      </c>
      <c r="D3820">
        <v>43009</v>
      </c>
      <c r="E3820">
        <v>0</v>
      </c>
      <c r="F3820">
        <v>0</v>
      </c>
      <c r="G3820" t="e">
        <v>#DIV/0!</v>
      </c>
      <c r="H3820">
        <v>0</v>
      </c>
      <c r="I3820">
        <v>0</v>
      </c>
      <c r="J3820" t="e">
        <v>#DIV/0!</v>
      </c>
      <c r="K3820">
        <v>0</v>
      </c>
      <c r="L3820" t="e">
        <v>#DIV/0!</v>
      </c>
      <c r="M3820">
        <v>0</v>
      </c>
      <c r="O3820">
        <v>0</v>
      </c>
      <c r="P3820">
        <v>0</v>
      </c>
      <c r="Q3820" t="e">
        <v>#DIV/0!</v>
      </c>
      <c r="R3820">
        <v>0</v>
      </c>
    </row>
    <row r="3821" spans="1:18" x14ac:dyDescent="0.25">
      <c r="A3821" t="s">
        <v>8778</v>
      </c>
      <c r="B3821" t="s">
        <v>2701</v>
      </c>
      <c r="C3821" t="s">
        <v>2636</v>
      </c>
      <c r="D3821">
        <v>43009</v>
      </c>
      <c r="E3821">
        <v>0</v>
      </c>
      <c r="F3821">
        <v>0</v>
      </c>
      <c r="G3821" t="e">
        <v>#DIV/0!</v>
      </c>
      <c r="H3821">
        <v>0</v>
      </c>
      <c r="I3821">
        <v>0</v>
      </c>
      <c r="J3821" t="e">
        <v>#DIV/0!</v>
      </c>
      <c r="K3821">
        <v>0</v>
      </c>
      <c r="L3821" t="e">
        <v>#DIV/0!</v>
      </c>
      <c r="M3821">
        <v>0</v>
      </c>
      <c r="O3821">
        <v>0</v>
      </c>
      <c r="P3821">
        <v>0</v>
      </c>
      <c r="Q3821" t="e">
        <v>#DIV/0!</v>
      </c>
      <c r="R3821">
        <v>0</v>
      </c>
    </row>
    <row r="3822" spans="1:18" x14ac:dyDescent="0.25">
      <c r="A3822" t="s">
        <v>8887</v>
      </c>
      <c r="B3822" t="s">
        <v>3233</v>
      </c>
      <c r="C3822" t="s">
        <v>2638</v>
      </c>
      <c r="D3822">
        <v>43009</v>
      </c>
      <c r="E3822">
        <v>3.5</v>
      </c>
      <c r="F3822">
        <v>3.5</v>
      </c>
      <c r="G3822">
        <v>1</v>
      </c>
      <c r="H3822">
        <v>24</v>
      </c>
      <c r="I3822">
        <v>21</v>
      </c>
      <c r="J3822">
        <v>1.1428571428571428</v>
      </c>
      <c r="K3822">
        <v>21</v>
      </c>
      <c r="L3822">
        <v>1</v>
      </c>
      <c r="M3822">
        <v>23</v>
      </c>
      <c r="O3822">
        <v>1</v>
      </c>
      <c r="P3822">
        <v>1</v>
      </c>
      <c r="Q3822">
        <v>1</v>
      </c>
      <c r="R3822">
        <v>1</v>
      </c>
    </row>
    <row r="3823" spans="1:18" x14ac:dyDescent="0.25">
      <c r="A3823" t="s">
        <v>8389</v>
      </c>
      <c r="B3823" t="s">
        <v>2004</v>
      </c>
      <c r="C3823" t="s">
        <v>209</v>
      </c>
      <c r="D3823">
        <v>43009</v>
      </c>
      <c r="E3823">
        <v>2</v>
      </c>
      <c r="F3823">
        <v>3</v>
      </c>
      <c r="G3823">
        <v>0.66666666666666663</v>
      </c>
      <c r="H3823">
        <v>5</v>
      </c>
      <c r="I3823">
        <v>12</v>
      </c>
      <c r="J3823">
        <v>0.41666666666666669</v>
      </c>
      <c r="K3823">
        <v>18</v>
      </c>
      <c r="L3823">
        <v>0.66666666666666663</v>
      </c>
      <c r="M3823">
        <v>5</v>
      </c>
      <c r="N3823">
        <v>0.75</v>
      </c>
      <c r="O3823">
        <v>0</v>
      </c>
      <c r="P3823">
        <v>0</v>
      </c>
      <c r="Q3823" t="e">
        <v>#DIV/0!</v>
      </c>
      <c r="R3823">
        <v>0</v>
      </c>
    </row>
    <row r="3824" spans="1:18" x14ac:dyDescent="0.25">
      <c r="A3824" t="s">
        <v>8390</v>
      </c>
      <c r="B3824" t="s">
        <v>2005</v>
      </c>
      <c r="C3824" t="s">
        <v>214</v>
      </c>
      <c r="D3824">
        <v>43009</v>
      </c>
      <c r="E3824">
        <v>3</v>
      </c>
      <c r="F3824">
        <v>3</v>
      </c>
      <c r="G3824">
        <v>1</v>
      </c>
      <c r="H3824">
        <v>8</v>
      </c>
      <c r="I3824">
        <v>18</v>
      </c>
      <c r="J3824">
        <v>0.44444444444444442</v>
      </c>
      <c r="K3824">
        <v>18</v>
      </c>
      <c r="L3824">
        <v>1</v>
      </c>
      <c r="M3824">
        <v>1</v>
      </c>
      <c r="N3824">
        <v>0.7</v>
      </c>
      <c r="O3824">
        <v>1</v>
      </c>
      <c r="P3824">
        <v>1</v>
      </c>
      <c r="Q3824">
        <v>1</v>
      </c>
      <c r="R3824">
        <v>7</v>
      </c>
    </row>
    <row r="3825" spans="1:18" x14ac:dyDescent="0.25">
      <c r="A3825" t="s">
        <v>8391</v>
      </c>
      <c r="B3825" t="s">
        <v>2006</v>
      </c>
      <c r="C3825" t="s">
        <v>220</v>
      </c>
      <c r="D3825">
        <v>43009</v>
      </c>
      <c r="E3825">
        <v>8</v>
      </c>
      <c r="F3825">
        <v>8</v>
      </c>
      <c r="G3825">
        <v>1</v>
      </c>
      <c r="H3825">
        <v>34</v>
      </c>
      <c r="I3825">
        <v>48</v>
      </c>
      <c r="J3825">
        <v>0.70833333333333337</v>
      </c>
      <c r="K3825">
        <v>48</v>
      </c>
      <c r="L3825">
        <v>1</v>
      </c>
      <c r="M3825">
        <v>21</v>
      </c>
      <c r="N3825">
        <v>0.9</v>
      </c>
      <c r="O3825">
        <v>6</v>
      </c>
      <c r="P3825">
        <v>10</v>
      </c>
      <c r="Q3825">
        <v>0.6</v>
      </c>
      <c r="R3825">
        <v>13</v>
      </c>
    </row>
    <row r="3826" spans="1:18" x14ac:dyDescent="0.25">
      <c r="A3826" t="s">
        <v>8392</v>
      </c>
      <c r="B3826" t="s">
        <v>2007</v>
      </c>
      <c r="C3826" t="s">
        <v>226</v>
      </c>
      <c r="D3826">
        <v>43009</v>
      </c>
      <c r="E3826">
        <v>0</v>
      </c>
      <c r="F3826">
        <v>0</v>
      </c>
      <c r="G3826" t="e">
        <v>#DIV/0!</v>
      </c>
      <c r="H3826">
        <v>0</v>
      </c>
      <c r="I3826">
        <v>0</v>
      </c>
      <c r="J3826" t="e">
        <v>#DIV/0!</v>
      </c>
      <c r="K3826">
        <v>0</v>
      </c>
      <c r="L3826" t="e">
        <v>#DIV/0!</v>
      </c>
      <c r="M3826">
        <v>0</v>
      </c>
      <c r="O3826">
        <v>0</v>
      </c>
      <c r="P3826">
        <v>0</v>
      </c>
      <c r="Q3826" t="e">
        <v>#DIV/0!</v>
      </c>
      <c r="R3826">
        <v>0</v>
      </c>
    </row>
    <row r="3827" spans="1:18" x14ac:dyDescent="0.25">
      <c r="A3827" t="s">
        <v>8393</v>
      </c>
      <c r="B3827" t="s">
        <v>2008</v>
      </c>
      <c r="C3827" t="s">
        <v>227</v>
      </c>
      <c r="D3827">
        <v>43009</v>
      </c>
      <c r="E3827">
        <v>0</v>
      </c>
      <c r="F3827">
        <v>0</v>
      </c>
      <c r="G3827" t="e">
        <v>#DIV/0!</v>
      </c>
      <c r="H3827">
        <v>0</v>
      </c>
      <c r="I3827">
        <v>0</v>
      </c>
      <c r="J3827" t="e">
        <v>#DIV/0!</v>
      </c>
      <c r="K3827">
        <v>0</v>
      </c>
      <c r="L3827" t="e">
        <v>#DIV/0!</v>
      </c>
      <c r="M3827">
        <v>0</v>
      </c>
      <c r="O3827">
        <v>0</v>
      </c>
      <c r="P3827">
        <v>0</v>
      </c>
      <c r="Q3827" t="e">
        <v>#DIV/0!</v>
      </c>
      <c r="R3827">
        <v>0</v>
      </c>
    </row>
    <row r="3828" spans="1:18" x14ac:dyDescent="0.25">
      <c r="A3828" t="s">
        <v>8996</v>
      </c>
      <c r="B3828" t="s">
        <v>2874</v>
      </c>
      <c r="C3828" t="s">
        <v>2810</v>
      </c>
      <c r="D3828">
        <v>43009</v>
      </c>
      <c r="E3828">
        <v>4</v>
      </c>
      <c r="F3828">
        <v>4</v>
      </c>
      <c r="G3828">
        <v>1</v>
      </c>
      <c r="H3828">
        <v>38</v>
      </c>
      <c r="I3828">
        <v>24</v>
      </c>
      <c r="J3828">
        <v>1.5833333333333333</v>
      </c>
      <c r="K3828">
        <v>24</v>
      </c>
      <c r="L3828">
        <v>1</v>
      </c>
      <c r="M3828">
        <v>31</v>
      </c>
      <c r="O3828">
        <v>0</v>
      </c>
      <c r="P3828">
        <v>2</v>
      </c>
      <c r="Q3828">
        <v>0</v>
      </c>
      <c r="R3828">
        <v>7</v>
      </c>
    </row>
    <row r="3829" spans="1:18" x14ac:dyDescent="0.25">
      <c r="A3829" t="s">
        <v>9136</v>
      </c>
      <c r="B3829" t="s">
        <v>9137</v>
      </c>
      <c r="C3829" t="s">
        <v>2811</v>
      </c>
      <c r="D3829">
        <v>43009</v>
      </c>
      <c r="E3829">
        <v>3</v>
      </c>
      <c r="F3829">
        <v>3</v>
      </c>
      <c r="G3829">
        <v>1</v>
      </c>
      <c r="H3829">
        <v>12</v>
      </c>
      <c r="I3829">
        <v>18</v>
      </c>
      <c r="J3829">
        <v>0.66666666666666663</v>
      </c>
      <c r="K3829">
        <v>18</v>
      </c>
      <c r="L3829">
        <v>1</v>
      </c>
      <c r="M3829">
        <v>12</v>
      </c>
      <c r="O3829">
        <v>0</v>
      </c>
      <c r="P3829">
        <v>3</v>
      </c>
      <c r="Q3829">
        <v>0</v>
      </c>
      <c r="R3829">
        <v>0</v>
      </c>
    </row>
    <row r="3830" spans="1:18" x14ac:dyDescent="0.25">
      <c r="A3830" t="s">
        <v>8394</v>
      </c>
      <c r="B3830" t="s">
        <v>2009</v>
      </c>
      <c r="C3830" t="s">
        <v>204</v>
      </c>
      <c r="D3830">
        <v>43009</v>
      </c>
      <c r="E3830">
        <v>4</v>
      </c>
      <c r="F3830">
        <v>4.5</v>
      </c>
      <c r="G3830">
        <v>0.88888888888888884</v>
      </c>
      <c r="H3830">
        <v>20</v>
      </c>
      <c r="I3830">
        <v>24</v>
      </c>
      <c r="J3830">
        <v>0.83333333333333337</v>
      </c>
      <c r="K3830">
        <v>27</v>
      </c>
      <c r="L3830">
        <v>0.88888888888888884</v>
      </c>
      <c r="M3830">
        <v>16</v>
      </c>
      <c r="O3830">
        <v>0</v>
      </c>
      <c r="P3830">
        <v>0</v>
      </c>
      <c r="Q3830" t="e">
        <v>#DIV/0!</v>
      </c>
      <c r="R3830">
        <v>4</v>
      </c>
    </row>
    <row r="3831" spans="1:18" x14ac:dyDescent="0.25">
      <c r="A3831" t="s">
        <v>8395</v>
      </c>
      <c r="B3831" t="s">
        <v>2010</v>
      </c>
      <c r="C3831" t="s">
        <v>208</v>
      </c>
      <c r="D3831">
        <v>43009</v>
      </c>
      <c r="E3831">
        <v>3</v>
      </c>
      <c r="F3831">
        <v>6.5</v>
      </c>
      <c r="G3831">
        <v>0.46153846153846156</v>
      </c>
      <c r="H3831">
        <v>6</v>
      </c>
      <c r="I3831">
        <v>18</v>
      </c>
      <c r="J3831">
        <v>0.33333333333333331</v>
      </c>
      <c r="K3831">
        <v>39</v>
      </c>
      <c r="L3831">
        <v>0.46153846153846156</v>
      </c>
      <c r="M3831">
        <v>5</v>
      </c>
      <c r="O3831">
        <v>1</v>
      </c>
      <c r="P3831">
        <v>3</v>
      </c>
      <c r="Q3831">
        <v>0.33333333333333331</v>
      </c>
      <c r="R3831">
        <v>1</v>
      </c>
    </row>
    <row r="3832" spans="1:18" x14ac:dyDescent="0.25">
      <c r="A3832" t="s">
        <v>8396</v>
      </c>
      <c r="B3832" t="s">
        <v>2011</v>
      </c>
      <c r="C3832" t="s">
        <v>212</v>
      </c>
      <c r="D3832">
        <v>43009</v>
      </c>
      <c r="E3832">
        <v>1</v>
      </c>
      <c r="F3832">
        <v>1</v>
      </c>
      <c r="G3832">
        <v>1</v>
      </c>
      <c r="H3832">
        <v>7</v>
      </c>
      <c r="I3832">
        <v>6</v>
      </c>
      <c r="J3832">
        <v>1.1666666666666667</v>
      </c>
      <c r="K3832">
        <v>6</v>
      </c>
      <c r="L3832">
        <v>1</v>
      </c>
      <c r="M3832">
        <v>7</v>
      </c>
      <c r="O3832">
        <v>0</v>
      </c>
      <c r="P3832">
        <v>0</v>
      </c>
      <c r="Q3832" t="e">
        <v>#DIV/0!</v>
      </c>
      <c r="R3832">
        <v>0</v>
      </c>
    </row>
    <row r="3833" spans="1:18" x14ac:dyDescent="0.25">
      <c r="A3833" t="s">
        <v>8397</v>
      </c>
      <c r="B3833" t="s">
        <v>2012</v>
      </c>
      <c r="C3833" t="s">
        <v>363</v>
      </c>
      <c r="D3833">
        <v>43009</v>
      </c>
      <c r="E3833">
        <v>5</v>
      </c>
      <c r="F3833">
        <v>5.5</v>
      </c>
      <c r="G3833">
        <v>0.90909090909090906</v>
      </c>
      <c r="H3833">
        <v>27</v>
      </c>
      <c r="I3833">
        <v>30</v>
      </c>
      <c r="J3833">
        <v>0.9</v>
      </c>
      <c r="K3833">
        <v>33</v>
      </c>
      <c r="L3833">
        <v>0.90909090909090906</v>
      </c>
      <c r="M3833">
        <v>22</v>
      </c>
      <c r="O3833">
        <v>1</v>
      </c>
      <c r="P3833">
        <v>1</v>
      </c>
      <c r="Q3833">
        <v>1</v>
      </c>
      <c r="R3833">
        <v>5</v>
      </c>
    </row>
    <row r="3834" spans="1:18" x14ac:dyDescent="0.25">
      <c r="A3834" t="s">
        <v>8398</v>
      </c>
      <c r="B3834" t="s">
        <v>2013</v>
      </c>
      <c r="C3834" t="s">
        <v>223</v>
      </c>
      <c r="D3834">
        <v>43009</v>
      </c>
      <c r="E3834">
        <v>0</v>
      </c>
      <c r="F3834">
        <v>0</v>
      </c>
      <c r="G3834" t="e">
        <v>#DIV/0!</v>
      </c>
      <c r="H3834">
        <v>0</v>
      </c>
      <c r="I3834">
        <v>0</v>
      </c>
      <c r="J3834" t="e">
        <v>#DIV/0!</v>
      </c>
      <c r="K3834">
        <v>0</v>
      </c>
      <c r="L3834" t="e">
        <v>#DIV/0!</v>
      </c>
      <c r="M3834">
        <v>0</v>
      </c>
      <c r="O3834">
        <v>0</v>
      </c>
      <c r="P3834">
        <v>0</v>
      </c>
      <c r="Q3834" t="e">
        <v>#DIV/0!</v>
      </c>
      <c r="R3834">
        <v>0</v>
      </c>
    </row>
    <row r="3835" spans="1:18" x14ac:dyDescent="0.25">
      <c r="A3835" t="s">
        <v>8399</v>
      </c>
      <c r="B3835" t="s">
        <v>2014</v>
      </c>
      <c r="C3835" t="s">
        <v>206</v>
      </c>
      <c r="D3835">
        <v>43009</v>
      </c>
      <c r="E3835">
        <v>8</v>
      </c>
      <c r="F3835">
        <v>5.5</v>
      </c>
      <c r="G3835">
        <v>1.4545454545454546</v>
      </c>
      <c r="H3835">
        <v>119</v>
      </c>
      <c r="I3835">
        <v>112</v>
      </c>
      <c r="J3835">
        <v>1.0625</v>
      </c>
      <c r="K3835">
        <v>77</v>
      </c>
      <c r="L3835">
        <v>1.4545454545454546</v>
      </c>
      <c r="M3835">
        <v>119</v>
      </c>
      <c r="O3835">
        <v>0</v>
      </c>
      <c r="P3835">
        <v>0</v>
      </c>
      <c r="Q3835" t="e">
        <v>#DIV/0!</v>
      </c>
      <c r="R3835">
        <v>0</v>
      </c>
    </row>
    <row r="3836" spans="1:18" x14ac:dyDescent="0.25">
      <c r="A3836" t="s">
        <v>8400</v>
      </c>
      <c r="B3836" t="s">
        <v>2015</v>
      </c>
      <c r="C3836" t="s">
        <v>977</v>
      </c>
      <c r="D3836">
        <v>43009</v>
      </c>
      <c r="E3836">
        <v>1.5</v>
      </c>
      <c r="F3836">
        <v>1.5</v>
      </c>
      <c r="G3836">
        <v>1</v>
      </c>
      <c r="H3836">
        <v>7</v>
      </c>
      <c r="I3836">
        <v>21</v>
      </c>
      <c r="J3836">
        <v>0.33333333333333331</v>
      </c>
      <c r="K3836">
        <v>21</v>
      </c>
      <c r="L3836">
        <v>1</v>
      </c>
      <c r="M3836">
        <v>7</v>
      </c>
      <c r="O3836">
        <v>0</v>
      </c>
      <c r="P3836">
        <v>0</v>
      </c>
      <c r="Q3836" t="e">
        <v>#DIV/0!</v>
      </c>
      <c r="R3836">
        <v>0</v>
      </c>
    </row>
    <row r="3837" spans="1:18" x14ac:dyDescent="0.25">
      <c r="A3837" t="s">
        <v>8401</v>
      </c>
      <c r="B3837" t="s">
        <v>2016</v>
      </c>
      <c r="C3837" t="s">
        <v>229</v>
      </c>
      <c r="D3837">
        <v>43009</v>
      </c>
      <c r="E3837">
        <v>5</v>
      </c>
      <c r="F3837">
        <v>9</v>
      </c>
      <c r="G3837">
        <v>0.55555555555555558</v>
      </c>
      <c r="H3837">
        <v>88</v>
      </c>
      <c r="I3837">
        <v>50</v>
      </c>
      <c r="J3837">
        <v>1.76</v>
      </c>
      <c r="K3837">
        <v>90</v>
      </c>
      <c r="L3837">
        <v>0.55555555555555558</v>
      </c>
      <c r="M3837">
        <v>82</v>
      </c>
      <c r="O3837">
        <v>0</v>
      </c>
      <c r="P3837">
        <v>0</v>
      </c>
      <c r="Q3837" t="e">
        <v>#DIV/0!</v>
      </c>
      <c r="R3837">
        <v>6</v>
      </c>
    </row>
    <row r="3838" spans="1:18" x14ac:dyDescent="0.25">
      <c r="A3838" t="s">
        <v>8402</v>
      </c>
      <c r="B3838" t="s">
        <v>2017</v>
      </c>
      <c r="C3838" t="s">
        <v>678</v>
      </c>
      <c r="D3838">
        <v>43009</v>
      </c>
      <c r="E3838">
        <v>0</v>
      </c>
      <c r="F3838">
        <v>0</v>
      </c>
      <c r="G3838" t="e">
        <v>#DIV/0!</v>
      </c>
      <c r="H3838">
        <v>0</v>
      </c>
      <c r="I3838">
        <v>0</v>
      </c>
      <c r="J3838" t="e">
        <v>#DIV/0!</v>
      </c>
      <c r="K3838">
        <v>0</v>
      </c>
      <c r="L3838" t="e">
        <v>#DIV/0!</v>
      </c>
      <c r="M3838">
        <v>0</v>
      </c>
      <c r="O3838">
        <v>0</v>
      </c>
      <c r="P3838">
        <v>0</v>
      </c>
      <c r="Q3838" t="e">
        <v>#DIV/0!</v>
      </c>
      <c r="R3838">
        <v>0</v>
      </c>
    </row>
    <row r="3839" spans="1:18" x14ac:dyDescent="0.25">
      <c r="A3839" t="s">
        <v>8403</v>
      </c>
      <c r="B3839" t="s">
        <v>2018</v>
      </c>
      <c r="C3839" t="s">
        <v>231</v>
      </c>
      <c r="D3839">
        <v>43009</v>
      </c>
      <c r="E3839">
        <v>5.5</v>
      </c>
      <c r="F3839">
        <v>5.5</v>
      </c>
      <c r="G3839">
        <v>1</v>
      </c>
      <c r="H3839">
        <v>45</v>
      </c>
      <c r="I3839">
        <v>62</v>
      </c>
      <c r="J3839">
        <v>0.72580645161290325</v>
      </c>
      <c r="K3839">
        <v>62</v>
      </c>
      <c r="L3839">
        <v>1</v>
      </c>
      <c r="M3839">
        <v>38</v>
      </c>
      <c r="O3839">
        <v>0</v>
      </c>
      <c r="P3839">
        <v>0</v>
      </c>
      <c r="Q3839" t="e">
        <v>#DIV/0!</v>
      </c>
      <c r="R3839">
        <v>7</v>
      </c>
    </row>
    <row r="3840" spans="1:18" x14ac:dyDescent="0.25">
      <c r="A3840" t="s">
        <v>8404</v>
      </c>
      <c r="B3840" t="s">
        <v>2019</v>
      </c>
      <c r="C3840" t="s">
        <v>236</v>
      </c>
      <c r="D3840">
        <v>43009</v>
      </c>
      <c r="E3840">
        <v>8</v>
      </c>
      <c r="F3840">
        <v>7</v>
      </c>
      <c r="G3840">
        <v>1.1428571428571428</v>
      </c>
      <c r="H3840">
        <v>118</v>
      </c>
      <c r="I3840">
        <v>94</v>
      </c>
      <c r="J3840">
        <v>1.2553191489361701</v>
      </c>
      <c r="K3840">
        <v>80</v>
      </c>
      <c r="L3840">
        <v>1.175</v>
      </c>
      <c r="M3840">
        <v>109</v>
      </c>
      <c r="O3840">
        <v>0</v>
      </c>
      <c r="P3840">
        <v>28</v>
      </c>
      <c r="Q3840">
        <v>0</v>
      </c>
      <c r="R3840">
        <v>9</v>
      </c>
    </row>
    <row r="3841" spans="1:18" x14ac:dyDescent="0.25">
      <c r="A3841" t="s">
        <v>8405</v>
      </c>
      <c r="B3841" t="s">
        <v>2020</v>
      </c>
      <c r="C3841" t="s">
        <v>221</v>
      </c>
      <c r="D3841">
        <v>43009</v>
      </c>
      <c r="E3841">
        <v>7.5</v>
      </c>
      <c r="F3841">
        <v>8.5</v>
      </c>
      <c r="G3841">
        <v>0.88235294117647056</v>
      </c>
      <c r="H3841">
        <v>56</v>
      </c>
      <c r="I3841">
        <v>99</v>
      </c>
      <c r="J3841">
        <v>0.56565656565656564</v>
      </c>
      <c r="K3841">
        <v>113</v>
      </c>
      <c r="L3841">
        <v>0.87610619469026552</v>
      </c>
      <c r="M3841">
        <v>48</v>
      </c>
      <c r="O3841">
        <v>4</v>
      </c>
      <c r="P3841">
        <v>9</v>
      </c>
      <c r="Q3841">
        <v>0.44444444444444442</v>
      </c>
      <c r="R3841">
        <v>8</v>
      </c>
    </row>
    <row r="3842" spans="1:18" x14ac:dyDescent="0.25">
      <c r="A3842" t="s">
        <v>8406</v>
      </c>
      <c r="B3842" t="s">
        <v>2021</v>
      </c>
      <c r="C3842" t="s">
        <v>238</v>
      </c>
      <c r="D3842">
        <v>43009</v>
      </c>
      <c r="E3842">
        <v>2</v>
      </c>
      <c r="F3842">
        <v>3.5</v>
      </c>
      <c r="G3842">
        <v>0.5714285714285714</v>
      </c>
      <c r="H3842">
        <v>81</v>
      </c>
      <c r="I3842">
        <v>28</v>
      </c>
      <c r="J3842">
        <v>2.8928571428571428</v>
      </c>
      <c r="K3842">
        <v>49</v>
      </c>
      <c r="L3842">
        <v>0.5714285714285714</v>
      </c>
      <c r="M3842">
        <v>79</v>
      </c>
      <c r="O3842">
        <v>0</v>
      </c>
      <c r="P3842">
        <v>0</v>
      </c>
      <c r="Q3842" t="e">
        <v>#DIV/0!</v>
      </c>
      <c r="R3842">
        <v>2</v>
      </c>
    </row>
    <row r="3843" spans="1:18" x14ac:dyDescent="0.25">
      <c r="A3843" t="s">
        <v>8407</v>
      </c>
      <c r="B3843" t="s">
        <v>2022</v>
      </c>
      <c r="C3843" t="s">
        <v>224</v>
      </c>
      <c r="D3843">
        <v>43009</v>
      </c>
      <c r="E3843">
        <v>0</v>
      </c>
      <c r="F3843">
        <v>0</v>
      </c>
      <c r="G3843" t="e">
        <v>#DIV/0!</v>
      </c>
      <c r="H3843">
        <v>0</v>
      </c>
      <c r="I3843">
        <v>0</v>
      </c>
      <c r="J3843" t="e">
        <v>#DIV/0!</v>
      </c>
      <c r="K3843">
        <v>0</v>
      </c>
      <c r="L3843" t="e">
        <v>#DIV/0!</v>
      </c>
      <c r="M3843">
        <v>0</v>
      </c>
      <c r="O3843">
        <v>0</v>
      </c>
      <c r="P3843">
        <v>0</v>
      </c>
      <c r="Q3843" t="e">
        <v>#DIV/0!</v>
      </c>
      <c r="R3843">
        <v>0</v>
      </c>
    </row>
    <row r="3844" spans="1:18" x14ac:dyDescent="0.25">
      <c r="A3844" t="s">
        <v>8408</v>
      </c>
      <c r="B3844" t="s">
        <v>2023</v>
      </c>
      <c r="C3844" t="s">
        <v>584</v>
      </c>
      <c r="D3844">
        <v>43009</v>
      </c>
      <c r="E3844">
        <v>0</v>
      </c>
      <c r="F3844">
        <v>0</v>
      </c>
      <c r="G3844" t="e">
        <v>#DIV/0!</v>
      </c>
      <c r="H3844">
        <v>0</v>
      </c>
      <c r="I3844">
        <v>0</v>
      </c>
      <c r="J3844" t="e">
        <v>#DIV/0!</v>
      </c>
      <c r="K3844">
        <v>0</v>
      </c>
      <c r="L3844" t="e">
        <v>#DIV/0!</v>
      </c>
      <c r="M3844">
        <v>0</v>
      </c>
      <c r="O3844">
        <v>0</v>
      </c>
      <c r="P3844">
        <v>0</v>
      </c>
      <c r="Q3844" t="e">
        <v>#DIV/0!</v>
      </c>
      <c r="R3844">
        <v>0</v>
      </c>
    </row>
    <row r="3845" spans="1:18" x14ac:dyDescent="0.25">
      <c r="A3845" t="s">
        <v>8409</v>
      </c>
      <c r="B3845" t="s">
        <v>2024</v>
      </c>
      <c r="C3845" t="s">
        <v>1164</v>
      </c>
      <c r="D3845">
        <v>43009</v>
      </c>
      <c r="E3845">
        <v>0.5</v>
      </c>
      <c r="F3845">
        <v>2</v>
      </c>
      <c r="G3845">
        <v>0.25</v>
      </c>
      <c r="H3845">
        <v>4</v>
      </c>
      <c r="I3845">
        <v>3</v>
      </c>
      <c r="J3845">
        <v>1.3333333333333333</v>
      </c>
      <c r="K3845">
        <v>12</v>
      </c>
      <c r="L3845">
        <v>0.25</v>
      </c>
      <c r="M3845">
        <v>3</v>
      </c>
      <c r="O3845">
        <v>0</v>
      </c>
      <c r="P3845">
        <v>0</v>
      </c>
      <c r="Q3845" t="e">
        <v>#DIV/0!</v>
      </c>
      <c r="R3845">
        <v>1</v>
      </c>
    </row>
    <row r="3846" spans="1:18" x14ac:dyDescent="0.25">
      <c r="A3846" t="s">
        <v>8410</v>
      </c>
      <c r="B3846" t="s">
        <v>2025</v>
      </c>
      <c r="C3846" t="s">
        <v>1166</v>
      </c>
      <c r="D3846">
        <v>43009</v>
      </c>
      <c r="E3846">
        <v>2</v>
      </c>
      <c r="F3846">
        <v>1.5</v>
      </c>
      <c r="G3846">
        <v>1.3333333333333333</v>
      </c>
      <c r="H3846">
        <v>8</v>
      </c>
      <c r="I3846">
        <v>12</v>
      </c>
      <c r="J3846">
        <v>0.66666666666666663</v>
      </c>
      <c r="K3846">
        <v>9</v>
      </c>
      <c r="L3846">
        <v>1.3333333333333333</v>
      </c>
      <c r="M3846">
        <v>8</v>
      </c>
      <c r="O3846">
        <v>0</v>
      </c>
      <c r="P3846">
        <v>0</v>
      </c>
      <c r="Q3846" t="e">
        <v>#DIV/0!</v>
      </c>
      <c r="R3846">
        <v>0</v>
      </c>
    </row>
    <row r="3847" spans="1:18" x14ac:dyDescent="0.25">
      <c r="A3847" t="s">
        <v>8411</v>
      </c>
      <c r="B3847" t="s">
        <v>2026</v>
      </c>
      <c r="C3847" t="s">
        <v>1168</v>
      </c>
      <c r="D3847">
        <v>43009</v>
      </c>
      <c r="E3847">
        <v>0</v>
      </c>
      <c r="F3847">
        <v>0</v>
      </c>
      <c r="G3847" t="e">
        <v>#DIV/0!</v>
      </c>
      <c r="H3847">
        <v>0</v>
      </c>
      <c r="I3847">
        <v>0</v>
      </c>
      <c r="J3847" t="e">
        <v>#DIV/0!</v>
      </c>
      <c r="K3847">
        <v>0</v>
      </c>
      <c r="L3847" t="e">
        <v>#DIV/0!</v>
      </c>
      <c r="M3847">
        <v>0</v>
      </c>
      <c r="O3847">
        <v>0</v>
      </c>
      <c r="P3847">
        <v>0</v>
      </c>
      <c r="Q3847" t="e">
        <v>#DIV/0!</v>
      </c>
      <c r="R3847">
        <v>0</v>
      </c>
    </row>
    <row r="3848" spans="1:18" x14ac:dyDescent="0.25">
      <c r="A3848" t="s">
        <v>8412</v>
      </c>
      <c r="B3848" t="s">
        <v>2027</v>
      </c>
      <c r="C3848" t="s">
        <v>1170</v>
      </c>
      <c r="D3848">
        <v>43009</v>
      </c>
      <c r="E3848">
        <v>2</v>
      </c>
      <c r="F3848">
        <v>6</v>
      </c>
      <c r="G3848">
        <v>0.33333333333333331</v>
      </c>
      <c r="H3848">
        <v>8</v>
      </c>
      <c r="I3848">
        <v>12</v>
      </c>
      <c r="J3848">
        <v>0.66666666666666663</v>
      </c>
      <c r="K3848">
        <v>36</v>
      </c>
      <c r="L3848">
        <v>0.33333333333333331</v>
      </c>
      <c r="M3848">
        <v>8</v>
      </c>
      <c r="O3848">
        <v>0</v>
      </c>
      <c r="P3848">
        <v>0</v>
      </c>
      <c r="Q3848" t="e">
        <v>#DIV/0!</v>
      </c>
      <c r="R3848">
        <v>0</v>
      </c>
    </row>
    <row r="3849" spans="1:18" x14ac:dyDescent="0.25">
      <c r="A3849" t="s">
        <v>8413</v>
      </c>
      <c r="B3849" t="s">
        <v>2028</v>
      </c>
      <c r="C3849" t="s">
        <v>1172</v>
      </c>
      <c r="D3849">
        <v>43009</v>
      </c>
      <c r="E3849">
        <v>1</v>
      </c>
      <c r="F3849">
        <v>1</v>
      </c>
      <c r="G3849">
        <v>1</v>
      </c>
      <c r="H3849">
        <v>11</v>
      </c>
      <c r="I3849">
        <v>6</v>
      </c>
      <c r="J3849">
        <v>1.8333333333333333</v>
      </c>
      <c r="K3849">
        <v>6</v>
      </c>
      <c r="L3849">
        <v>1</v>
      </c>
      <c r="M3849">
        <v>11</v>
      </c>
      <c r="O3849">
        <v>0</v>
      </c>
      <c r="P3849">
        <v>0</v>
      </c>
      <c r="Q3849" t="e">
        <v>#DIV/0!</v>
      </c>
      <c r="R3849">
        <v>0</v>
      </c>
    </row>
    <row r="3850" spans="1:18" x14ac:dyDescent="0.25">
      <c r="A3850" t="s">
        <v>8414</v>
      </c>
      <c r="B3850" t="s">
        <v>2029</v>
      </c>
      <c r="C3850" t="s">
        <v>1174</v>
      </c>
      <c r="D3850">
        <v>43009</v>
      </c>
      <c r="E3850">
        <v>3</v>
      </c>
      <c r="F3850">
        <v>3.5</v>
      </c>
      <c r="G3850">
        <v>0.8571428571428571</v>
      </c>
      <c r="H3850">
        <v>11</v>
      </c>
      <c r="I3850">
        <v>18</v>
      </c>
      <c r="J3850">
        <v>0.61111111111111116</v>
      </c>
      <c r="K3850">
        <v>21</v>
      </c>
      <c r="L3850">
        <v>0.8571428571428571</v>
      </c>
      <c r="M3850">
        <v>11</v>
      </c>
      <c r="O3850">
        <v>0</v>
      </c>
      <c r="P3850">
        <v>0</v>
      </c>
      <c r="Q3850" t="e">
        <v>#DIV/0!</v>
      </c>
      <c r="R3850">
        <v>0</v>
      </c>
    </row>
    <row r="3851" spans="1:18" x14ac:dyDescent="0.25">
      <c r="A3851" t="s">
        <v>8415</v>
      </c>
      <c r="B3851" t="s">
        <v>2030</v>
      </c>
      <c r="C3851" t="s">
        <v>202</v>
      </c>
      <c r="D3851">
        <v>43009</v>
      </c>
      <c r="E3851">
        <v>0.5</v>
      </c>
      <c r="F3851">
        <v>2</v>
      </c>
      <c r="G3851">
        <v>0.25</v>
      </c>
      <c r="H3851">
        <v>4</v>
      </c>
      <c r="I3851">
        <v>3</v>
      </c>
      <c r="J3851">
        <v>1.3333333333333333</v>
      </c>
      <c r="K3851">
        <v>12</v>
      </c>
      <c r="L3851">
        <v>0.25</v>
      </c>
      <c r="M3851">
        <v>3</v>
      </c>
      <c r="O3851">
        <v>0</v>
      </c>
      <c r="P3851">
        <v>0</v>
      </c>
      <c r="Q3851" t="e">
        <v>#DIV/0!</v>
      </c>
      <c r="R3851">
        <v>1</v>
      </c>
    </row>
    <row r="3852" spans="1:18" x14ac:dyDescent="0.25">
      <c r="A3852" t="s">
        <v>8416</v>
      </c>
      <c r="B3852" t="s">
        <v>2031</v>
      </c>
      <c r="C3852" t="s">
        <v>203</v>
      </c>
      <c r="D3852">
        <v>43009</v>
      </c>
      <c r="E3852">
        <v>12</v>
      </c>
      <c r="F3852">
        <v>10</v>
      </c>
      <c r="G3852">
        <v>1.2</v>
      </c>
      <c r="H3852">
        <v>139</v>
      </c>
      <c r="I3852">
        <v>136</v>
      </c>
      <c r="J3852">
        <v>1.0220588235294117</v>
      </c>
      <c r="K3852">
        <v>104</v>
      </c>
      <c r="L3852">
        <v>1.3076923076923077</v>
      </c>
      <c r="M3852">
        <v>135</v>
      </c>
      <c r="O3852">
        <v>0</v>
      </c>
      <c r="P3852">
        <v>0</v>
      </c>
      <c r="Q3852" t="e">
        <v>#DIV/0!</v>
      </c>
      <c r="R3852">
        <v>4</v>
      </c>
    </row>
    <row r="3853" spans="1:18" x14ac:dyDescent="0.25">
      <c r="A3853" t="s">
        <v>8417</v>
      </c>
      <c r="B3853" t="s">
        <v>2032</v>
      </c>
      <c r="C3853" t="s">
        <v>988</v>
      </c>
      <c r="D3853">
        <v>43009</v>
      </c>
      <c r="E3853">
        <v>3.5</v>
      </c>
      <c r="F3853">
        <v>3</v>
      </c>
      <c r="G3853">
        <v>1.1666666666666667</v>
      </c>
      <c r="H3853">
        <v>15</v>
      </c>
      <c r="I3853">
        <v>33</v>
      </c>
      <c r="J3853">
        <v>0.45454545454545453</v>
      </c>
      <c r="K3853">
        <v>30</v>
      </c>
      <c r="L3853">
        <v>1.1000000000000001</v>
      </c>
      <c r="M3853">
        <v>15</v>
      </c>
      <c r="O3853">
        <v>0</v>
      </c>
      <c r="P3853">
        <v>0</v>
      </c>
      <c r="Q3853" t="e">
        <v>#DIV/0!</v>
      </c>
      <c r="R3853">
        <v>0</v>
      </c>
    </row>
    <row r="3854" spans="1:18" x14ac:dyDescent="0.25">
      <c r="A3854" t="s">
        <v>8418</v>
      </c>
      <c r="B3854" t="s">
        <v>2033</v>
      </c>
      <c r="C3854" t="s">
        <v>1322</v>
      </c>
      <c r="D3854">
        <v>43009</v>
      </c>
      <c r="E3854">
        <v>0</v>
      </c>
      <c r="F3854">
        <v>0</v>
      </c>
      <c r="G3854" t="e">
        <v>#DIV/0!</v>
      </c>
      <c r="H3854">
        <v>0</v>
      </c>
      <c r="I3854">
        <v>0</v>
      </c>
      <c r="J3854" t="e">
        <v>#DIV/0!</v>
      </c>
      <c r="K3854">
        <v>0</v>
      </c>
      <c r="L3854" t="e">
        <v>#DIV/0!</v>
      </c>
      <c r="M3854">
        <v>0</v>
      </c>
      <c r="O3854">
        <v>0</v>
      </c>
      <c r="P3854">
        <v>0</v>
      </c>
      <c r="Q3854" t="e">
        <v>#DIV/0!</v>
      </c>
      <c r="R3854">
        <v>0</v>
      </c>
    </row>
    <row r="3855" spans="1:18" x14ac:dyDescent="0.25">
      <c r="A3855" t="s">
        <v>8419</v>
      </c>
      <c r="B3855" t="s">
        <v>2034</v>
      </c>
      <c r="C3855" t="s">
        <v>232</v>
      </c>
      <c r="D3855">
        <v>43009</v>
      </c>
      <c r="E3855">
        <v>0</v>
      </c>
      <c r="F3855">
        <v>0</v>
      </c>
      <c r="G3855" t="e">
        <v>#DIV/0!</v>
      </c>
      <c r="H3855">
        <v>0</v>
      </c>
      <c r="I3855">
        <v>0</v>
      </c>
      <c r="J3855" t="e">
        <v>#DIV/0!</v>
      </c>
      <c r="K3855">
        <v>0</v>
      </c>
      <c r="L3855" t="e">
        <v>#DIV/0!</v>
      </c>
      <c r="M3855">
        <v>0</v>
      </c>
      <c r="O3855">
        <v>0</v>
      </c>
      <c r="P3855">
        <v>0</v>
      </c>
      <c r="Q3855" t="e">
        <v>#DIV/0!</v>
      </c>
      <c r="R3855">
        <v>0</v>
      </c>
    </row>
    <row r="3856" spans="1:18" x14ac:dyDescent="0.25">
      <c r="A3856" t="s">
        <v>8420</v>
      </c>
      <c r="B3856" t="s">
        <v>2035</v>
      </c>
      <c r="C3856" t="s">
        <v>207</v>
      </c>
      <c r="D3856">
        <v>43009</v>
      </c>
      <c r="E3856">
        <v>7</v>
      </c>
      <c r="F3856">
        <v>15.5</v>
      </c>
      <c r="G3856">
        <v>0.45161290322580644</v>
      </c>
      <c r="H3856">
        <v>19</v>
      </c>
      <c r="I3856">
        <v>42</v>
      </c>
      <c r="J3856">
        <v>0.45238095238095238</v>
      </c>
      <c r="K3856">
        <v>93</v>
      </c>
      <c r="L3856">
        <v>0.45161290322580644</v>
      </c>
      <c r="M3856">
        <v>18</v>
      </c>
      <c r="N3856">
        <v>0.75</v>
      </c>
      <c r="O3856">
        <v>1</v>
      </c>
      <c r="P3856">
        <v>3</v>
      </c>
      <c r="Q3856">
        <v>0.33333333333333331</v>
      </c>
      <c r="R3856">
        <v>1</v>
      </c>
    </row>
    <row r="3857" spans="1:18" x14ac:dyDescent="0.25">
      <c r="A3857" t="s">
        <v>8421</v>
      </c>
      <c r="B3857" t="s">
        <v>2036</v>
      </c>
      <c r="C3857" t="s">
        <v>228</v>
      </c>
      <c r="D3857">
        <v>43009</v>
      </c>
      <c r="E3857">
        <v>5</v>
      </c>
      <c r="F3857">
        <v>9</v>
      </c>
      <c r="G3857">
        <v>0.55555555555555558</v>
      </c>
      <c r="H3857">
        <v>88</v>
      </c>
      <c r="I3857">
        <v>50</v>
      </c>
      <c r="J3857">
        <v>1.76</v>
      </c>
      <c r="K3857">
        <v>90</v>
      </c>
      <c r="L3857">
        <v>0.55555555555555558</v>
      </c>
      <c r="M3857">
        <v>82</v>
      </c>
      <c r="O3857">
        <v>0</v>
      </c>
      <c r="P3857">
        <v>0</v>
      </c>
      <c r="Q3857" t="e">
        <v>#DIV/0!</v>
      </c>
      <c r="R3857">
        <v>6</v>
      </c>
    </row>
    <row r="3858" spans="1:18" x14ac:dyDescent="0.25">
      <c r="A3858" t="s">
        <v>8422</v>
      </c>
      <c r="B3858" t="s">
        <v>2037</v>
      </c>
      <c r="C3858" t="s">
        <v>689</v>
      </c>
      <c r="D3858">
        <v>43009</v>
      </c>
      <c r="E3858">
        <v>0</v>
      </c>
      <c r="F3858">
        <v>0</v>
      </c>
      <c r="G3858" t="e">
        <v>#DIV/0!</v>
      </c>
      <c r="H3858">
        <v>0</v>
      </c>
      <c r="I3858">
        <v>0</v>
      </c>
      <c r="J3858" t="e">
        <v>#DIV/0!</v>
      </c>
      <c r="K3858">
        <v>0</v>
      </c>
      <c r="L3858" t="e">
        <v>#DIV/0!</v>
      </c>
      <c r="M3858">
        <v>0</v>
      </c>
      <c r="O3858">
        <v>0</v>
      </c>
      <c r="P3858">
        <v>0</v>
      </c>
      <c r="Q3858" t="e">
        <v>#DIV/0!</v>
      </c>
      <c r="R3858">
        <v>0</v>
      </c>
    </row>
    <row r="3859" spans="1:18" x14ac:dyDescent="0.25">
      <c r="A3859" t="s">
        <v>8423</v>
      </c>
      <c r="B3859" t="s">
        <v>2038</v>
      </c>
      <c r="C3859" t="s">
        <v>211</v>
      </c>
      <c r="D3859">
        <v>43009</v>
      </c>
      <c r="E3859">
        <v>5</v>
      </c>
      <c r="F3859">
        <v>5</v>
      </c>
      <c r="G3859">
        <v>1</v>
      </c>
      <c r="H3859">
        <v>26</v>
      </c>
      <c r="I3859">
        <v>30</v>
      </c>
      <c r="J3859">
        <v>0.8666666666666667</v>
      </c>
      <c r="K3859">
        <v>30</v>
      </c>
      <c r="L3859">
        <v>1</v>
      </c>
      <c r="M3859">
        <v>19</v>
      </c>
      <c r="N3859">
        <v>0.7</v>
      </c>
      <c r="O3859">
        <v>1</v>
      </c>
      <c r="P3859">
        <v>1</v>
      </c>
      <c r="Q3859">
        <v>1</v>
      </c>
      <c r="R3859">
        <v>7</v>
      </c>
    </row>
    <row r="3860" spans="1:18" x14ac:dyDescent="0.25">
      <c r="A3860" t="s">
        <v>8424</v>
      </c>
      <c r="B3860" t="s">
        <v>2039</v>
      </c>
      <c r="C3860" t="s">
        <v>216</v>
      </c>
      <c r="D3860">
        <v>43009</v>
      </c>
      <c r="E3860">
        <v>0</v>
      </c>
      <c r="F3860">
        <v>0</v>
      </c>
      <c r="G3860" t="e">
        <v>#DIV/0!</v>
      </c>
      <c r="H3860">
        <v>0</v>
      </c>
      <c r="I3860">
        <v>0</v>
      </c>
      <c r="J3860" t="e">
        <v>#DIV/0!</v>
      </c>
      <c r="K3860">
        <v>0</v>
      </c>
      <c r="L3860" t="e">
        <v>#DIV/0!</v>
      </c>
      <c r="M3860">
        <v>0</v>
      </c>
      <c r="O3860">
        <v>0</v>
      </c>
      <c r="P3860">
        <v>0</v>
      </c>
      <c r="Q3860" t="e">
        <v>#DIV/0!</v>
      </c>
      <c r="R3860">
        <v>0</v>
      </c>
    </row>
    <row r="3861" spans="1:18" x14ac:dyDescent="0.25">
      <c r="A3861" t="s">
        <v>8425</v>
      </c>
      <c r="B3861" t="s">
        <v>2040</v>
      </c>
      <c r="C3861" t="s">
        <v>230</v>
      </c>
      <c r="D3861">
        <v>43009</v>
      </c>
      <c r="E3861">
        <v>5.5</v>
      </c>
      <c r="F3861">
        <v>5.5</v>
      </c>
      <c r="G3861">
        <v>1</v>
      </c>
      <c r="H3861">
        <v>45</v>
      </c>
      <c r="I3861">
        <v>62</v>
      </c>
      <c r="J3861">
        <v>0.72580645161290325</v>
      </c>
      <c r="K3861">
        <v>62</v>
      </c>
      <c r="L3861">
        <v>1</v>
      </c>
      <c r="M3861">
        <v>38</v>
      </c>
      <c r="O3861">
        <v>0</v>
      </c>
      <c r="P3861">
        <v>0</v>
      </c>
      <c r="Q3861" t="e">
        <v>#DIV/0!</v>
      </c>
      <c r="R3861">
        <v>7</v>
      </c>
    </row>
    <row r="3862" spans="1:18" x14ac:dyDescent="0.25">
      <c r="A3862" t="s">
        <v>9656</v>
      </c>
      <c r="B3862" t="s">
        <v>9657</v>
      </c>
      <c r="C3862" t="s">
        <v>9523</v>
      </c>
      <c r="D3862">
        <v>43009</v>
      </c>
      <c r="E3862">
        <v>4</v>
      </c>
      <c r="F3862">
        <v>4</v>
      </c>
      <c r="G3862">
        <v>1</v>
      </c>
      <c r="H3862">
        <v>38</v>
      </c>
      <c r="I3862">
        <v>24</v>
      </c>
      <c r="J3862">
        <v>1.5833333333333333</v>
      </c>
      <c r="K3862">
        <v>24</v>
      </c>
      <c r="L3862">
        <v>1</v>
      </c>
      <c r="M3862">
        <v>31</v>
      </c>
      <c r="O3862">
        <v>0</v>
      </c>
      <c r="P3862">
        <v>2</v>
      </c>
      <c r="Q3862">
        <v>0</v>
      </c>
      <c r="R3862">
        <v>7</v>
      </c>
    </row>
    <row r="3863" spans="1:18" x14ac:dyDescent="0.25">
      <c r="A3863" t="s">
        <v>8426</v>
      </c>
      <c r="B3863" t="s">
        <v>2041</v>
      </c>
      <c r="C3863" t="s">
        <v>237</v>
      </c>
      <c r="D3863">
        <v>43009</v>
      </c>
      <c r="E3863">
        <v>8</v>
      </c>
      <c r="F3863">
        <v>7</v>
      </c>
      <c r="G3863">
        <v>1.1428571428571428</v>
      </c>
      <c r="H3863">
        <v>118</v>
      </c>
      <c r="I3863">
        <v>94</v>
      </c>
      <c r="J3863">
        <v>1.2553191489361701</v>
      </c>
      <c r="K3863">
        <v>80</v>
      </c>
      <c r="L3863">
        <v>1.175</v>
      </c>
      <c r="M3863">
        <v>109</v>
      </c>
      <c r="O3863">
        <v>0</v>
      </c>
      <c r="P3863">
        <v>28</v>
      </c>
      <c r="Q3863">
        <v>0</v>
      </c>
      <c r="R3863">
        <v>9</v>
      </c>
    </row>
    <row r="3864" spans="1:18" x14ac:dyDescent="0.25">
      <c r="A3864" t="s">
        <v>8427</v>
      </c>
      <c r="B3864" t="s">
        <v>2042</v>
      </c>
      <c r="C3864" t="s">
        <v>364</v>
      </c>
      <c r="D3864">
        <v>43009</v>
      </c>
      <c r="E3864">
        <v>8</v>
      </c>
      <c r="F3864">
        <v>9</v>
      </c>
      <c r="G3864">
        <v>0.88888888888888884</v>
      </c>
      <c r="H3864">
        <v>38</v>
      </c>
      <c r="I3864">
        <v>48</v>
      </c>
      <c r="J3864">
        <v>0.79166666666666663</v>
      </c>
      <c r="K3864">
        <v>54</v>
      </c>
      <c r="L3864">
        <v>0.88888888888888884</v>
      </c>
      <c r="M3864">
        <v>33</v>
      </c>
      <c r="O3864">
        <v>1</v>
      </c>
      <c r="P3864">
        <v>1</v>
      </c>
      <c r="Q3864">
        <v>1</v>
      </c>
      <c r="R3864">
        <v>5</v>
      </c>
    </row>
    <row r="3865" spans="1:18" x14ac:dyDescent="0.25">
      <c r="A3865" t="s">
        <v>8428</v>
      </c>
      <c r="B3865" t="s">
        <v>2043</v>
      </c>
      <c r="C3865" t="s">
        <v>219</v>
      </c>
      <c r="D3865">
        <v>43009</v>
      </c>
      <c r="E3865">
        <v>15.5</v>
      </c>
      <c r="F3865">
        <v>16.5</v>
      </c>
      <c r="G3865">
        <v>0.93939393939393945</v>
      </c>
      <c r="H3865">
        <v>90</v>
      </c>
      <c r="I3865">
        <v>147</v>
      </c>
      <c r="J3865">
        <v>0.61224489795918369</v>
      </c>
      <c r="K3865">
        <v>161</v>
      </c>
      <c r="L3865">
        <v>0.91304347826086951</v>
      </c>
      <c r="M3865">
        <v>69</v>
      </c>
      <c r="N3865">
        <v>0.9</v>
      </c>
      <c r="O3865">
        <v>10</v>
      </c>
      <c r="P3865">
        <v>19</v>
      </c>
      <c r="Q3865">
        <v>0.52631578947368418</v>
      </c>
      <c r="R3865">
        <v>21</v>
      </c>
    </row>
    <row r="3866" spans="1:18" x14ac:dyDescent="0.25">
      <c r="A3866" t="s">
        <v>9281</v>
      </c>
      <c r="B3866" t="s">
        <v>9282</v>
      </c>
      <c r="C3866" t="s">
        <v>3018</v>
      </c>
      <c r="D3866">
        <v>43009</v>
      </c>
      <c r="E3866">
        <v>6.5</v>
      </c>
      <c r="F3866">
        <v>6.5</v>
      </c>
      <c r="G3866">
        <v>1</v>
      </c>
      <c r="H3866">
        <v>36</v>
      </c>
      <c r="I3866">
        <v>39</v>
      </c>
      <c r="J3866">
        <v>0.92307692307692313</v>
      </c>
      <c r="K3866">
        <v>39</v>
      </c>
      <c r="L3866">
        <v>1</v>
      </c>
      <c r="M3866">
        <v>35</v>
      </c>
      <c r="O3866">
        <v>1</v>
      </c>
      <c r="P3866">
        <v>4</v>
      </c>
      <c r="Q3866">
        <v>0.25</v>
      </c>
      <c r="R3866">
        <v>1</v>
      </c>
    </row>
    <row r="3867" spans="1:18" x14ac:dyDescent="0.25">
      <c r="A3867" t="s">
        <v>8429</v>
      </c>
      <c r="B3867" t="s">
        <v>2044</v>
      </c>
      <c r="C3867" t="s">
        <v>235</v>
      </c>
      <c r="D3867">
        <v>43009</v>
      </c>
      <c r="E3867">
        <v>0</v>
      </c>
      <c r="F3867">
        <v>0</v>
      </c>
      <c r="G3867" t="e">
        <v>#DIV/0!</v>
      </c>
      <c r="H3867">
        <v>0</v>
      </c>
      <c r="I3867">
        <v>0</v>
      </c>
      <c r="J3867" t="e">
        <v>#DIV/0!</v>
      </c>
      <c r="K3867">
        <v>0</v>
      </c>
      <c r="L3867" t="e">
        <v>#DIV/0!</v>
      </c>
      <c r="M3867">
        <v>0</v>
      </c>
      <c r="O3867">
        <v>0</v>
      </c>
      <c r="P3867">
        <v>0</v>
      </c>
      <c r="Q3867" t="e">
        <v>#DIV/0!</v>
      </c>
      <c r="R3867">
        <v>0</v>
      </c>
    </row>
    <row r="3868" spans="1:18" x14ac:dyDescent="0.25">
      <c r="A3868" t="s">
        <v>8430</v>
      </c>
      <c r="B3868" t="s">
        <v>2045</v>
      </c>
      <c r="C3868" t="s">
        <v>239</v>
      </c>
      <c r="D3868">
        <v>43009</v>
      </c>
      <c r="E3868">
        <v>2</v>
      </c>
      <c r="F3868">
        <v>3.5</v>
      </c>
      <c r="G3868">
        <v>0.5714285714285714</v>
      </c>
      <c r="H3868">
        <v>81</v>
      </c>
      <c r="I3868">
        <v>28</v>
      </c>
      <c r="J3868">
        <v>2.8928571428571428</v>
      </c>
      <c r="K3868">
        <v>49</v>
      </c>
      <c r="L3868">
        <v>0.5714285714285714</v>
      </c>
      <c r="M3868">
        <v>79</v>
      </c>
      <c r="O3868">
        <v>0</v>
      </c>
      <c r="P3868">
        <v>0</v>
      </c>
      <c r="Q3868" t="e">
        <v>#DIV/0!</v>
      </c>
      <c r="R3868">
        <v>2</v>
      </c>
    </row>
    <row r="3869" spans="1:18" x14ac:dyDescent="0.25">
      <c r="A3869" t="s">
        <v>8431</v>
      </c>
      <c r="B3869" t="s">
        <v>2046</v>
      </c>
      <c r="C3869" t="s">
        <v>222</v>
      </c>
      <c r="D3869">
        <v>43009</v>
      </c>
      <c r="E3869">
        <v>0</v>
      </c>
      <c r="F3869">
        <v>0</v>
      </c>
      <c r="G3869" t="e">
        <v>#DIV/0!</v>
      </c>
      <c r="H3869">
        <v>0</v>
      </c>
      <c r="I3869">
        <v>0</v>
      </c>
      <c r="J3869" t="e">
        <v>#DIV/0!</v>
      </c>
      <c r="K3869">
        <v>0</v>
      </c>
      <c r="L3869" t="e">
        <v>#DIV/0!</v>
      </c>
      <c r="M3869">
        <v>0</v>
      </c>
      <c r="O3869">
        <v>0</v>
      </c>
      <c r="P3869">
        <v>0</v>
      </c>
      <c r="Q3869" t="e">
        <v>#DIV/0!</v>
      </c>
      <c r="R3869">
        <v>0</v>
      </c>
    </row>
    <row r="3870" spans="1:18" x14ac:dyDescent="0.25">
      <c r="A3870" t="s">
        <v>8432</v>
      </c>
      <c r="B3870" t="s">
        <v>2047</v>
      </c>
      <c r="C3870" t="s">
        <v>603</v>
      </c>
      <c r="D3870">
        <v>43009</v>
      </c>
      <c r="E3870">
        <v>0</v>
      </c>
      <c r="F3870">
        <v>0</v>
      </c>
      <c r="G3870" t="e">
        <v>#DIV/0!</v>
      </c>
      <c r="H3870">
        <v>0</v>
      </c>
      <c r="I3870">
        <v>0</v>
      </c>
      <c r="J3870" t="e">
        <v>#DIV/0!</v>
      </c>
      <c r="K3870">
        <v>0</v>
      </c>
      <c r="L3870" t="e">
        <v>#DIV/0!</v>
      </c>
      <c r="M3870">
        <v>0</v>
      </c>
      <c r="O3870">
        <v>0</v>
      </c>
      <c r="P3870">
        <v>0</v>
      </c>
      <c r="Q3870" t="e">
        <v>#DIV/0!</v>
      </c>
      <c r="R3870">
        <v>0</v>
      </c>
    </row>
    <row r="3871" spans="1:18" x14ac:dyDescent="0.25">
      <c r="A3871" t="s">
        <v>8433</v>
      </c>
      <c r="B3871" t="s">
        <v>2048</v>
      </c>
      <c r="C3871" t="s">
        <v>225</v>
      </c>
      <c r="D3871">
        <v>43009</v>
      </c>
      <c r="E3871">
        <v>0</v>
      </c>
      <c r="F3871">
        <v>0</v>
      </c>
      <c r="G3871" t="e">
        <v>#DIV/0!</v>
      </c>
      <c r="H3871">
        <v>0</v>
      </c>
      <c r="I3871">
        <v>0</v>
      </c>
      <c r="J3871" t="e">
        <v>#DIV/0!</v>
      </c>
      <c r="K3871">
        <v>0</v>
      </c>
      <c r="L3871" t="e">
        <v>#DIV/0!</v>
      </c>
      <c r="M3871">
        <v>0</v>
      </c>
      <c r="O3871">
        <v>0</v>
      </c>
      <c r="P3871">
        <v>0</v>
      </c>
      <c r="Q3871" t="e">
        <v>#DIV/0!</v>
      </c>
      <c r="R3871">
        <v>0</v>
      </c>
    </row>
    <row r="3872" spans="1:18" x14ac:dyDescent="0.25">
      <c r="A3872" t="s">
        <v>8434</v>
      </c>
      <c r="B3872" t="s">
        <v>2049</v>
      </c>
      <c r="C3872" t="s">
        <v>247</v>
      </c>
      <c r="D3872">
        <v>43009</v>
      </c>
      <c r="E3872">
        <v>0</v>
      </c>
      <c r="F3872">
        <v>0</v>
      </c>
      <c r="G3872" t="e">
        <v>#DIV/0!</v>
      </c>
      <c r="H3872">
        <v>0</v>
      </c>
      <c r="I3872">
        <v>0</v>
      </c>
      <c r="J3872" t="e">
        <v>#DIV/0!</v>
      </c>
      <c r="K3872">
        <v>0</v>
      </c>
      <c r="L3872" t="e">
        <v>#DIV/0!</v>
      </c>
      <c r="M3872">
        <v>0</v>
      </c>
      <c r="O3872">
        <v>0</v>
      </c>
      <c r="P3872">
        <v>0</v>
      </c>
      <c r="Q3872" t="e">
        <v>#DIV/0!</v>
      </c>
      <c r="R3872">
        <v>0</v>
      </c>
    </row>
    <row r="3873" spans="1:18" x14ac:dyDescent="0.25">
      <c r="A3873" t="s">
        <v>9395</v>
      </c>
      <c r="B3873" t="s">
        <v>2702</v>
      </c>
      <c r="C3873" t="s">
        <v>2637</v>
      </c>
      <c r="D3873">
        <v>43009</v>
      </c>
      <c r="E3873">
        <v>3.5</v>
      </c>
      <c r="F3873">
        <v>3.5</v>
      </c>
      <c r="G3873">
        <v>1</v>
      </c>
      <c r="H3873">
        <v>24</v>
      </c>
      <c r="I3873">
        <v>21</v>
      </c>
      <c r="J3873">
        <v>1.1428571428571428</v>
      </c>
      <c r="K3873">
        <v>21</v>
      </c>
      <c r="L3873">
        <v>1</v>
      </c>
      <c r="M3873">
        <v>23</v>
      </c>
      <c r="O3873">
        <v>1</v>
      </c>
      <c r="P3873">
        <v>1</v>
      </c>
      <c r="Q3873">
        <v>1</v>
      </c>
      <c r="R3873">
        <v>1</v>
      </c>
    </row>
    <row r="3874" spans="1:18" x14ac:dyDescent="0.25">
      <c r="A3874" t="s">
        <v>8435</v>
      </c>
      <c r="B3874" t="s">
        <v>2050</v>
      </c>
      <c r="C3874" t="s">
        <v>242</v>
      </c>
      <c r="D3874">
        <v>43009</v>
      </c>
      <c r="E3874">
        <v>13</v>
      </c>
      <c r="F3874">
        <v>14</v>
      </c>
      <c r="G3874">
        <v>0.9285714285714286</v>
      </c>
      <c r="H3874">
        <v>47</v>
      </c>
      <c r="I3874">
        <v>78</v>
      </c>
      <c r="J3874">
        <v>0.60256410256410253</v>
      </c>
      <c r="K3874">
        <v>84</v>
      </c>
      <c r="L3874">
        <v>0.9285714285714286</v>
      </c>
      <c r="M3874">
        <v>27</v>
      </c>
      <c r="N3874">
        <v>0.78333333333333333</v>
      </c>
      <c r="O3874">
        <v>7</v>
      </c>
      <c r="P3874">
        <v>11</v>
      </c>
      <c r="Q3874">
        <v>0.63636363636363635</v>
      </c>
      <c r="R3874">
        <v>20</v>
      </c>
    </row>
    <row r="3875" spans="1:18" x14ac:dyDescent="0.25">
      <c r="A3875" t="s">
        <v>8436</v>
      </c>
      <c r="B3875" t="s">
        <v>2051</v>
      </c>
      <c r="C3875" t="s">
        <v>243</v>
      </c>
      <c r="D3875">
        <v>43009</v>
      </c>
      <c r="E3875">
        <v>0</v>
      </c>
      <c r="F3875">
        <v>0</v>
      </c>
      <c r="G3875" t="e">
        <v>#DIV/0!</v>
      </c>
      <c r="H3875">
        <v>0</v>
      </c>
      <c r="I3875">
        <v>0</v>
      </c>
      <c r="J3875" t="e">
        <v>#DIV/0!</v>
      </c>
      <c r="K3875">
        <v>0</v>
      </c>
      <c r="L3875" t="e">
        <v>#DIV/0!</v>
      </c>
      <c r="M3875">
        <v>0</v>
      </c>
      <c r="O3875">
        <v>0</v>
      </c>
      <c r="P3875">
        <v>0</v>
      </c>
      <c r="Q3875" t="e">
        <v>#DIV/0!</v>
      </c>
      <c r="R3875">
        <v>0</v>
      </c>
    </row>
    <row r="3876" spans="1:18" x14ac:dyDescent="0.25">
      <c r="A3876" t="s">
        <v>8437</v>
      </c>
      <c r="B3876" t="s">
        <v>2052</v>
      </c>
      <c r="C3876" t="s">
        <v>244</v>
      </c>
      <c r="D3876">
        <v>43009</v>
      </c>
      <c r="E3876">
        <v>0</v>
      </c>
      <c r="F3876">
        <v>0</v>
      </c>
      <c r="G3876" t="e">
        <v>#DIV/0!</v>
      </c>
      <c r="H3876">
        <v>0</v>
      </c>
      <c r="I3876">
        <v>0</v>
      </c>
      <c r="J3876" t="e">
        <v>#DIV/0!</v>
      </c>
      <c r="K3876">
        <v>0</v>
      </c>
      <c r="L3876" t="e">
        <v>#DIV/0!</v>
      </c>
      <c r="M3876">
        <v>0</v>
      </c>
      <c r="O3876">
        <v>0</v>
      </c>
      <c r="P3876">
        <v>0</v>
      </c>
      <c r="Q3876" t="e">
        <v>#DIV/0!</v>
      </c>
      <c r="R3876">
        <v>0</v>
      </c>
    </row>
    <row r="3877" spans="1:18" x14ac:dyDescent="0.25">
      <c r="A3877" t="s">
        <v>9504</v>
      </c>
      <c r="B3877" t="s">
        <v>2875</v>
      </c>
      <c r="C3877" t="s">
        <v>2809</v>
      </c>
      <c r="D3877">
        <v>43009</v>
      </c>
      <c r="E3877">
        <v>7</v>
      </c>
      <c r="F3877">
        <v>7</v>
      </c>
      <c r="G3877">
        <v>1</v>
      </c>
      <c r="H3877">
        <v>50</v>
      </c>
      <c r="I3877">
        <v>42</v>
      </c>
      <c r="J3877">
        <v>1.1904761904761905</v>
      </c>
      <c r="K3877">
        <v>42</v>
      </c>
      <c r="L3877">
        <v>1</v>
      </c>
      <c r="M3877">
        <v>43</v>
      </c>
      <c r="O3877">
        <v>0</v>
      </c>
      <c r="P3877">
        <v>5</v>
      </c>
      <c r="Q3877">
        <v>0</v>
      </c>
      <c r="R3877">
        <v>7</v>
      </c>
    </row>
    <row r="3878" spans="1:18" x14ac:dyDescent="0.25">
      <c r="A3878" t="s">
        <v>8438</v>
      </c>
      <c r="B3878" t="s">
        <v>2053</v>
      </c>
      <c r="C3878" t="s">
        <v>245</v>
      </c>
      <c r="D3878">
        <v>43009</v>
      </c>
      <c r="E3878">
        <v>13</v>
      </c>
      <c r="F3878">
        <v>17.5</v>
      </c>
      <c r="G3878">
        <v>0.74285714285714288</v>
      </c>
      <c r="H3878">
        <v>60</v>
      </c>
      <c r="I3878">
        <v>78</v>
      </c>
      <c r="J3878">
        <v>0.76923076923076927</v>
      </c>
      <c r="K3878">
        <v>105</v>
      </c>
      <c r="L3878">
        <v>0.74285714285714288</v>
      </c>
      <c r="M3878">
        <v>50</v>
      </c>
      <c r="O3878">
        <v>2</v>
      </c>
      <c r="P3878">
        <v>4</v>
      </c>
      <c r="Q3878">
        <v>0.5</v>
      </c>
      <c r="R3878">
        <v>10</v>
      </c>
    </row>
    <row r="3879" spans="1:18" x14ac:dyDescent="0.25">
      <c r="A3879" t="s">
        <v>8439</v>
      </c>
      <c r="B3879" t="s">
        <v>2054</v>
      </c>
      <c r="C3879" t="s">
        <v>246</v>
      </c>
      <c r="D3879">
        <v>43009</v>
      </c>
      <c r="E3879">
        <v>37.5</v>
      </c>
      <c r="F3879">
        <v>40.5</v>
      </c>
      <c r="G3879">
        <v>0.92592592592592593</v>
      </c>
      <c r="H3879">
        <v>514</v>
      </c>
      <c r="I3879">
        <v>466</v>
      </c>
      <c r="J3879">
        <v>1.1030042918454936</v>
      </c>
      <c r="K3879">
        <v>492</v>
      </c>
      <c r="L3879">
        <v>0.94715447154471544</v>
      </c>
      <c r="M3879">
        <v>482</v>
      </c>
      <c r="O3879">
        <v>4</v>
      </c>
      <c r="P3879">
        <v>37</v>
      </c>
      <c r="Q3879">
        <v>0.10810810810810811</v>
      </c>
      <c r="R3879">
        <v>32</v>
      </c>
    </row>
    <row r="3880" spans="1:18" x14ac:dyDescent="0.25">
      <c r="A3880" t="s">
        <v>8440</v>
      </c>
      <c r="B3880" t="s">
        <v>2055</v>
      </c>
      <c r="C3880" t="s">
        <v>365</v>
      </c>
      <c r="D3880">
        <v>43009</v>
      </c>
      <c r="E3880">
        <v>8.5</v>
      </c>
      <c r="F3880">
        <v>14</v>
      </c>
      <c r="G3880">
        <v>0.6071428571428571</v>
      </c>
      <c r="H3880">
        <v>42</v>
      </c>
      <c r="I3880">
        <v>51</v>
      </c>
      <c r="J3880">
        <v>0.82352941176470584</v>
      </c>
      <c r="K3880">
        <v>84</v>
      </c>
      <c r="L3880">
        <v>0.6071428571428571</v>
      </c>
      <c r="M3880">
        <v>41</v>
      </c>
      <c r="O3880">
        <v>0</v>
      </c>
      <c r="P3880">
        <v>0</v>
      </c>
      <c r="Q3880" t="e">
        <v>#DIV/0!</v>
      </c>
      <c r="R3880">
        <v>1</v>
      </c>
    </row>
    <row r="3881" spans="1:18" x14ac:dyDescent="0.25">
      <c r="A3881" t="s">
        <v>9998</v>
      </c>
      <c r="B3881" t="s">
        <v>9999</v>
      </c>
      <c r="C3881" t="s">
        <v>9513</v>
      </c>
      <c r="D3881">
        <v>43009</v>
      </c>
      <c r="E3881">
        <v>82.5</v>
      </c>
      <c r="F3881">
        <v>96.5</v>
      </c>
      <c r="G3881">
        <v>0.85492227979274615</v>
      </c>
      <c r="H3881">
        <v>737</v>
      </c>
      <c r="I3881">
        <v>736</v>
      </c>
      <c r="J3881">
        <v>1.0013586956521738</v>
      </c>
      <c r="K3881">
        <v>828</v>
      </c>
      <c r="L3881">
        <v>0.88888888888888884</v>
      </c>
      <c r="M3881">
        <v>666</v>
      </c>
      <c r="O3881">
        <v>14</v>
      </c>
      <c r="P3881">
        <v>58</v>
      </c>
      <c r="Q3881">
        <v>0.2413793103448276</v>
      </c>
      <c r="R3881">
        <v>71</v>
      </c>
    </row>
    <row r="3882" spans="1:18" x14ac:dyDescent="0.25">
      <c r="A3882" t="s">
        <v>8441</v>
      </c>
      <c r="B3882" t="s">
        <v>2056</v>
      </c>
      <c r="C3882" t="s">
        <v>240</v>
      </c>
      <c r="D3882">
        <v>43009</v>
      </c>
      <c r="E3882">
        <v>82.5</v>
      </c>
      <c r="F3882">
        <v>96.5</v>
      </c>
      <c r="G3882">
        <v>0.85492227979274615</v>
      </c>
      <c r="H3882">
        <v>737</v>
      </c>
      <c r="I3882">
        <v>736</v>
      </c>
      <c r="J3882">
        <v>1.0013586956521738</v>
      </c>
      <c r="K3882">
        <v>828</v>
      </c>
      <c r="L3882">
        <v>0.88888888888888884</v>
      </c>
      <c r="M3882">
        <v>666</v>
      </c>
      <c r="O3882">
        <v>14</v>
      </c>
      <c r="P3882">
        <v>58</v>
      </c>
      <c r="Q3882">
        <v>0.2413793103448276</v>
      </c>
      <c r="R3882">
        <v>71</v>
      </c>
    </row>
    <row r="3883" spans="1:18" x14ac:dyDescent="0.25">
      <c r="A3883" t="s">
        <v>8442</v>
      </c>
      <c r="B3883" t="s">
        <v>2057</v>
      </c>
      <c r="C3883" t="s">
        <v>233</v>
      </c>
      <c r="D3883">
        <v>43040</v>
      </c>
      <c r="E3883">
        <v>0</v>
      </c>
      <c r="F3883">
        <v>0</v>
      </c>
      <c r="G3883" t="e">
        <v>#DIV/0!</v>
      </c>
      <c r="H3883">
        <v>0</v>
      </c>
      <c r="I3883">
        <v>0</v>
      </c>
      <c r="J3883" t="e">
        <v>#DIV/0!</v>
      </c>
      <c r="K3883">
        <v>0</v>
      </c>
      <c r="L3883" t="e">
        <v>#DIV/0!</v>
      </c>
      <c r="M3883">
        <v>0</v>
      </c>
      <c r="O3883">
        <v>0</v>
      </c>
      <c r="P3883">
        <v>0</v>
      </c>
      <c r="Q3883" t="e">
        <v>#DIV/0!</v>
      </c>
      <c r="R3883">
        <v>0</v>
      </c>
    </row>
    <row r="3884" spans="1:18" x14ac:dyDescent="0.25">
      <c r="A3884" t="s">
        <v>8443</v>
      </c>
      <c r="B3884" t="s">
        <v>2058</v>
      </c>
      <c r="C3884" t="s">
        <v>215</v>
      </c>
      <c r="D3884">
        <v>43040</v>
      </c>
      <c r="E3884">
        <v>0</v>
      </c>
      <c r="F3884">
        <v>0</v>
      </c>
      <c r="G3884" t="e">
        <v>#DIV/0!</v>
      </c>
      <c r="H3884">
        <v>0</v>
      </c>
      <c r="I3884">
        <v>0</v>
      </c>
      <c r="J3884" t="e">
        <v>#DIV/0!</v>
      </c>
      <c r="K3884">
        <v>0</v>
      </c>
      <c r="L3884" t="e">
        <v>#DIV/0!</v>
      </c>
      <c r="M3884">
        <v>0</v>
      </c>
      <c r="O3884">
        <v>0</v>
      </c>
      <c r="P3884">
        <v>0</v>
      </c>
      <c r="Q3884" t="e">
        <v>#DIV/0!</v>
      </c>
      <c r="R3884">
        <v>0</v>
      </c>
    </row>
    <row r="3885" spans="1:18" x14ac:dyDescent="0.25">
      <c r="A3885" t="s">
        <v>8444</v>
      </c>
      <c r="B3885" t="s">
        <v>2059</v>
      </c>
      <c r="C3885" t="s">
        <v>218</v>
      </c>
      <c r="D3885">
        <v>43040</v>
      </c>
      <c r="E3885">
        <v>0</v>
      </c>
      <c r="F3885">
        <v>0</v>
      </c>
      <c r="G3885" t="e">
        <v>#DIV/0!</v>
      </c>
      <c r="H3885">
        <v>0</v>
      </c>
      <c r="I3885">
        <v>0</v>
      </c>
      <c r="J3885" t="e">
        <v>#DIV/0!</v>
      </c>
      <c r="K3885">
        <v>0</v>
      </c>
      <c r="L3885" t="e">
        <v>#DIV/0!</v>
      </c>
      <c r="M3885">
        <v>0</v>
      </c>
      <c r="O3885">
        <v>0</v>
      </c>
      <c r="P3885">
        <v>0</v>
      </c>
      <c r="Q3885" t="e">
        <v>#DIV/0!</v>
      </c>
      <c r="R3885">
        <v>0</v>
      </c>
    </row>
    <row r="3886" spans="1:18" x14ac:dyDescent="0.25">
      <c r="A3886" t="s">
        <v>8445</v>
      </c>
      <c r="B3886" t="s">
        <v>2060</v>
      </c>
      <c r="C3886" t="s">
        <v>234</v>
      </c>
      <c r="D3886">
        <v>43040</v>
      </c>
      <c r="E3886">
        <v>0</v>
      </c>
      <c r="F3886">
        <v>0</v>
      </c>
      <c r="G3886" t="e">
        <v>#DIV/0!</v>
      </c>
      <c r="H3886">
        <v>0</v>
      </c>
      <c r="I3886">
        <v>0</v>
      </c>
      <c r="J3886" t="e">
        <v>#DIV/0!</v>
      </c>
      <c r="K3886">
        <v>0</v>
      </c>
      <c r="L3886" t="e">
        <v>#DIV/0!</v>
      </c>
      <c r="M3886">
        <v>0</v>
      </c>
      <c r="O3886">
        <v>0</v>
      </c>
      <c r="P3886">
        <v>0</v>
      </c>
      <c r="Q3886" t="e">
        <v>#DIV/0!</v>
      </c>
      <c r="R3886">
        <v>0</v>
      </c>
    </row>
    <row r="3887" spans="1:18" x14ac:dyDescent="0.25">
      <c r="A3887" t="s">
        <v>8779</v>
      </c>
      <c r="B3887" t="s">
        <v>2703</v>
      </c>
      <c r="C3887" t="s">
        <v>2636</v>
      </c>
      <c r="D3887">
        <v>43040</v>
      </c>
      <c r="E3887">
        <v>0</v>
      </c>
      <c r="F3887">
        <v>0</v>
      </c>
      <c r="G3887" t="e">
        <v>#DIV/0!</v>
      </c>
      <c r="H3887">
        <v>0</v>
      </c>
      <c r="I3887">
        <v>0</v>
      </c>
      <c r="J3887" t="e">
        <v>#DIV/0!</v>
      </c>
      <c r="K3887">
        <v>0</v>
      </c>
      <c r="L3887" t="e">
        <v>#DIV/0!</v>
      </c>
      <c r="M3887">
        <v>0</v>
      </c>
      <c r="O3887">
        <v>0</v>
      </c>
      <c r="P3887">
        <v>0</v>
      </c>
      <c r="Q3887" t="e">
        <v>#DIV/0!</v>
      </c>
      <c r="R3887">
        <v>0</v>
      </c>
    </row>
    <row r="3888" spans="1:18" x14ac:dyDescent="0.25">
      <c r="A3888" t="s">
        <v>8888</v>
      </c>
      <c r="B3888" t="s">
        <v>3234</v>
      </c>
      <c r="C3888" t="s">
        <v>2638</v>
      </c>
      <c r="D3888">
        <v>43040</v>
      </c>
      <c r="E3888">
        <v>3.5</v>
      </c>
      <c r="F3888">
        <v>3.5</v>
      </c>
      <c r="G3888">
        <v>1</v>
      </c>
      <c r="H3888">
        <v>24</v>
      </c>
      <c r="I3888">
        <v>21</v>
      </c>
      <c r="J3888">
        <v>1.1428571428571428</v>
      </c>
      <c r="K3888">
        <v>21</v>
      </c>
      <c r="L3888">
        <v>1</v>
      </c>
      <c r="M3888">
        <v>24</v>
      </c>
      <c r="O3888">
        <v>0</v>
      </c>
      <c r="P3888">
        <v>0</v>
      </c>
      <c r="Q3888" t="e">
        <v>#DIV/0!</v>
      </c>
      <c r="R3888">
        <v>0</v>
      </c>
    </row>
    <row r="3889" spans="1:18" x14ac:dyDescent="0.25">
      <c r="A3889" t="s">
        <v>8446</v>
      </c>
      <c r="B3889" t="s">
        <v>2061</v>
      </c>
      <c r="C3889" t="s">
        <v>209</v>
      </c>
      <c r="D3889">
        <v>43040</v>
      </c>
      <c r="E3889">
        <v>0</v>
      </c>
      <c r="F3889">
        <v>0</v>
      </c>
      <c r="G3889" t="e">
        <v>#DIV/0!</v>
      </c>
      <c r="H3889">
        <v>0</v>
      </c>
      <c r="I3889">
        <v>0</v>
      </c>
      <c r="J3889" t="e">
        <v>#DIV/0!</v>
      </c>
      <c r="K3889">
        <v>0</v>
      </c>
      <c r="L3889" t="e">
        <v>#DIV/0!</v>
      </c>
      <c r="M3889">
        <v>0</v>
      </c>
      <c r="N3889">
        <v>1</v>
      </c>
      <c r="O3889">
        <v>4</v>
      </c>
      <c r="P3889">
        <v>5</v>
      </c>
      <c r="Q3889">
        <v>0.8</v>
      </c>
      <c r="R3889">
        <v>0</v>
      </c>
    </row>
    <row r="3890" spans="1:18" x14ac:dyDescent="0.25">
      <c r="A3890" t="s">
        <v>8447</v>
      </c>
      <c r="B3890" t="s">
        <v>2062</v>
      </c>
      <c r="C3890" t="s">
        <v>214</v>
      </c>
      <c r="D3890">
        <v>43040</v>
      </c>
      <c r="E3890">
        <v>3</v>
      </c>
      <c r="F3890">
        <v>3</v>
      </c>
      <c r="G3890">
        <v>1</v>
      </c>
      <c r="H3890">
        <v>10</v>
      </c>
      <c r="I3890">
        <v>18</v>
      </c>
      <c r="J3890">
        <v>0.55555555555555558</v>
      </c>
      <c r="K3890">
        <v>18</v>
      </c>
      <c r="L3890">
        <v>1</v>
      </c>
      <c r="M3890">
        <v>8</v>
      </c>
      <c r="N3890">
        <v>0.75</v>
      </c>
      <c r="O3890">
        <v>0</v>
      </c>
      <c r="P3890">
        <v>0</v>
      </c>
      <c r="Q3890" t="e">
        <v>#DIV/0!</v>
      </c>
      <c r="R3890">
        <v>2</v>
      </c>
    </row>
    <row r="3891" spans="1:18" x14ac:dyDescent="0.25">
      <c r="A3891" t="s">
        <v>8448</v>
      </c>
      <c r="B3891" t="s">
        <v>2063</v>
      </c>
      <c r="C3891" t="s">
        <v>220</v>
      </c>
      <c r="D3891">
        <v>43040</v>
      </c>
      <c r="E3891">
        <v>7</v>
      </c>
      <c r="F3891">
        <v>8</v>
      </c>
      <c r="G3891">
        <v>0.875</v>
      </c>
      <c r="H3891">
        <v>33</v>
      </c>
      <c r="I3891">
        <v>42</v>
      </c>
      <c r="J3891">
        <v>0.7857142857142857</v>
      </c>
      <c r="K3891">
        <v>48</v>
      </c>
      <c r="L3891">
        <v>0.875</v>
      </c>
      <c r="M3891">
        <v>25</v>
      </c>
      <c r="N3891">
        <v>0.9</v>
      </c>
      <c r="O3891">
        <v>9</v>
      </c>
      <c r="P3891">
        <v>11</v>
      </c>
      <c r="Q3891">
        <v>0.81818181818181823</v>
      </c>
      <c r="R3891">
        <v>8</v>
      </c>
    </row>
    <row r="3892" spans="1:18" x14ac:dyDescent="0.25">
      <c r="A3892" t="s">
        <v>8449</v>
      </c>
      <c r="B3892" t="s">
        <v>2064</v>
      </c>
      <c r="C3892" t="s">
        <v>226</v>
      </c>
      <c r="D3892">
        <v>43040</v>
      </c>
      <c r="E3892">
        <v>0</v>
      </c>
      <c r="F3892">
        <v>0</v>
      </c>
      <c r="G3892" t="e">
        <v>#DIV/0!</v>
      </c>
      <c r="H3892">
        <v>0</v>
      </c>
      <c r="I3892">
        <v>0</v>
      </c>
      <c r="J3892" t="e">
        <v>#DIV/0!</v>
      </c>
      <c r="K3892">
        <v>0</v>
      </c>
      <c r="L3892" t="e">
        <v>#DIV/0!</v>
      </c>
      <c r="M3892">
        <v>0</v>
      </c>
      <c r="O3892">
        <v>0</v>
      </c>
      <c r="P3892">
        <v>0</v>
      </c>
      <c r="Q3892" t="e">
        <v>#DIV/0!</v>
      </c>
      <c r="R3892">
        <v>0</v>
      </c>
    </row>
    <row r="3893" spans="1:18" x14ac:dyDescent="0.25">
      <c r="A3893" t="s">
        <v>8450</v>
      </c>
      <c r="B3893" t="s">
        <v>2065</v>
      </c>
      <c r="C3893" t="s">
        <v>227</v>
      </c>
      <c r="D3893">
        <v>43040</v>
      </c>
      <c r="E3893">
        <v>0</v>
      </c>
      <c r="F3893">
        <v>0</v>
      </c>
      <c r="G3893" t="e">
        <v>#DIV/0!</v>
      </c>
      <c r="H3893">
        <v>0</v>
      </c>
      <c r="I3893">
        <v>0</v>
      </c>
      <c r="J3893" t="e">
        <v>#DIV/0!</v>
      </c>
      <c r="K3893">
        <v>0</v>
      </c>
      <c r="L3893" t="e">
        <v>#DIV/0!</v>
      </c>
      <c r="M3893">
        <v>0</v>
      </c>
      <c r="O3893">
        <v>0</v>
      </c>
      <c r="P3893">
        <v>0</v>
      </c>
      <c r="Q3893" t="e">
        <v>#DIV/0!</v>
      </c>
      <c r="R3893">
        <v>0</v>
      </c>
    </row>
    <row r="3894" spans="1:18" x14ac:dyDescent="0.25">
      <c r="A3894" t="s">
        <v>8997</v>
      </c>
      <c r="B3894" t="s">
        <v>2876</v>
      </c>
      <c r="C3894" t="s">
        <v>2810</v>
      </c>
      <c r="D3894">
        <v>43040</v>
      </c>
      <c r="E3894">
        <v>4</v>
      </c>
      <c r="F3894">
        <v>4</v>
      </c>
      <c r="G3894">
        <v>1</v>
      </c>
      <c r="H3894">
        <v>33</v>
      </c>
      <c r="I3894">
        <v>24</v>
      </c>
      <c r="J3894">
        <v>1.375</v>
      </c>
      <c r="K3894">
        <v>24</v>
      </c>
      <c r="L3894">
        <v>1</v>
      </c>
      <c r="M3894">
        <v>32</v>
      </c>
      <c r="O3894">
        <v>3</v>
      </c>
      <c r="P3894">
        <v>6</v>
      </c>
      <c r="Q3894">
        <v>0.5</v>
      </c>
      <c r="R3894">
        <v>1</v>
      </c>
    </row>
    <row r="3895" spans="1:18" x14ac:dyDescent="0.25">
      <c r="A3895" t="s">
        <v>9138</v>
      </c>
      <c r="B3895" t="s">
        <v>9139</v>
      </c>
      <c r="C3895" t="s">
        <v>2811</v>
      </c>
      <c r="D3895">
        <v>43040</v>
      </c>
      <c r="E3895">
        <v>2.5</v>
      </c>
      <c r="F3895">
        <v>3</v>
      </c>
      <c r="G3895">
        <v>0.83333333333333337</v>
      </c>
      <c r="H3895">
        <v>10</v>
      </c>
      <c r="I3895">
        <v>15</v>
      </c>
      <c r="J3895">
        <v>0.66666666666666663</v>
      </c>
      <c r="K3895">
        <v>18</v>
      </c>
      <c r="L3895">
        <v>0.83333333333333337</v>
      </c>
      <c r="M3895">
        <v>9</v>
      </c>
      <c r="O3895">
        <v>0</v>
      </c>
      <c r="P3895">
        <v>0</v>
      </c>
      <c r="Q3895" t="e">
        <v>#DIV/0!</v>
      </c>
      <c r="R3895">
        <v>1</v>
      </c>
    </row>
    <row r="3896" spans="1:18" x14ac:dyDescent="0.25">
      <c r="A3896" t="s">
        <v>8451</v>
      </c>
      <c r="B3896" t="s">
        <v>2066</v>
      </c>
      <c r="C3896" t="s">
        <v>204</v>
      </c>
      <c r="D3896">
        <v>43040</v>
      </c>
      <c r="E3896">
        <v>4.5</v>
      </c>
      <c r="F3896">
        <v>4.5</v>
      </c>
      <c r="G3896">
        <v>1</v>
      </c>
      <c r="H3896">
        <v>22</v>
      </c>
      <c r="I3896">
        <v>27</v>
      </c>
      <c r="J3896">
        <v>0.81481481481481477</v>
      </c>
      <c r="K3896">
        <v>27</v>
      </c>
      <c r="L3896">
        <v>1</v>
      </c>
      <c r="M3896">
        <v>16</v>
      </c>
      <c r="O3896">
        <v>2</v>
      </c>
      <c r="P3896">
        <v>2</v>
      </c>
      <c r="Q3896">
        <v>1</v>
      </c>
      <c r="R3896">
        <v>6</v>
      </c>
    </row>
    <row r="3897" spans="1:18" x14ac:dyDescent="0.25">
      <c r="A3897" t="s">
        <v>8452</v>
      </c>
      <c r="B3897" t="s">
        <v>2067</v>
      </c>
      <c r="C3897" t="s">
        <v>208</v>
      </c>
      <c r="D3897">
        <v>43040</v>
      </c>
      <c r="E3897">
        <v>0</v>
      </c>
      <c r="F3897">
        <v>0</v>
      </c>
      <c r="G3897" t="e">
        <v>#DIV/0!</v>
      </c>
      <c r="H3897">
        <v>0</v>
      </c>
      <c r="I3897">
        <v>0</v>
      </c>
      <c r="J3897" t="e">
        <v>#DIV/0!</v>
      </c>
      <c r="K3897">
        <v>0</v>
      </c>
      <c r="L3897" t="e">
        <v>#DIV/0!</v>
      </c>
      <c r="M3897">
        <v>0</v>
      </c>
      <c r="O3897">
        <v>3</v>
      </c>
      <c r="P3897">
        <v>6</v>
      </c>
      <c r="Q3897">
        <v>0.5</v>
      </c>
      <c r="R3897">
        <v>0</v>
      </c>
    </row>
    <row r="3898" spans="1:18" x14ac:dyDescent="0.25">
      <c r="A3898" t="s">
        <v>8453</v>
      </c>
      <c r="B3898" t="s">
        <v>2068</v>
      </c>
      <c r="C3898" t="s">
        <v>212</v>
      </c>
      <c r="D3898">
        <v>43040</v>
      </c>
      <c r="E3898">
        <v>1</v>
      </c>
      <c r="F3898">
        <v>1.5</v>
      </c>
      <c r="G3898">
        <v>0.66666666666666663</v>
      </c>
      <c r="H3898">
        <v>7</v>
      </c>
      <c r="I3898">
        <v>6</v>
      </c>
      <c r="J3898">
        <v>1.1666666666666667</v>
      </c>
      <c r="K3898">
        <v>9</v>
      </c>
      <c r="L3898">
        <v>0.66666666666666663</v>
      </c>
      <c r="M3898">
        <v>7</v>
      </c>
      <c r="O3898">
        <v>0</v>
      </c>
      <c r="P3898">
        <v>0</v>
      </c>
      <c r="Q3898" t="e">
        <v>#DIV/0!</v>
      </c>
      <c r="R3898">
        <v>0</v>
      </c>
    </row>
    <row r="3899" spans="1:18" x14ac:dyDescent="0.25">
      <c r="A3899" t="s">
        <v>8454</v>
      </c>
      <c r="B3899" t="s">
        <v>2069</v>
      </c>
      <c r="C3899" t="s">
        <v>363</v>
      </c>
      <c r="D3899">
        <v>43040</v>
      </c>
      <c r="E3899">
        <v>5</v>
      </c>
      <c r="F3899">
        <v>5.5</v>
      </c>
      <c r="G3899">
        <v>0.90909090909090906</v>
      </c>
      <c r="H3899">
        <v>27</v>
      </c>
      <c r="I3899">
        <v>30</v>
      </c>
      <c r="J3899">
        <v>0.9</v>
      </c>
      <c r="K3899">
        <v>33</v>
      </c>
      <c r="L3899">
        <v>0.90909090909090906</v>
      </c>
      <c r="M3899">
        <v>24</v>
      </c>
      <c r="O3899">
        <v>0</v>
      </c>
      <c r="P3899">
        <v>0</v>
      </c>
      <c r="Q3899" t="e">
        <v>#DIV/0!</v>
      </c>
      <c r="R3899">
        <v>3</v>
      </c>
    </row>
    <row r="3900" spans="1:18" x14ac:dyDescent="0.25">
      <c r="A3900" t="s">
        <v>8455</v>
      </c>
      <c r="B3900" t="s">
        <v>2070</v>
      </c>
      <c r="C3900" t="s">
        <v>223</v>
      </c>
      <c r="D3900">
        <v>43040</v>
      </c>
      <c r="E3900">
        <v>0</v>
      </c>
      <c r="F3900">
        <v>0</v>
      </c>
      <c r="G3900" t="e">
        <v>#DIV/0!</v>
      </c>
      <c r="H3900">
        <v>0</v>
      </c>
      <c r="I3900">
        <v>0</v>
      </c>
      <c r="J3900" t="e">
        <v>#DIV/0!</v>
      </c>
      <c r="K3900">
        <v>0</v>
      </c>
      <c r="L3900" t="e">
        <v>#DIV/0!</v>
      </c>
      <c r="M3900">
        <v>0</v>
      </c>
      <c r="O3900">
        <v>0</v>
      </c>
      <c r="P3900">
        <v>0</v>
      </c>
      <c r="Q3900" t="e">
        <v>#DIV/0!</v>
      </c>
      <c r="R3900">
        <v>0</v>
      </c>
    </row>
    <row r="3901" spans="1:18" x14ac:dyDescent="0.25">
      <c r="A3901" t="s">
        <v>8456</v>
      </c>
      <c r="B3901" t="s">
        <v>2071</v>
      </c>
      <c r="C3901" t="s">
        <v>206</v>
      </c>
      <c r="D3901">
        <v>43040</v>
      </c>
      <c r="E3901">
        <v>5.5</v>
      </c>
      <c r="F3901">
        <v>5.5</v>
      </c>
      <c r="G3901">
        <v>1</v>
      </c>
      <c r="H3901">
        <v>119</v>
      </c>
      <c r="I3901">
        <v>77</v>
      </c>
      <c r="J3901">
        <v>1.5454545454545454</v>
      </c>
      <c r="K3901">
        <v>77</v>
      </c>
      <c r="L3901">
        <v>1</v>
      </c>
      <c r="M3901">
        <v>119</v>
      </c>
      <c r="O3901">
        <v>0</v>
      </c>
      <c r="P3901">
        <v>0</v>
      </c>
      <c r="Q3901" t="e">
        <v>#DIV/0!</v>
      </c>
      <c r="R3901">
        <v>0</v>
      </c>
    </row>
    <row r="3902" spans="1:18" x14ac:dyDescent="0.25">
      <c r="A3902" t="s">
        <v>8457</v>
      </c>
      <c r="B3902" t="s">
        <v>2072</v>
      </c>
      <c r="C3902" t="s">
        <v>977</v>
      </c>
      <c r="D3902">
        <v>43040</v>
      </c>
      <c r="E3902">
        <v>1.5</v>
      </c>
      <c r="F3902">
        <v>1.5</v>
      </c>
      <c r="G3902">
        <v>1</v>
      </c>
      <c r="H3902">
        <v>8</v>
      </c>
      <c r="I3902">
        <v>21</v>
      </c>
      <c r="J3902">
        <v>0.38095238095238093</v>
      </c>
      <c r="K3902">
        <v>21</v>
      </c>
      <c r="L3902">
        <v>1</v>
      </c>
      <c r="M3902">
        <v>7</v>
      </c>
      <c r="O3902">
        <v>0</v>
      </c>
      <c r="P3902">
        <v>0</v>
      </c>
      <c r="Q3902" t="e">
        <v>#DIV/0!</v>
      </c>
      <c r="R3902">
        <v>1</v>
      </c>
    </row>
    <row r="3903" spans="1:18" x14ac:dyDescent="0.25">
      <c r="A3903" t="s">
        <v>8458</v>
      </c>
      <c r="B3903" t="s">
        <v>2073</v>
      </c>
      <c r="C3903" t="s">
        <v>229</v>
      </c>
      <c r="D3903">
        <v>43040</v>
      </c>
      <c r="E3903">
        <v>5</v>
      </c>
      <c r="F3903">
        <v>9</v>
      </c>
      <c r="G3903">
        <v>0.55555555555555558</v>
      </c>
      <c r="H3903">
        <v>89</v>
      </c>
      <c r="I3903">
        <v>50</v>
      </c>
      <c r="J3903">
        <v>1.78</v>
      </c>
      <c r="K3903">
        <v>90</v>
      </c>
      <c r="L3903">
        <v>0.55555555555555558</v>
      </c>
      <c r="M3903">
        <v>88</v>
      </c>
      <c r="O3903">
        <v>0</v>
      </c>
      <c r="P3903">
        <v>0</v>
      </c>
      <c r="Q3903" t="e">
        <v>#DIV/0!</v>
      </c>
      <c r="R3903">
        <v>1</v>
      </c>
    </row>
    <row r="3904" spans="1:18" x14ac:dyDescent="0.25">
      <c r="A3904" t="s">
        <v>8459</v>
      </c>
      <c r="B3904" t="s">
        <v>2074</v>
      </c>
      <c r="C3904" t="s">
        <v>678</v>
      </c>
      <c r="D3904">
        <v>43040</v>
      </c>
      <c r="E3904">
        <v>0</v>
      </c>
      <c r="F3904">
        <v>0</v>
      </c>
      <c r="G3904" t="e">
        <v>#DIV/0!</v>
      </c>
      <c r="H3904">
        <v>0</v>
      </c>
      <c r="I3904">
        <v>0</v>
      </c>
      <c r="J3904" t="e">
        <v>#DIV/0!</v>
      </c>
      <c r="K3904">
        <v>0</v>
      </c>
      <c r="L3904" t="e">
        <v>#DIV/0!</v>
      </c>
      <c r="M3904">
        <v>0</v>
      </c>
      <c r="O3904">
        <v>0</v>
      </c>
      <c r="P3904">
        <v>0</v>
      </c>
      <c r="Q3904" t="e">
        <v>#DIV/0!</v>
      </c>
      <c r="R3904">
        <v>0</v>
      </c>
    </row>
    <row r="3905" spans="1:18" x14ac:dyDescent="0.25">
      <c r="A3905" t="s">
        <v>8460</v>
      </c>
      <c r="B3905" t="s">
        <v>2075</v>
      </c>
      <c r="C3905" t="s">
        <v>231</v>
      </c>
      <c r="D3905">
        <v>43040</v>
      </c>
      <c r="E3905">
        <v>4.5</v>
      </c>
      <c r="F3905">
        <v>5.5</v>
      </c>
      <c r="G3905">
        <v>0.81818181818181823</v>
      </c>
      <c r="H3905">
        <v>46</v>
      </c>
      <c r="I3905">
        <v>51</v>
      </c>
      <c r="J3905">
        <v>0.90196078431372551</v>
      </c>
      <c r="K3905">
        <v>62</v>
      </c>
      <c r="L3905">
        <v>0.82258064516129037</v>
      </c>
      <c r="M3905">
        <v>44</v>
      </c>
      <c r="O3905">
        <v>1</v>
      </c>
      <c r="P3905">
        <v>1</v>
      </c>
      <c r="Q3905">
        <v>1</v>
      </c>
      <c r="R3905">
        <v>2</v>
      </c>
    </row>
    <row r="3906" spans="1:18" x14ac:dyDescent="0.25">
      <c r="A3906" t="s">
        <v>8461</v>
      </c>
      <c r="B3906" t="s">
        <v>2076</v>
      </c>
      <c r="C3906" t="s">
        <v>236</v>
      </c>
      <c r="D3906">
        <v>43040</v>
      </c>
      <c r="E3906">
        <v>7</v>
      </c>
      <c r="F3906">
        <v>7.5</v>
      </c>
      <c r="G3906">
        <v>0.93333333333333335</v>
      </c>
      <c r="H3906">
        <v>117</v>
      </c>
      <c r="I3906">
        <v>80</v>
      </c>
      <c r="J3906">
        <v>1.4624999999999999</v>
      </c>
      <c r="K3906">
        <v>84</v>
      </c>
      <c r="L3906">
        <v>0.95238095238095233</v>
      </c>
      <c r="M3906">
        <v>112</v>
      </c>
      <c r="O3906">
        <v>1</v>
      </c>
      <c r="P3906">
        <v>6</v>
      </c>
      <c r="Q3906">
        <v>0.16666666666666666</v>
      </c>
      <c r="R3906">
        <v>5</v>
      </c>
    </row>
    <row r="3907" spans="1:18" x14ac:dyDescent="0.25">
      <c r="A3907" t="s">
        <v>8462</v>
      </c>
      <c r="B3907" t="s">
        <v>2077</v>
      </c>
      <c r="C3907" t="s">
        <v>221</v>
      </c>
      <c r="D3907">
        <v>43040</v>
      </c>
      <c r="E3907">
        <v>7.5</v>
      </c>
      <c r="F3907">
        <v>8.5</v>
      </c>
      <c r="G3907">
        <v>0.88235294117647056</v>
      </c>
      <c r="H3907">
        <v>53</v>
      </c>
      <c r="I3907">
        <v>99</v>
      </c>
      <c r="J3907">
        <v>0.53535353535353536</v>
      </c>
      <c r="K3907">
        <v>113</v>
      </c>
      <c r="L3907">
        <v>0.87610619469026552</v>
      </c>
      <c r="M3907">
        <v>45</v>
      </c>
      <c r="O3907">
        <v>5</v>
      </c>
      <c r="P3907">
        <v>11</v>
      </c>
      <c r="Q3907">
        <v>0.45454545454545453</v>
      </c>
      <c r="R3907">
        <v>8</v>
      </c>
    </row>
    <row r="3908" spans="1:18" x14ac:dyDescent="0.25">
      <c r="A3908" t="s">
        <v>8463</v>
      </c>
      <c r="B3908" t="s">
        <v>2078</v>
      </c>
      <c r="C3908" t="s">
        <v>238</v>
      </c>
      <c r="D3908">
        <v>43040</v>
      </c>
      <c r="E3908">
        <v>2.5</v>
      </c>
      <c r="F3908">
        <v>4.5</v>
      </c>
      <c r="G3908">
        <v>0.55555555555555558</v>
      </c>
      <c r="H3908">
        <v>61</v>
      </c>
      <c r="I3908">
        <v>45</v>
      </c>
      <c r="J3908">
        <v>1.3555555555555556</v>
      </c>
      <c r="K3908">
        <v>63</v>
      </c>
      <c r="L3908">
        <v>0.7142857142857143</v>
      </c>
      <c r="M3908">
        <v>61</v>
      </c>
      <c r="O3908">
        <v>15</v>
      </c>
      <c r="P3908">
        <v>20</v>
      </c>
      <c r="Q3908">
        <v>0.75</v>
      </c>
      <c r="R3908">
        <v>0</v>
      </c>
    </row>
    <row r="3909" spans="1:18" x14ac:dyDescent="0.25">
      <c r="A3909" t="s">
        <v>8464</v>
      </c>
      <c r="B3909" t="s">
        <v>2079</v>
      </c>
      <c r="C3909" t="s">
        <v>224</v>
      </c>
      <c r="D3909">
        <v>43040</v>
      </c>
      <c r="E3909">
        <v>0</v>
      </c>
      <c r="F3909">
        <v>0</v>
      </c>
      <c r="G3909" t="e">
        <v>#DIV/0!</v>
      </c>
      <c r="H3909">
        <v>0</v>
      </c>
      <c r="I3909">
        <v>0</v>
      </c>
      <c r="J3909" t="e">
        <v>#DIV/0!</v>
      </c>
      <c r="K3909">
        <v>0</v>
      </c>
      <c r="L3909" t="e">
        <v>#DIV/0!</v>
      </c>
      <c r="M3909">
        <v>0</v>
      </c>
      <c r="O3909">
        <v>0</v>
      </c>
      <c r="P3909">
        <v>0</v>
      </c>
      <c r="Q3909" t="e">
        <v>#DIV/0!</v>
      </c>
      <c r="R3909">
        <v>0</v>
      </c>
    </row>
    <row r="3910" spans="1:18" x14ac:dyDescent="0.25">
      <c r="A3910" t="s">
        <v>8465</v>
      </c>
      <c r="B3910" t="s">
        <v>2080</v>
      </c>
      <c r="C3910" t="s">
        <v>584</v>
      </c>
      <c r="D3910">
        <v>43040</v>
      </c>
      <c r="E3910">
        <v>0</v>
      </c>
      <c r="F3910">
        <v>0</v>
      </c>
      <c r="G3910" t="e">
        <v>#DIV/0!</v>
      </c>
      <c r="H3910">
        <v>0</v>
      </c>
      <c r="I3910">
        <v>0</v>
      </c>
      <c r="J3910" t="e">
        <v>#DIV/0!</v>
      </c>
      <c r="K3910">
        <v>0</v>
      </c>
      <c r="L3910" t="e">
        <v>#DIV/0!</v>
      </c>
      <c r="M3910">
        <v>0</v>
      </c>
      <c r="O3910">
        <v>0</v>
      </c>
      <c r="P3910">
        <v>0</v>
      </c>
      <c r="Q3910" t="e">
        <v>#DIV/0!</v>
      </c>
      <c r="R3910">
        <v>0</v>
      </c>
    </row>
    <row r="3911" spans="1:18" x14ac:dyDescent="0.25">
      <c r="A3911" t="s">
        <v>8466</v>
      </c>
      <c r="B3911" t="s">
        <v>2081</v>
      </c>
      <c r="C3911" t="s">
        <v>1164</v>
      </c>
      <c r="D3911">
        <v>43040</v>
      </c>
      <c r="E3911">
        <v>0.5</v>
      </c>
      <c r="F3911">
        <v>1</v>
      </c>
      <c r="G3911">
        <v>0.5</v>
      </c>
      <c r="H3911">
        <v>4</v>
      </c>
      <c r="I3911">
        <v>3</v>
      </c>
      <c r="J3911">
        <v>1.3333333333333333</v>
      </c>
      <c r="K3911">
        <v>6</v>
      </c>
      <c r="L3911">
        <v>0.5</v>
      </c>
      <c r="M3911">
        <v>4</v>
      </c>
      <c r="O3911">
        <v>0</v>
      </c>
      <c r="P3911">
        <v>0</v>
      </c>
      <c r="Q3911" t="e">
        <v>#DIV/0!</v>
      </c>
      <c r="R3911">
        <v>0</v>
      </c>
    </row>
    <row r="3912" spans="1:18" x14ac:dyDescent="0.25">
      <c r="A3912" t="s">
        <v>8467</v>
      </c>
      <c r="B3912" t="s">
        <v>2082</v>
      </c>
      <c r="C3912" t="s">
        <v>1166</v>
      </c>
      <c r="D3912">
        <v>43040</v>
      </c>
      <c r="E3912">
        <v>1.5</v>
      </c>
      <c r="F3912">
        <v>1.5</v>
      </c>
      <c r="G3912">
        <v>1</v>
      </c>
      <c r="H3912">
        <v>6</v>
      </c>
      <c r="I3912">
        <v>9</v>
      </c>
      <c r="J3912">
        <v>0.66666666666666663</v>
      </c>
      <c r="K3912">
        <v>9</v>
      </c>
      <c r="L3912">
        <v>1</v>
      </c>
      <c r="M3912">
        <v>6</v>
      </c>
      <c r="O3912">
        <v>2</v>
      </c>
      <c r="P3912">
        <v>2</v>
      </c>
      <c r="Q3912">
        <v>1</v>
      </c>
      <c r="R3912">
        <v>0</v>
      </c>
    </row>
    <row r="3913" spans="1:18" x14ac:dyDescent="0.25">
      <c r="A3913" t="s">
        <v>8468</v>
      </c>
      <c r="B3913" t="s">
        <v>2083</v>
      </c>
      <c r="C3913" t="s">
        <v>1168</v>
      </c>
      <c r="D3913">
        <v>43040</v>
      </c>
      <c r="E3913">
        <v>0</v>
      </c>
      <c r="F3913">
        <v>0</v>
      </c>
      <c r="G3913" t="e">
        <v>#DIV/0!</v>
      </c>
      <c r="H3913">
        <v>0</v>
      </c>
      <c r="I3913">
        <v>0</v>
      </c>
      <c r="J3913" t="e">
        <v>#DIV/0!</v>
      </c>
      <c r="K3913">
        <v>0</v>
      </c>
      <c r="L3913" t="e">
        <v>#DIV/0!</v>
      </c>
      <c r="M3913">
        <v>0</v>
      </c>
      <c r="O3913">
        <v>0</v>
      </c>
      <c r="P3913">
        <v>0</v>
      </c>
      <c r="Q3913" t="e">
        <v>#DIV/0!</v>
      </c>
      <c r="R3913">
        <v>0</v>
      </c>
    </row>
    <row r="3914" spans="1:18" x14ac:dyDescent="0.25">
      <c r="A3914" t="s">
        <v>8469</v>
      </c>
      <c r="B3914" t="s">
        <v>2084</v>
      </c>
      <c r="C3914" t="s">
        <v>1170</v>
      </c>
      <c r="D3914">
        <v>43040</v>
      </c>
      <c r="E3914">
        <v>1</v>
      </c>
      <c r="F3914">
        <v>6</v>
      </c>
      <c r="G3914">
        <v>0.16666666666666666</v>
      </c>
      <c r="H3914">
        <v>3</v>
      </c>
      <c r="I3914">
        <v>6</v>
      </c>
      <c r="J3914">
        <v>0.5</v>
      </c>
      <c r="K3914">
        <v>36</v>
      </c>
      <c r="L3914">
        <v>0.16666666666666666</v>
      </c>
      <c r="M3914">
        <v>3</v>
      </c>
      <c r="O3914">
        <v>0</v>
      </c>
      <c r="P3914">
        <v>5</v>
      </c>
      <c r="Q3914">
        <v>0</v>
      </c>
      <c r="R3914">
        <v>0</v>
      </c>
    </row>
    <row r="3915" spans="1:18" x14ac:dyDescent="0.25">
      <c r="A3915" t="s">
        <v>8470</v>
      </c>
      <c r="B3915" t="s">
        <v>2085</v>
      </c>
      <c r="C3915" t="s">
        <v>1172</v>
      </c>
      <c r="D3915">
        <v>43040</v>
      </c>
      <c r="E3915">
        <v>1</v>
      </c>
      <c r="F3915">
        <v>1.5</v>
      </c>
      <c r="G3915">
        <v>0.66666666666666663</v>
      </c>
      <c r="H3915">
        <v>11</v>
      </c>
      <c r="I3915">
        <v>6</v>
      </c>
      <c r="J3915">
        <v>1.8333333333333333</v>
      </c>
      <c r="K3915">
        <v>9</v>
      </c>
      <c r="L3915">
        <v>0.66666666666666663</v>
      </c>
      <c r="M3915">
        <v>11</v>
      </c>
      <c r="O3915">
        <v>0</v>
      </c>
      <c r="P3915">
        <v>0</v>
      </c>
      <c r="Q3915" t="e">
        <v>#DIV/0!</v>
      </c>
      <c r="R3915">
        <v>0</v>
      </c>
    </row>
    <row r="3916" spans="1:18" x14ac:dyDescent="0.25">
      <c r="A3916" t="s">
        <v>8471</v>
      </c>
      <c r="B3916" t="s">
        <v>2086</v>
      </c>
      <c r="C3916" t="s">
        <v>1174</v>
      </c>
      <c r="D3916">
        <v>43040</v>
      </c>
      <c r="E3916">
        <v>3</v>
      </c>
      <c r="F3916">
        <v>3.5</v>
      </c>
      <c r="G3916">
        <v>0.8571428571428571</v>
      </c>
      <c r="H3916">
        <v>8</v>
      </c>
      <c r="I3916">
        <v>18</v>
      </c>
      <c r="J3916">
        <v>0.44444444444444442</v>
      </c>
      <c r="K3916">
        <v>21</v>
      </c>
      <c r="L3916">
        <v>0.8571428571428571</v>
      </c>
      <c r="M3916">
        <v>8</v>
      </c>
      <c r="O3916">
        <v>3</v>
      </c>
      <c r="P3916">
        <v>3</v>
      </c>
      <c r="Q3916">
        <v>1</v>
      </c>
      <c r="R3916">
        <v>0</v>
      </c>
    </row>
    <row r="3917" spans="1:18" x14ac:dyDescent="0.25">
      <c r="A3917" t="s">
        <v>8472</v>
      </c>
      <c r="B3917" t="s">
        <v>2087</v>
      </c>
      <c r="C3917" t="s">
        <v>202</v>
      </c>
      <c r="D3917">
        <v>43040</v>
      </c>
      <c r="E3917">
        <v>0.5</v>
      </c>
      <c r="F3917">
        <v>1</v>
      </c>
      <c r="G3917">
        <v>0.5</v>
      </c>
      <c r="H3917">
        <v>4</v>
      </c>
      <c r="I3917">
        <v>3</v>
      </c>
      <c r="J3917">
        <v>1.3333333333333333</v>
      </c>
      <c r="K3917">
        <v>6</v>
      </c>
      <c r="L3917">
        <v>0.5</v>
      </c>
      <c r="M3917">
        <v>4</v>
      </c>
      <c r="O3917">
        <v>0</v>
      </c>
      <c r="P3917">
        <v>0</v>
      </c>
      <c r="Q3917" t="e">
        <v>#DIV/0!</v>
      </c>
      <c r="R3917">
        <v>0</v>
      </c>
    </row>
    <row r="3918" spans="1:18" x14ac:dyDescent="0.25">
      <c r="A3918" t="s">
        <v>8473</v>
      </c>
      <c r="B3918" t="s">
        <v>2088</v>
      </c>
      <c r="C3918" t="s">
        <v>203</v>
      </c>
      <c r="D3918">
        <v>43040</v>
      </c>
      <c r="E3918">
        <v>10</v>
      </c>
      <c r="F3918">
        <v>10</v>
      </c>
      <c r="G3918">
        <v>1</v>
      </c>
      <c r="H3918">
        <v>141</v>
      </c>
      <c r="I3918">
        <v>104</v>
      </c>
      <c r="J3918">
        <v>1.3557692307692308</v>
      </c>
      <c r="K3918">
        <v>104</v>
      </c>
      <c r="L3918">
        <v>1</v>
      </c>
      <c r="M3918">
        <v>135</v>
      </c>
      <c r="O3918">
        <v>2</v>
      </c>
      <c r="P3918">
        <v>2</v>
      </c>
      <c r="Q3918">
        <v>1</v>
      </c>
      <c r="R3918">
        <v>6</v>
      </c>
    </row>
    <row r="3919" spans="1:18" x14ac:dyDescent="0.25">
      <c r="A3919" t="s">
        <v>8474</v>
      </c>
      <c r="B3919" t="s">
        <v>2089</v>
      </c>
      <c r="C3919" t="s">
        <v>988</v>
      </c>
      <c r="D3919">
        <v>43040</v>
      </c>
      <c r="E3919">
        <v>3</v>
      </c>
      <c r="F3919">
        <v>3</v>
      </c>
      <c r="G3919">
        <v>1</v>
      </c>
      <c r="H3919">
        <v>14</v>
      </c>
      <c r="I3919">
        <v>30</v>
      </c>
      <c r="J3919">
        <v>0.46666666666666667</v>
      </c>
      <c r="K3919">
        <v>30</v>
      </c>
      <c r="L3919">
        <v>1</v>
      </c>
      <c r="M3919">
        <v>13</v>
      </c>
      <c r="O3919">
        <v>2</v>
      </c>
      <c r="P3919">
        <v>2</v>
      </c>
      <c r="Q3919">
        <v>1</v>
      </c>
      <c r="R3919">
        <v>1</v>
      </c>
    </row>
    <row r="3920" spans="1:18" x14ac:dyDescent="0.25">
      <c r="A3920" t="s">
        <v>8475</v>
      </c>
      <c r="B3920" t="s">
        <v>2090</v>
      </c>
      <c r="C3920" t="s">
        <v>1322</v>
      </c>
      <c r="D3920">
        <v>43040</v>
      </c>
      <c r="E3920">
        <v>0</v>
      </c>
      <c r="F3920">
        <v>0</v>
      </c>
      <c r="G3920" t="e">
        <v>#DIV/0!</v>
      </c>
      <c r="H3920">
        <v>0</v>
      </c>
      <c r="I3920">
        <v>0</v>
      </c>
      <c r="J3920" t="e">
        <v>#DIV/0!</v>
      </c>
      <c r="K3920">
        <v>0</v>
      </c>
      <c r="L3920" t="e">
        <v>#DIV/0!</v>
      </c>
      <c r="M3920">
        <v>0</v>
      </c>
      <c r="O3920">
        <v>0</v>
      </c>
      <c r="P3920">
        <v>0</v>
      </c>
      <c r="Q3920" t="e">
        <v>#DIV/0!</v>
      </c>
      <c r="R3920">
        <v>0</v>
      </c>
    </row>
    <row r="3921" spans="1:18" x14ac:dyDescent="0.25">
      <c r="A3921" t="s">
        <v>8476</v>
      </c>
      <c r="B3921" t="s">
        <v>2091</v>
      </c>
      <c r="C3921" t="s">
        <v>232</v>
      </c>
      <c r="D3921">
        <v>43040</v>
      </c>
      <c r="E3921">
        <v>0</v>
      </c>
      <c r="F3921">
        <v>0</v>
      </c>
      <c r="G3921" t="e">
        <v>#DIV/0!</v>
      </c>
      <c r="H3921">
        <v>0</v>
      </c>
      <c r="I3921">
        <v>0</v>
      </c>
      <c r="J3921" t="e">
        <v>#DIV/0!</v>
      </c>
      <c r="K3921">
        <v>0</v>
      </c>
      <c r="L3921" t="e">
        <v>#DIV/0!</v>
      </c>
      <c r="M3921">
        <v>0</v>
      </c>
      <c r="O3921">
        <v>0</v>
      </c>
      <c r="P3921">
        <v>0</v>
      </c>
      <c r="Q3921" t="e">
        <v>#DIV/0!</v>
      </c>
      <c r="R3921">
        <v>0</v>
      </c>
    </row>
    <row r="3922" spans="1:18" x14ac:dyDescent="0.25">
      <c r="A3922" t="s">
        <v>8477</v>
      </c>
      <c r="B3922" t="s">
        <v>2092</v>
      </c>
      <c r="C3922" t="s">
        <v>207</v>
      </c>
      <c r="D3922">
        <v>43040</v>
      </c>
      <c r="E3922">
        <v>1</v>
      </c>
      <c r="F3922">
        <v>6</v>
      </c>
      <c r="G3922">
        <v>0.16666666666666666</v>
      </c>
      <c r="H3922">
        <v>3</v>
      </c>
      <c r="I3922">
        <v>6</v>
      </c>
      <c r="J3922">
        <v>0.5</v>
      </c>
      <c r="K3922">
        <v>36</v>
      </c>
      <c r="L3922">
        <v>0.16666666666666666</v>
      </c>
      <c r="M3922">
        <v>3</v>
      </c>
      <c r="N3922">
        <v>1</v>
      </c>
      <c r="O3922">
        <v>7</v>
      </c>
      <c r="P3922">
        <v>16</v>
      </c>
      <c r="Q3922">
        <v>0.4375</v>
      </c>
      <c r="R3922">
        <v>0</v>
      </c>
    </row>
    <row r="3923" spans="1:18" x14ac:dyDescent="0.25">
      <c r="A3923" t="s">
        <v>8478</v>
      </c>
      <c r="B3923" t="s">
        <v>2093</v>
      </c>
      <c r="C3923" t="s">
        <v>228</v>
      </c>
      <c r="D3923">
        <v>43040</v>
      </c>
      <c r="E3923">
        <v>5</v>
      </c>
      <c r="F3923">
        <v>9</v>
      </c>
      <c r="G3923">
        <v>0.55555555555555558</v>
      </c>
      <c r="H3923">
        <v>89</v>
      </c>
      <c r="I3923">
        <v>50</v>
      </c>
      <c r="J3923">
        <v>1.78</v>
      </c>
      <c r="K3923">
        <v>90</v>
      </c>
      <c r="L3923">
        <v>0.55555555555555558</v>
      </c>
      <c r="M3923">
        <v>88</v>
      </c>
      <c r="O3923">
        <v>0</v>
      </c>
      <c r="P3923">
        <v>0</v>
      </c>
      <c r="Q3923" t="e">
        <v>#DIV/0!</v>
      </c>
      <c r="R3923">
        <v>1</v>
      </c>
    </row>
    <row r="3924" spans="1:18" x14ac:dyDescent="0.25">
      <c r="A3924" t="s">
        <v>8479</v>
      </c>
      <c r="B3924" t="s">
        <v>2094</v>
      </c>
      <c r="C3924" t="s">
        <v>689</v>
      </c>
      <c r="D3924">
        <v>43040</v>
      </c>
      <c r="E3924">
        <v>0</v>
      </c>
      <c r="F3924">
        <v>0</v>
      </c>
      <c r="G3924" t="e">
        <v>#DIV/0!</v>
      </c>
      <c r="H3924">
        <v>0</v>
      </c>
      <c r="I3924">
        <v>0</v>
      </c>
      <c r="J3924" t="e">
        <v>#DIV/0!</v>
      </c>
      <c r="K3924">
        <v>0</v>
      </c>
      <c r="L3924" t="e">
        <v>#DIV/0!</v>
      </c>
      <c r="M3924">
        <v>0</v>
      </c>
      <c r="O3924">
        <v>0</v>
      </c>
      <c r="P3924">
        <v>0</v>
      </c>
      <c r="Q3924" t="e">
        <v>#DIV/0!</v>
      </c>
      <c r="R3924">
        <v>0</v>
      </c>
    </row>
    <row r="3925" spans="1:18" x14ac:dyDescent="0.25">
      <c r="A3925" t="s">
        <v>8480</v>
      </c>
      <c r="B3925" t="s">
        <v>2095</v>
      </c>
      <c r="C3925" t="s">
        <v>211</v>
      </c>
      <c r="D3925">
        <v>43040</v>
      </c>
      <c r="E3925">
        <v>5</v>
      </c>
      <c r="F3925">
        <v>6</v>
      </c>
      <c r="G3925">
        <v>0.83333333333333337</v>
      </c>
      <c r="H3925">
        <v>28</v>
      </c>
      <c r="I3925">
        <v>30</v>
      </c>
      <c r="J3925">
        <v>0.93333333333333335</v>
      </c>
      <c r="K3925">
        <v>36</v>
      </c>
      <c r="L3925">
        <v>0.83333333333333337</v>
      </c>
      <c r="M3925">
        <v>26</v>
      </c>
      <c r="N3925">
        <v>0.75</v>
      </c>
      <c r="O3925">
        <v>0</v>
      </c>
      <c r="P3925">
        <v>0</v>
      </c>
      <c r="Q3925" t="e">
        <v>#DIV/0!</v>
      </c>
      <c r="R3925">
        <v>2</v>
      </c>
    </row>
    <row r="3926" spans="1:18" x14ac:dyDescent="0.25">
      <c r="A3926" t="s">
        <v>8481</v>
      </c>
      <c r="B3926" t="s">
        <v>2096</v>
      </c>
      <c r="C3926" t="s">
        <v>216</v>
      </c>
      <c r="D3926">
        <v>43040</v>
      </c>
      <c r="E3926">
        <v>0</v>
      </c>
      <c r="F3926">
        <v>0</v>
      </c>
      <c r="G3926" t="e">
        <v>#DIV/0!</v>
      </c>
      <c r="H3926">
        <v>0</v>
      </c>
      <c r="I3926">
        <v>0</v>
      </c>
      <c r="J3926" t="e">
        <v>#DIV/0!</v>
      </c>
      <c r="K3926">
        <v>0</v>
      </c>
      <c r="L3926" t="e">
        <v>#DIV/0!</v>
      </c>
      <c r="M3926">
        <v>0</v>
      </c>
      <c r="O3926">
        <v>0</v>
      </c>
      <c r="P3926">
        <v>0</v>
      </c>
      <c r="Q3926" t="e">
        <v>#DIV/0!</v>
      </c>
      <c r="R3926">
        <v>0</v>
      </c>
    </row>
    <row r="3927" spans="1:18" x14ac:dyDescent="0.25">
      <c r="A3927" t="s">
        <v>8482</v>
      </c>
      <c r="B3927" t="s">
        <v>2097</v>
      </c>
      <c r="C3927" t="s">
        <v>230</v>
      </c>
      <c r="D3927">
        <v>43040</v>
      </c>
      <c r="E3927">
        <v>4.5</v>
      </c>
      <c r="F3927">
        <v>5.5</v>
      </c>
      <c r="G3927">
        <v>0.81818181818181823</v>
      </c>
      <c r="H3927">
        <v>46</v>
      </c>
      <c r="I3927">
        <v>51</v>
      </c>
      <c r="J3927">
        <v>0.90196078431372551</v>
      </c>
      <c r="K3927">
        <v>62</v>
      </c>
      <c r="L3927">
        <v>0.82258064516129037</v>
      </c>
      <c r="M3927">
        <v>44</v>
      </c>
      <c r="O3927">
        <v>1</v>
      </c>
      <c r="P3927">
        <v>1</v>
      </c>
      <c r="Q3927">
        <v>1</v>
      </c>
      <c r="R3927">
        <v>2</v>
      </c>
    </row>
    <row r="3928" spans="1:18" x14ac:dyDescent="0.25">
      <c r="A3928" t="s">
        <v>9658</v>
      </c>
      <c r="B3928" t="s">
        <v>9659</v>
      </c>
      <c r="C3928" t="s">
        <v>9523</v>
      </c>
      <c r="D3928">
        <v>43040</v>
      </c>
      <c r="E3928">
        <v>4</v>
      </c>
      <c r="F3928">
        <v>4</v>
      </c>
      <c r="G3928">
        <v>1</v>
      </c>
      <c r="H3928">
        <v>33</v>
      </c>
      <c r="I3928">
        <v>24</v>
      </c>
      <c r="J3928">
        <v>1.375</v>
      </c>
      <c r="K3928">
        <v>24</v>
      </c>
      <c r="L3928">
        <v>1</v>
      </c>
      <c r="M3928">
        <v>32</v>
      </c>
      <c r="O3928">
        <v>3</v>
      </c>
      <c r="P3928">
        <v>6</v>
      </c>
      <c r="Q3928">
        <v>0.5</v>
      </c>
      <c r="R3928">
        <v>1</v>
      </c>
    </row>
    <row r="3929" spans="1:18" x14ac:dyDescent="0.25">
      <c r="A3929" t="s">
        <v>8483</v>
      </c>
      <c r="B3929" t="s">
        <v>2098</v>
      </c>
      <c r="C3929" t="s">
        <v>237</v>
      </c>
      <c r="D3929">
        <v>43040</v>
      </c>
      <c r="E3929">
        <v>7</v>
      </c>
      <c r="F3929">
        <v>7.5</v>
      </c>
      <c r="G3929">
        <v>0.93333333333333335</v>
      </c>
      <c r="H3929">
        <v>117</v>
      </c>
      <c r="I3929">
        <v>80</v>
      </c>
      <c r="J3929">
        <v>1.4624999999999999</v>
      </c>
      <c r="K3929">
        <v>84</v>
      </c>
      <c r="L3929">
        <v>0.95238095238095233</v>
      </c>
      <c r="M3929">
        <v>112</v>
      </c>
      <c r="O3929">
        <v>1</v>
      </c>
      <c r="P3929">
        <v>6</v>
      </c>
      <c r="Q3929">
        <v>0.16666666666666666</v>
      </c>
      <c r="R3929">
        <v>5</v>
      </c>
    </row>
    <row r="3930" spans="1:18" x14ac:dyDescent="0.25">
      <c r="A3930" t="s">
        <v>8484</v>
      </c>
      <c r="B3930" t="s">
        <v>2099</v>
      </c>
      <c r="C3930" t="s">
        <v>364</v>
      </c>
      <c r="D3930">
        <v>43040</v>
      </c>
      <c r="E3930">
        <v>8</v>
      </c>
      <c r="F3930">
        <v>9</v>
      </c>
      <c r="G3930">
        <v>0.88888888888888884</v>
      </c>
      <c r="H3930">
        <v>35</v>
      </c>
      <c r="I3930">
        <v>48</v>
      </c>
      <c r="J3930">
        <v>0.72916666666666663</v>
      </c>
      <c r="K3930">
        <v>54</v>
      </c>
      <c r="L3930">
        <v>0.88888888888888884</v>
      </c>
      <c r="M3930">
        <v>32</v>
      </c>
      <c r="O3930">
        <v>3</v>
      </c>
      <c r="P3930">
        <v>3</v>
      </c>
      <c r="Q3930">
        <v>1</v>
      </c>
      <c r="R3930">
        <v>3</v>
      </c>
    </row>
    <row r="3931" spans="1:18" x14ac:dyDescent="0.25">
      <c r="A3931" t="s">
        <v>8485</v>
      </c>
      <c r="B3931" t="s">
        <v>2100</v>
      </c>
      <c r="C3931" t="s">
        <v>219</v>
      </c>
      <c r="D3931">
        <v>43040</v>
      </c>
      <c r="E3931">
        <v>14.5</v>
      </c>
      <c r="F3931">
        <v>16.5</v>
      </c>
      <c r="G3931">
        <v>0.87878787878787878</v>
      </c>
      <c r="H3931">
        <v>86</v>
      </c>
      <c r="I3931">
        <v>141</v>
      </c>
      <c r="J3931">
        <v>0.60992907801418439</v>
      </c>
      <c r="K3931">
        <v>161</v>
      </c>
      <c r="L3931">
        <v>0.87577639751552794</v>
      </c>
      <c r="M3931">
        <v>70</v>
      </c>
      <c r="N3931">
        <v>0.9</v>
      </c>
      <c r="O3931">
        <v>14</v>
      </c>
      <c r="P3931">
        <v>22</v>
      </c>
      <c r="Q3931">
        <v>0.63636363636363635</v>
      </c>
      <c r="R3931">
        <v>16</v>
      </c>
    </row>
    <row r="3932" spans="1:18" x14ac:dyDescent="0.25">
      <c r="A3932" t="s">
        <v>9283</v>
      </c>
      <c r="B3932" t="s">
        <v>9284</v>
      </c>
      <c r="C3932" t="s">
        <v>3018</v>
      </c>
      <c r="D3932">
        <v>43040</v>
      </c>
      <c r="E3932">
        <v>6</v>
      </c>
      <c r="F3932">
        <v>6.5</v>
      </c>
      <c r="G3932">
        <v>0.92307692307692313</v>
      </c>
      <c r="H3932">
        <v>34</v>
      </c>
      <c r="I3932">
        <v>36</v>
      </c>
      <c r="J3932">
        <v>0.94444444444444442</v>
      </c>
      <c r="K3932">
        <v>39</v>
      </c>
      <c r="L3932">
        <v>0.92307692307692313</v>
      </c>
      <c r="M3932">
        <v>33</v>
      </c>
      <c r="O3932">
        <v>0</v>
      </c>
      <c r="P3932">
        <v>0</v>
      </c>
      <c r="Q3932" t="e">
        <v>#DIV/0!</v>
      </c>
      <c r="R3932">
        <v>1</v>
      </c>
    </row>
    <row r="3933" spans="1:18" x14ac:dyDescent="0.25">
      <c r="A3933" t="s">
        <v>8486</v>
      </c>
      <c r="B3933" t="s">
        <v>2101</v>
      </c>
      <c r="C3933" t="s">
        <v>235</v>
      </c>
      <c r="D3933">
        <v>43040</v>
      </c>
      <c r="E3933">
        <v>0</v>
      </c>
      <c r="F3933">
        <v>0</v>
      </c>
      <c r="G3933" t="e">
        <v>#DIV/0!</v>
      </c>
      <c r="H3933">
        <v>0</v>
      </c>
      <c r="I3933">
        <v>0</v>
      </c>
      <c r="J3933" t="e">
        <v>#DIV/0!</v>
      </c>
      <c r="K3933">
        <v>0</v>
      </c>
      <c r="L3933" t="e">
        <v>#DIV/0!</v>
      </c>
      <c r="M3933">
        <v>0</v>
      </c>
      <c r="O3933">
        <v>0</v>
      </c>
      <c r="P3933">
        <v>0</v>
      </c>
      <c r="Q3933" t="e">
        <v>#DIV/0!</v>
      </c>
      <c r="R3933">
        <v>0</v>
      </c>
    </row>
    <row r="3934" spans="1:18" x14ac:dyDescent="0.25">
      <c r="A3934" t="s">
        <v>8487</v>
      </c>
      <c r="B3934" t="s">
        <v>2102</v>
      </c>
      <c r="C3934" t="s">
        <v>239</v>
      </c>
      <c r="D3934">
        <v>43040</v>
      </c>
      <c r="E3934">
        <v>2.5</v>
      </c>
      <c r="F3934">
        <v>4.5</v>
      </c>
      <c r="G3934">
        <v>0.55555555555555558</v>
      </c>
      <c r="H3934">
        <v>61</v>
      </c>
      <c r="I3934">
        <v>45</v>
      </c>
      <c r="J3934">
        <v>1.3555555555555556</v>
      </c>
      <c r="K3934">
        <v>63</v>
      </c>
      <c r="L3934">
        <v>0.7142857142857143</v>
      </c>
      <c r="M3934">
        <v>61</v>
      </c>
      <c r="O3934">
        <v>15</v>
      </c>
      <c r="P3934">
        <v>20</v>
      </c>
      <c r="Q3934">
        <v>0.75</v>
      </c>
      <c r="R3934">
        <v>0</v>
      </c>
    </row>
    <row r="3935" spans="1:18" x14ac:dyDescent="0.25">
      <c r="A3935" t="s">
        <v>8488</v>
      </c>
      <c r="B3935" t="s">
        <v>2103</v>
      </c>
      <c r="C3935" t="s">
        <v>222</v>
      </c>
      <c r="D3935">
        <v>43040</v>
      </c>
      <c r="E3935">
        <v>0</v>
      </c>
      <c r="F3935">
        <v>0</v>
      </c>
      <c r="G3935" t="e">
        <v>#DIV/0!</v>
      </c>
      <c r="H3935">
        <v>0</v>
      </c>
      <c r="I3935">
        <v>0</v>
      </c>
      <c r="J3935" t="e">
        <v>#DIV/0!</v>
      </c>
      <c r="K3935">
        <v>0</v>
      </c>
      <c r="L3935" t="e">
        <v>#DIV/0!</v>
      </c>
      <c r="M3935">
        <v>0</v>
      </c>
      <c r="O3935">
        <v>0</v>
      </c>
      <c r="P3935">
        <v>0</v>
      </c>
      <c r="Q3935" t="e">
        <v>#DIV/0!</v>
      </c>
      <c r="R3935">
        <v>0</v>
      </c>
    </row>
    <row r="3936" spans="1:18" x14ac:dyDescent="0.25">
      <c r="A3936" t="s">
        <v>8489</v>
      </c>
      <c r="B3936" t="s">
        <v>2104</v>
      </c>
      <c r="C3936" t="s">
        <v>603</v>
      </c>
      <c r="D3936">
        <v>43040</v>
      </c>
      <c r="E3936">
        <v>0</v>
      </c>
      <c r="F3936">
        <v>0</v>
      </c>
      <c r="G3936" t="e">
        <v>#DIV/0!</v>
      </c>
      <c r="H3936">
        <v>0</v>
      </c>
      <c r="I3936">
        <v>0</v>
      </c>
      <c r="J3936" t="e">
        <v>#DIV/0!</v>
      </c>
      <c r="K3936">
        <v>0</v>
      </c>
      <c r="L3936" t="e">
        <v>#DIV/0!</v>
      </c>
      <c r="M3936">
        <v>0</v>
      </c>
      <c r="O3936">
        <v>0</v>
      </c>
      <c r="P3936">
        <v>0</v>
      </c>
      <c r="Q3936" t="e">
        <v>#DIV/0!</v>
      </c>
      <c r="R3936">
        <v>0</v>
      </c>
    </row>
    <row r="3937" spans="1:18" x14ac:dyDescent="0.25">
      <c r="A3937" t="s">
        <v>8490</v>
      </c>
      <c r="B3937" t="s">
        <v>2105</v>
      </c>
      <c r="C3937" t="s">
        <v>225</v>
      </c>
      <c r="D3937">
        <v>43040</v>
      </c>
      <c r="E3937">
        <v>0</v>
      </c>
      <c r="F3937">
        <v>0</v>
      </c>
      <c r="G3937" t="e">
        <v>#DIV/0!</v>
      </c>
      <c r="H3937">
        <v>0</v>
      </c>
      <c r="I3937">
        <v>0</v>
      </c>
      <c r="J3937" t="e">
        <v>#DIV/0!</v>
      </c>
      <c r="K3937">
        <v>0</v>
      </c>
      <c r="L3937" t="e">
        <v>#DIV/0!</v>
      </c>
      <c r="M3937">
        <v>0</v>
      </c>
      <c r="O3937">
        <v>0</v>
      </c>
      <c r="P3937">
        <v>0</v>
      </c>
      <c r="Q3937" t="e">
        <v>#DIV/0!</v>
      </c>
      <c r="R3937">
        <v>0</v>
      </c>
    </row>
    <row r="3938" spans="1:18" x14ac:dyDescent="0.25">
      <c r="A3938" t="s">
        <v>8491</v>
      </c>
      <c r="B3938" t="s">
        <v>2106</v>
      </c>
      <c r="C3938" t="s">
        <v>247</v>
      </c>
      <c r="D3938">
        <v>43040</v>
      </c>
      <c r="E3938">
        <v>0</v>
      </c>
      <c r="F3938">
        <v>0</v>
      </c>
      <c r="G3938" t="e">
        <v>#DIV/0!</v>
      </c>
      <c r="H3938">
        <v>0</v>
      </c>
      <c r="I3938">
        <v>0</v>
      </c>
      <c r="J3938" t="e">
        <v>#DIV/0!</v>
      </c>
      <c r="K3938">
        <v>0</v>
      </c>
      <c r="L3938" t="e">
        <v>#DIV/0!</v>
      </c>
      <c r="M3938">
        <v>0</v>
      </c>
      <c r="O3938">
        <v>0</v>
      </c>
      <c r="P3938">
        <v>0</v>
      </c>
      <c r="Q3938" t="e">
        <v>#DIV/0!</v>
      </c>
      <c r="R3938">
        <v>0</v>
      </c>
    </row>
    <row r="3939" spans="1:18" x14ac:dyDescent="0.25">
      <c r="A3939" t="s">
        <v>9396</v>
      </c>
      <c r="B3939" t="s">
        <v>2704</v>
      </c>
      <c r="C3939" t="s">
        <v>2637</v>
      </c>
      <c r="D3939">
        <v>43040</v>
      </c>
      <c r="E3939">
        <v>3.5</v>
      </c>
      <c r="F3939">
        <v>3.5</v>
      </c>
      <c r="G3939">
        <v>1</v>
      </c>
      <c r="H3939">
        <v>24</v>
      </c>
      <c r="I3939">
        <v>21</v>
      </c>
      <c r="J3939">
        <v>1.1428571428571428</v>
      </c>
      <c r="K3939">
        <v>21</v>
      </c>
      <c r="L3939">
        <v>1</v>
      </c>
      <c r="M3939">
        <v>24</v>
      </c>
      <c r="O3939">
        <v>0</v>
      </c>
      <c r="P3939">
        <v>0</v>
      </c>
      <c r="Q3939" t="e">
        <v>#DIV/0!</v>
      </c>
      <c r="R3939">
        <v>0</v>
      </c>
    </row>
    <row r="3940" spans="1:18" x14ac:dyDescent="0.25">
      <c r="A3940" t="s">
        <v>8492</v>
      </c>
      <c r="B3940" t="s">
        <v>2107</v>
      </c>
      <c r="C3940" t="s">
        <v>242</v>
      </c>
      <c r="D3940">
        <v>43040</v>
      </c>
      <c r="E3940">
        <v>10</v>
      </c>
      <c r="F3940">
        <v>11</v>
      </c>
      <c r="G3940">
        <v>0.90909090909090906</v>
      </c>
      <c r="H3940">
        <v>43</v>
      </c>
      <c r="I3940">
        <v>60</v>
      </c>
      <c r="J3940">
        <v>0.71666666666666667</v>
      </c>
      <c r="K3940">
        <v>66</v>
      </c>
      <c r="L3940">
        <v>0.90909090909090906</v>
      </c>
      <c r="M3940">
        <v>33</v>
      </c>
      <c r="N3940">
        <v>0.8833333333333333</v>
      </c>
      <c r="O3940">
        <v>13</v>
      </c>
      <c r="P3940">
        <v>16</v>
      </c>
      <c r="Q3940">
        <v>0.8125</v>
      </c>
      <c r="R3940">
        <v>10</v>
      </c>
    </row>
    <row r="3941" spans="1:18" x14ac:dyDescent="0.25">
      <c r="A3941" t="s">
        <v>8493</v>
      </c>
      <c r="B3941" t="s">
        <v>2108</v>
      </c>
      <c r="C3941" t="s">
        <v>243</v>
      </c>
      <c r="D3941">
        <v>43040</v>
      </c>
      <c r="E3941">
        <v>0</v>
      </c>
      <c r="F3941">
        <v>0</v>
      </c>
      <c r="G3941" t="e">
        <v>#DIV/0!</v>
      </c>
      <c r="H3941">
        <v>0</v>
      </c>
      <c r="I3941">
        <v>0</v>
      </c>
      <c r="J3941" t="e">
        <v>#DIV/0!</v>
      </c>
      <c r="K3941">
        <v>0</v>
      </c>
      <c r="L3941" t="e">
        <v>#DIV/0!</v>
      </c>
      <c r="M3941">
        <v>0</v>
      </c>
      <c r="O3941">
        <v>0</v>
      </c>
      <c r="P3941">
        <v>0</v>
      </c>
      <c r="Q3941" t="e">
        <v>#DIV/0!</v>
      </c>
      <c r="R3941">
        <v>0</v>
      </c>
    </row>
    <row r="3942" spans="1:18" x14ac:dyDescent="0.25">
      <c r="A3942" t="s">
        <v>8494</v>
      </c>
      <c r="B3942" t="s">
        <v>2109</v>
      </c>
      <c r="C3942" t="s">
        <v>244</v>
      </c>
      <c r="D3942">
        <v>43040</v>
      </c>
      <c r="E3942">
        <v>0</v>
      </c>
      <c r="F3942">
        <v>0</v>
      </c>
      <c r="G3942" t="e">
        <v>#DIV/0!</v>
      </c>
      <c r="H3942">
        <v>0</v>
      </c>
      <c r="I3942">
        <v>0</v>
      </c>
      <c r="J3942" t="e">
        <v>#DIV/0!</v>
      </c>
      <c r="K3942">
        <v>0</v>
      </c>
      <c r="L3942" t="e">
        <v>#DIV/0!</v>
      </c>
      <c r="M3942">
        <v>0</v>
      </c>
      <c r="O3942">
        <v>0</v>
      </c>
      <c r="P3942">
        <v>0</v>
      </c>
      <c r="Q3942" t="e">
        <v>#DIV/0!</v>
      </c>
      <c r="R3942">
        <v>0</v>
      </c>
    </row>
    <row r="3943" spans="1:18" x14ac:dyDescent="0.25">
      <c r="A3943" t="s">
        <v>9505</v>
      </c>
      <c r="B3943" t="s">
        <v>2877</v>
      </c>
      <c r="C3943" t="s">
        <v>2809</v>
      </c>
      <c r="D3943">
        <v>43040</v>
      </c>
      <c r="E3943">
        <v>6.5</v>
      </c>
      <c r="F3943">
        <v>7</v>
      </c>
      <c r="G3943">
        <v>0.9285714285714286</v>
      </c>
      <c r="H3943">
        <v>43</v>
      </c>
      <c r="I3943">
        <v>39</v>
      </c>
      <c r="J3943">
        <v>1.1025641025641026</v>
      </c>
      <c r="K3943">
        <v>42</v>
      </c>
      <c r="L3943">
        <v>0.9285714285714286</v>
      </c>
      <c r="M3943">
        <v>41</v>
      </c>
      <c r="O3943">
        <v>3</v>
      </c>
      <c r="P3943">
        <v>6</v>
      </c>
      <c r="Q3943">
        <v>0.5</v>
      </c>
      <c r="R3943">
        <v>2</v>
      </c>
    </row>
    <row r="3944" spans="1:18" x14ac:dyDescent="0.25">
      <c r="A3944" t="s">
        <v>8495</v>
      </c>
      <c r="B3944" t="s">
        <v>2110</v>
      </c>
      <c r="C3944" t="s">
        <v>245</v>
      </c>
      <c r="D3944">
        <v>43040</v>
      </c>
      <c r="E3944">
        <v>10.5</v>
      </c>
      <c r="F3944">
        <v>11.5</v>
      </c>
      <c r="G3944">
        <v>0.91304347826086951</v>
      </c>
      <c r="H3944">
        <v>56</v>
      </c>
      <c r="I3944">
        <v>63</v>
      </c>
      <c r="J3944">
        <v>0.88888888888888884</v>
      </c>
      <c r="K3944">
        <v>69</v>
      </c>
      <c r="L3944">
        <v>0.91304347826086951</v>
      </c>
      <c r="M3944">
        <v>47</v>
      </c>
      <c r="O3944">
        <v>5</v>
      </c>
      <c r="P3944">
        <v>8</v>
      </c>
      <c r="Q3944">
        <v>0.625</v>
      </c>
      <c r="R3944">
        <v>9</v>
      </c>
    </row>
    <row r="3945" spans="1:18" x14ac:dyDescent="0.25">
      <c r="A3945" t="s">
        <v>8496</v>
      </c>
      <c r="B3945" t="s">
        <v>2111</v>
      </c>
      <c r="C3945" t="s">
        <v>246</v>
      </c>
      <c r="D3945">
        <v>43040</v>
      </c>
      <c r="E3945">
        <v>33.5</v>
      </c>
      <c r="F3945">
        <v>42</v>
      </c>
      <c r="G3945">
        <v>0.79761904761904767</v>
      </c>
      <c r="H3945">
        <v>493</v>
      </c>
      <c r="I3945">
        <v>423</v>
      </c>
      <c r="J3945">
        <v>1.16548463356974</v>
      </c>
      <c r="K3945">
        <v>510</v>
      </c>
      <c r="L3945">
        <v>0.8294117647058824</v>
      </c>
      <c r="M3945">
        <v>476</v>
      </c>
      <c r="O3945">
        <v>22</v>
      </c>
      <c r="P3945">
        <v>38</v>
      </c>
      <c r="Q3945">
        <v>0.57894736842105265</v>
      </c>
      <c r="R3945">
        <v>17</v>
      </c>
    </row>
    <row r="3946" spans="1:18" x14ac:dyDescent="0.25">
      <c r="A3946" t="s">
        <v>8497</v>
      </c>
      <c r="B3946" t="s">
        <v>2112</v>
      </c>
      <c r="C3946" t="s">
        <v>365</v>
      </c>
      <c r="D3946">
        <v>43040</v>
      </c>
      <c r="E3946">
        <v>7</v>
      </c>
      <c r="F3946">
        <v>13.5</v>
      </c>
      <c r="G3946">
        <v>0.51851851851851849</v>
      </c>
      <c r="H3946">
        <v>32</v>
      </c>
      <c r="I3946">
        <v>42</v>
      </c>
      <c r="J3946">
        <v>0.76190476190476186</v>
      </c>
      <c r="K3946">
        <v>81</v>
      </c>
      <c r="L3946">
        <v>0.51851851851851849</v>
      </c>
      <c r="M3946">
        <v>32</v>
      </c>
      <c r="O3946">
        <v>5</v>
      </c>
      <c r="P3946">
        <v>10</v>
      </c>
      <c r="Q3946">
        <v>0.5</v>
      </c>
      <c r="R3946">
        <v>0</v>
      </c>
    </row>
    <row r="3947" spans="1:18" x14ac:dyDescent="0.25">
      <c r="A3947" t="s">
        <v>10000</v>
      </c>
      <c r="B3947" t="s">
        <v>10001</v>
      </c>
      <c r="C3947" t="s">
        <v>9513</v>
      </c>
      <c r="D3947">
        <v>43040</v>
      </c>
      <c r="E3947">
        <v>71</v>
      </c>
      <c r="F3947">
        <v>88.5</v>
      </c>
      <c r="G3947">
        <v>0.80225988700564976</v>
      </c>
      <c r="H3947">
        <v>691</v>
      </c>
      <c r="I3947">
        <v>648</v>
      </c>
      <c r="J3947">
        <v>1.066358024691358</v>
      </c>
      <c r="K3947">
        <v>789</v>
      </c>
      <c r="L3947">
        <v>0.82129277566539927</v>
      </c>
      <c r="M3947">
        <v>653</v>
      </c>
      <c r="O3947">
        <v>48</v>
      </c>
      <c r="P3947">
        <v>78</v>
      </c>
      <c r="Q3947">
        <v>0.61538461538461542</v>
      </c>
      <c r="R3947">
        <v>38</v>
      </c>
    </row>
    <row r="3948" spans="1:18" x14ac:dyDescent="0.25">
      <c r="A3948" t="s">
        <v>8498</v>
      </c>
      <c r="B3948" t="s">
        <v>2113</v>
      </c>
      <c r="C3948" t="s">
        <v>240</v>
      </c>
      <c r="D3948">
        <v>43040</v>
      </c>
      <c r="E3948">
        <v>71</v>
      </c>
      <c r="F3948">
        <v>88.5</v>
      </c>
      <c r="G3948">
        <v>0.80225988700564976</v>
      </c>
      <c r="H3948">
        <v>691</v>
      </c>
      <c r="I3948">
        <v>648</v>
      </c>
      <c r="J3948">
        <v>1.066358024691358</v>
      </c>
      <c r="K3948">
        <v>789</v>
      </c>
      <c r="L3948">
        <v>0.82129277566539927</v>
      </c>
      <c r="M3948">
        <v>653</v>
      </c>
      <c r="O3948">
        <v>48</v>
      </c>
      <c r="P3948">
        <v>78</v>
      </c>
      <c r="Q3948">
        <v>0.61538461538461542</v>
      </c>
      <c r="R3948">
        <v>38</v>
      </c>
    </row>
    <row r="3949" spans="1:18" x14ac:dyDescent="0.25">
      <c r="A3949" t="s">
        <v>8499</v>
      </c>
      <c r="B3949" t="s">
        <v>2114</v>
      </c>
      <c r="C3949" t="s">
        <v>233</v>
      </c>
      <c r="D3949">
        <v>43070</v>
      </c>
      <c r="E3949">
        <v>0</v>
      </c>
      <c r="F3949">
        <v>0</v>
      </c>
      <c r="G3949" t="e">
        <v>#DIV/0!</v>
      </c>
      <c r="H3949">
        <v>0</v>
      </c>
      <c r="I3949">
        <v>0</v>
      </c>
      <c r="J3949" t="e">
        <v>#DIV/0!</v>
      </c>
      <c r="K3949">
        <v>0</v>
      </c>
      <c r="L3949" t="e">
        <v>#DIV/0!</v>
      </c>
      <c r="M3949">
        <v>0</v>
      </c>
      <c r="O3949">
        <v>0</v>
      </c>
      <c r="P3949">
        <v>0</v>
      </c>
      <c r="Q3949" t="e">
        <v>#DIV/0!</v>
      </c>
      <c r="R3949">
        <v>0</v>
      </c>
    </row>
    <row r="3950" spans="1:18" x14ac:dyDescent="0.25">
      <c r="A3950" t="s">
        <v>8500</v>
      </c>
      <c r="B3950" t="s">
        <v>2115</v>
      </c>
      <c r="C3950" t="s">
        <v>215</v>
      </c>
      <c r="D3950">
        <v>43070</v>
      </c>
      <c r="E3950">
        <v>0</v>
      </c>
      <c r="F3950">
        <v>0</v>
      </c>
      <c r="G3950" t="e">
        <v>#DIV/0!</v>
      </c>
      <c r="H3950">
        <v>0</v>
      </c>
      <c r="I3950">
        <v>0</v>
      </c>
      <c r="J3950" t="e">
        <v>#DIV/0!</v>
      </c>
      <c r="K3950">
        <v>0</v>
      </c>
      <c r="L3950" t="e">
        <v>#DIV/0!</v>
      </c>
      <c r="M3950">
        <v>0</v>
      </c>
      <c r="O3950">
        <v>0</v>
      </c>
      <c r="P3950">
        <v>0</v>
      </c>
      <c r="Q3950" t="e">
        <v>#DIV/0!</v>
      </c>
      <c r="R3950">
        <v>0</v>
      </c>
    </row>
    <row r="3951" spans="1:18" x14ac:dyDescent="0.25">
      <c r="A3951" t="s">
        <v>8501</v>
      </c>
      <c r="B3951" t="s">
        <v>2116</v>
      </c>
      <c r="C3951" t="s">
        <v>218</v>
      </c>
      <c r="D3951">
        <v>43070</v>
      </c>
      <c r="E3951">
        <v>0</v>
      </c>
      <c r="F3951">
        <v>0</v>
      </c>
      <c r="G3951" t="e">
        <v>#DIV/0!</v>
      </c>
      <c r="H3951">
        <v>0</v>
      </c>
      <c r="I3951">
        <v>0</v>
      </c>
      <c r="J3951" t="e">
        <v>#DIV/0!</v>
      </c>
      <c r="K3951">
        <v>0</v>
      </c>
      <c r="L3951" t="e">
        <v>#DIV/0!</v>
      </c>
      <c r="M3951">
        <v>0</v>
      </c>
      <c r="O3951">
        <v>0</v>
      </c>
      <c r="P3951">
        <v>0</v>
      </c>
      <c r="Q3951" t="e">
        <v>#DIV/0!</v>
      </c>
      <c r="R3951">
        <v>0</v>
      </c>
    </row>
    <row r="3952" spans="1:18" x14ac:dyDescent="0.25">
      <c r="A3952" t="s">
        <v>8502</v>
      </c>
      <c r="B3952" t="s">
        <v>2117</v>
      </c>
      <c r="C3952" t="s">
        <v>234</v>
      </c>
      <c r="D3952">
        <v>43070</v>
      </c>
      <c r="E3952">
        <v>0</v>
      </c>
      <c r="F3952">
        <v>0</v>
      </c>
      <c r="G3952" t="e">
        <v>#DIV/0!</v>
      </c>
      <c r="H3952">
        <v>0</v>
      </c>
      <c r="I3952">
        <v>0</v>
      </c>
      <c r="J3952" t="e">
        <v>#DIV/0!</v>
      </c>
      <c r="K3952">
        <v>0</v>
      </c>
      <c r="L3952" t="e">
        <v>#DIV/0!</v>
      </c>
      <c r="M3952">
        <v>0</v>
      </c>
      <c r="O3952">
        <v>0</v>
      </c>
      <c r="P3952">
        <v>0</v>
      </c>
      <c r="Q3952" t="e">
        <v>#DIV/0!</v>
      </c>
      <c r="R3952">
        <v>0</v>
      </c>
    </row>
    <row r="3953" spans="1:18" x14ac:dyDescent="0.25">
      <c r="A3953" t="s">
        <v>8780</v>
      </c>
      <c r="B3953" t="s">
        <v>2705</v>
      </c>
      <c r="C3953" t="s">
        <v>2636</v>
      </c>
      <c r="D3953">
        <v>43070</v>
      </c>
      <c r="E3953">
        <v>0</v>
      </c>
      <c r="F3953">
        <v>0</v>
      </c>
      <c r="G3953" t="e">
        <v>#DIV/0!</v>
      </c>
      <c r="H3953">
        <v>0</v>
      </c>
      <c r="I3953">
        <v>0</v>
      </c>
      <c r="J3953" t="e">
        <v>#DIV/0!</v>
      </c>
      <c r="K3953">
        <v>0</v>
      </c>
      <c r="L3953" t="e">
        <v>#DIV/0!</v>
      </c>
      <c r="M3953">
        <v>0</v>
      </c>
      <c r="O3953">
        <v>0</v>
      </c>
      <c r="P3953">
        <v>0</v>
      </c>
      <c r="Q3953" t="e">
        <v>#DIV/0!</v>
      </c>
      <c r="R3953">
        <v>0</v>
      </c>
    </row>
    <row r="3954" spans="1:18" x14ac:dyDescent="0.25">
      <c r="A3954" t="s">
        <v>8889</v>
      </c>
      <c r="B3954" t="s">
        <v>3235</v>
      </c>
      <c r="C3954" t="s">
        <v>2638</v>
      </c>
      <c r="D3954">
        <v>43070</v>
      </c>
      <c r="E3954">
        <v>3.5</v>
      </c>
      <c r="F3954">
        <v>3.5</v>
      </c>
      <c r="G3954">
        <v>1</v>
      </c>
      <c r="H3954">
        <v>23</v>
      </c>
      <c r="I3954">
        <v>21</v>
      </c>
      <c r="J3954">
        <v>1.0952380952380953</v>
      </c>
      <c r="K3954">
        <v>21</v>
      </c>
      <c r="L3954">
        <v>1</v>
      </c>
      <c r="M3954">
        <v>23</v>
      </c>
      <c r="O3954">
        <v>0</v>
      </c>
      <c r="P3954">
        <v>0</v>
      </c>
      <c r="Q3954" t="e">
        <v>#DIV/0!</v>
      </c>
      <c r="R3954">
        <v>0</v>
      </c>
    </row>
    <row r="3955" spans="1:18" x14ac:dyDescent="0.25">
      <c r="A3955" t="s">
        <v>8503</v>
      </c>
      <c r="B3955" t="s">
        <v>2118</v>
      </c>
      <c r="C3955" t="s">
        <v>209</v>
      </c>
      <c r="D3955">
        <v>43070</v>
      </c>
      <c r="E3955">
        <v>0</v>
      </c>
      <c r="F3955">
        <v>0</v>
      </c>
      <c r="G3955" t="e">
        <v>#DIV/0!</v>
      </c>
      <c r="H3955">
        <v>0</v>
      </c>
      <c r="I3955">
        <v>0</v>
      </c>
      <c r="J3955" t="e">
        <v>#DIV/0!</v>
      </c>
      <c r="K3955">
        <v>0</v>
      </c>
      <c r="L3955" t="e">
        <v>#DIV/0!</v>
      </c>
      <c r="M3955">
        <v>0</v>
      </c>
      <c r="O3955">
        <v>0</v>
      </c>
      <c r="P3955">
        <v>0</v>
      </c>
      <c r="Q3955" t="e">
        <v>#DIV/0!</v>
      </c>
      <c r="R3955">
        <v>0</v>
      </c>
    </row>
    <row r="3956" spans="1:18" x14ac:dyDescent="0.25">
      <c r="A3956" t="s">
        <v>8504</v>
      </c>
      <c r="B3956" t="s">
        <v>2119</v>
      </c>
      <c r="C3956" t="s">
        <v>214</v>
      </c>
      <c r="D3956">
        <v>43070</v>
      </c>
      <c r="E3956">
        <v>3</v>
      </c>
      <c r="F3956">
        <v>3</v>
      </c>
      <c r="G3956">
        <v>1</v>
      </c>
      <c r="H3956">
        <v>12</v>
      </c>
      <c r="I3956">
        <v>18</v>
      </c>
      <c r="J3956">
        <v>0.66666666666666663</v>
      </c>
      <c r="K3956">
        <v>18</v>
      </c>
      <c r="L3956">
        <v>1</v>
      </c>
      <c r="M3956">
        <v>9</v>
      </c>
      <c r="N3956">
        <v>0.93</v>
      </c>
      <c r="O3956">
        <v>0</v>
      </c>
      <c r="P3956">
        <v>0</v>
      </c>
      <c r="Q3956" t="e">
        <v>#DIV/0!</v>
      </c>
      <c r="R3956">
        <v>3</v>
      </c>
    </row>
    <row r="3957" spans="1:18" x14ac:dyDescent="0.25">
      <c r="A3957" t="s">
        <v>8505</v>
      </c>
      <c r="B3957" t="s">
        <v>2120</v>
      </c>
      <c r="C3957" t="s">
        <v>220</v>
      </c>
      <c r="D3957">
        <v>43070</v>
      </c>
      <c r="E3957">
        <v>6</v>
      </c>
      <c r="F3957">
        <v>8</v>
      </c>
      <c r="G3957">
        <v>0.75</v>
      </c>
      <c r="H3957">
        <v>36</v>
      </c>
      <c r="I3957">
        <v>36</v>
      </c>
      <c r="J3957">
        <v>1</v>
      </c>
      <c r="K3957">
        <v>48</v>
      </c>
      <c r="L3957">
        <v>0.75</v>
      </c>
      <c r="M3957">
        <v>29</v>
      </c>
      <c r="N3957">
        <v>1.18</v>
      </c>
      <c r="O3957">
        <v>4</v>
      </c>
      <c r="P3957">
        <v>5</v>
      </c>
      <c r="Q3957">
        <v>0.8</v>
      </c>
      <c r="R3957">
        <v>7</v>
      </c>
    </row>
    <row r="3958" spans="1:18" x14ac:dyDescent="0.25">
      <c r="A3958" t="s">
        <v>8506</v>
      </c>
      <c r="B3958" t="s">
        <v>2121</v>
      </c>
      <c r="C3958" t="s">
        <v>226</v>
      </c>
      <c r="D3958">
        <v>43070</v>
      </c>
      <c r="E3958">
        <v>0</v>
      </c>
      <c r="F3958">
        <v>0</v>
      </c>
      <c r="G3958" t="e">
        <v>#DIV/0!</v>
      </c>
      <c r="H3958">
        <v>0</v>
      </c>
      <c r="I3958">
        <v>0</v>
      </c>
      <c r="J3958" t="e">
        <v>#DIV/0!</v>
      </c>
      <c r="K3958">
        <v>0</v>
      </c>
      <c r="L3958" t="e">
        <v>#DIV/0!</v>
      </c>
      <c r="M3958">
        <v>0</v>
      </c>
      <c r="O3958">
        <v>0</v>
      </c>
      <c r="P3958">
        <v>0</v>
      </c>
      <c r="Q3958" t="e">
        <v>#DIV/0!</v>
      </c>
      <c r="R3958">
        <v>0</v>
      </c>
    </row>
    <row r="3959" spans="1:18" x14ac:dyDescent="0.25">
      <c r="A3959" t="s">
        <v>8507</v>
      </c>
      <c r="B3959" t="s">
        <v>2122</v>
      </c>
      <c r="C3959" t="s">
        <v>227</v>
      </c>
      <c r="D3959">
        <v>43070</v>
      </c>
      <c r="E3959">
        <v>0</v>
      </c>
      <c r="F3959">
        <v>0</v>
      </c>
      <c r="G3959" t="e">
        <v>#DIV/0!</v>
      </c>
      <c r="H3959">
        <v>0</v>
      </c>
      <c r="I3959">
        <v>0</v>
      </c>
      <c r="J3959" t="e">
        <v>#DIV/0!</v>
      </c>
      <c r="K3959">
        <v>0</v>
      </c>
      <c r="L3959" t="e">
        <v>#DIV/0!</v>
      </c>
      <c r="M3959">
        <v>0</v>
      </c>
      <c r="O3959">
        <v>0</v>
      </c>
      <c r="P3959">
        <v>0</v>
      </c>
      <c r="Q3959" t="e">
        <v>#DIV/0!</v>
      </c>
      <c r="R3959">
        <v>0</v>
      </c>
    </row>
    <row r="3960" spans="1:18" x14ac:dyDescent="0.25">
      <c r="A3960" t="s">
        <v>8998</v>
      </c>
      <c r="B3960" t="s">
        <v>2878</v>
      </c>
      <c r="C3960" t="s">
        <v>2810</v>
      </c>
      <c r="D3960">
        <v>43070</v>
      </c>
      <c r="E3960">
        <v>4</v>
      </c>
      <c r="F3960">
        <v>4</v>
      </c>
      <c r="G3960">
        <v>1</v>
      </c>
      <c r="H3960">
        <v>32</v>
      </c>
      <c r="I3960">
        <v>24</v>
      </c>
      <c r="J3960">
        <v>1.3333333333333333</v>
      </c>
      <c r="K3960">
        <v>24</v>
      </c>
      <c r="L3960">
        <v>1</v>
      </c>
      <c r="M3960">
        <v>29</v>
      </c>
      <c r="O3960">
        <v>0</v>
      </c>
      <c r="P3960">
        <v>3</v>
      </c>
      <c r="Q3960">
        <v>0</v>
      </c>
      <c r="R3960">
        <v>3</v>
      </c>
    </row>
    <row r="3961" spans="1:18" x14ac:dyDescent="0.25">
      <c r="A3961" t="s">
        <v>9140</v>
      </c>
      <c r="B3961" t="s">
        <v>9141</v>
      </c>
      <c r="C3961" t="s">
        <v>2811</v>
      </c>
      <c r="D3961">
        <v>43070</v>
      </c>
      <c r="E3961">
        <v>2.5</v>
      </c>
      <c r="F3961">
        <v>3</v>
      </c>
      <c r="G3961">
        <v>0.83333333333333337</v>
      </c>
      <c r="H3961">
        <v>13</v>
      </c>
      <c r="I3961">
        <v>15</v>
      </c>
      <c r="J3961">
        <v>0.8666666666666667</v>
      </c>
      <c r="K3961">
        <v>18</v>
      </c>
      <c r="L3961">
        <v>0.83333333333333337</v>
      </c>
      <c r="M3961">
        <v>11</v>
      </c>
      <c r="O3961">
        <v>0</v>
      </c>
      <c r="P3961">
        <v>0</v>
      </c>
      <c r="Q3961" t="e">
        <v>#DIV/0!</v>
      </c>
      <c r="R3961">
        <v>2</v>
      </c>
    </row>
    <row r="3962" spans="1:18" x14ac:dyDescent="0.25">
      <c r="A3962" t="s">
        <v>8508</v>
      </c>
      <c r="B3962" t="s">
        <v>2123</v>
      </c>
      <c r="C3962" t="s">
        <v>204</v>
      </c>
      <c r="D3962">
        <v>43070</v>
      </c>
      <c r="E3962">
        <v>4.5</v>
      </c>
      <c r="F3962">
        <v>4.5</v>
      </c>
      <c r="G3962">
        <v>1</v>
      </c>
      <c r="H3962">
        <v>22</v>
      </c>
      <c r="I3962">
        <v>27</v>
      </c>
      <c r="J3962">
        <v>0.81481481481481477</v>
      </c>
      <c r="K3962">
        <v>27</v>
      </c>
      <c r="L3962">
        <v>1</v>
      </c>
      <c r="M3962">
        <v>20</v>
      </c>
      <c r="O3962">
        <v>2</v>
      </c>
      <c r="P3962">
        <v>2</v>
      </c>
      <c r="Q3962">
        <v>1</v>
      </c>
      <c r="R3962">
        <v>2</v>
      </c>
    </row>
    <row r="3963" spans="1:18" x14ac:dyDescent="0.25">
      <c r="A3963" t="s">
        <v>8509</v>
      </c>
      <c r="B3963" t="s">
        <v>2124</v>
      </c>
      <c r="C3963" t="s">
        <v>208</v>
      </c>
      <c r="D3963">
        <v>43070</v>
      </c>
      <c r="E3963">
        <v>0</v>
      </c>
      <c r="F3963">
        <v>0</v>
      </c>
      <c r="G3963" t="e">
        <v>#DIV/0!</v>
      </c>
      <c r="H3963">
        <v>0</v>
      </c>
      <c r="I3963">
        <v>0</v>
      </c>
      <c r="J3963" t="e">
        <v>#DIV/0!</v>
      </c>
      <c r="K3963">
        <v>0</v>
      </c>
      <c r="L3963" t="e">
        <v>#DIV/0!</v>
      </c>
      <c r="M3963">
        <v>0</v>
      </c>
      <c r="O3963">
        <v>0</v>
      </c>
      <c r="P3963">
        <v>0</v>
      </c>
      <c r="Q3963" t="e">
        <v>#DIV/0!</v>
      </c>
      <c r="R3963">
        <v>0</v>
      </c>
    </row>
    <row r="3964" spans="1:18" x14ac:dyDescent="0.25">
      <c r="A3964" t="s">
        <v>8510</v>
      </c>
      <c r="B3964" t="s">
        <v>2125</v>
      </c>
      <c r="C3964" t="s">
        <v>212</v>
      </c>
      <c r="D3964">
        <v>43070</v>
      </c>
      <c r="E3964">
        <v>1</v>
      </c>
      <c r="F3964">
        <v>1.5</v>
      </c>
      <c r="G3964">
        <v>0.66666666666666663</v>
      </c>
      <c r="H3964">
        <v>7</v>
      </c>
      <c r="I3964">
        <v>6</v>
      </c>
      <c r="J3964">
        <v>1.1666666666666667</v>
      </c>
      <c r="K3964">
        <v>9</v>
      </c>
      <c r="L3964">
        <v>0.66666666666666663</v>
      </c>
      <c r="M3964">
        <v>7</v>
      </c>
      <c r="O3964">
        <v>0</v>
      </c>
      <c r="P3964">
        <v>0</v>
      </c>
      <c r="Q3964" t="e">
        <v>#DIV/0!</v>
      </c>
      <c r="R3964">
        <v>0</v>
      </c>
    </row>
    <row r="3965" spans="1:18" x14ac:dyDescent="0.25">
      <c r="A3965" t="s">
        <v>8511</v>
      </c>
      <c r="B3965" t="s">
        <v>2126</v>
      </c>
      <c r="C3965" t="s">
        <v>363</v>
      </c>
      <c r="D3965">
        <v>43070</v>
      </c>
      <c r="E3965">
        <v>5</v>
      </c>
      <c r="F3965">
        <v>5.5</v>
      </c>
      <c r="G3965">
        <v>0.90909090909090906</v>
      </c>
      <c r="H3965">
        <v>18</v>
      </c>
      <c r="I3965">
        <v>30</v>
      </c>
      <c r="J3965">
        <v>0.6</v>
      </c>
      <c r="K3965">
        <v>33</v>
      </c>
      <c r="L3965">
        <v>0.90909090909090906</v>
      </c>
      <c r="M3965">
        <v>17</v>
      </c>
      <c r="O3965">
        <v>5</v>
      </c>
      <c r="P3965">
        <v>5</v>
      </c>
      <c r="Q3965">
        <v>1</v>
      </c>
      <c r="R3965">
        <v>1</v>
      </c>
    </row>
    <row r="3966" spans="1:18" x14ac:dyDescent="0.25">
      <c r="A3966" t="s">
        <v>8512</v>
      </c>
      <c r="B3966" t="s">
        <v>2127</v>
      </c>
      <c r="C3966" t="s">
        <v>223</v>
      </c>
      <c r="D3966">
        <v>43070</v>
      </c>
      <c r="E3966">
        <v>0</v>
      </c>
      <c r="F3966">
        <v>0</v>
      </c>
      <c r="G3966" t="e">
        <v>#DIV/0!</v>
      </c>
      <c r="H3966">
        <v>0</v>
      </c>
      <c r="I3966">
        <v>0</v>
      </c>
      <c r="J3966" t="e">
        <v>#DIV/0!</v>
      </c>
      <c r="K3966">
        <v>0</v>
      </c>
      <c r="L3966" t="e">
        <v>#DIV/0!</v>
      </c>
      <c r="M3966">
        <v>0</v>
      </c>
      <c r="O3966">
        <v>0</v>
      </c>
      <c r="P3966">
        <v>0</v>
      </c>
      <c r="Q3966" t="e">
        <v>#DIV/0!</v>
      </c>
      <c r="R3966">
        <v>0</v>
      </c>
    </row>
    <row r="3967" spans="1:18" x14ac:dyDescent="0.25">
      <c r="A3967" t="s">
        <v>8513</v>
      </c>
      <c r="B3967" t="s">
        <v>2128</v>
      </c>
      <c r="C3967" t="s">
        <v>206</v>
      </c>
      <c r="D3967">
        <v>43070</v>
      </c>
      <c r="E3967">
        <v>6.5</v>
      </c>
      <c r="F3967">
        <v>5.5</v>
      </c>
      <c r="G3967">
        <v>1.1818181818181819</v>
      </c>
      <c r="H3967">
        <v>119</v>
      </c>
      <c r="I3967">
        <v>91</v>
      </c>
      <c r="J3967">
        <v>1.3076923076923077</v>
      </c>
      <c r="K3967">
        <v>77</v>
      </c>
      <c r="L3967">
        <v>1.1818181818181819</v>
      </c>
      <c r="M3967">
        <v>119</v>
      </c>
      <c r="O3967">
        <v>0</v>
      </c>
      <c r="P3967">
        <v>0</v>
      </c>
      <c r="Q3967" t="e">
        <v>#DIV/0!</v>
      </c>
      <c r="R3967">
        <v>0</v>
      </c>
    </row>
    <row r="3968" spans="1:18" x14ac:dyDescent="0.25">
      <c r="A3968" t="s">
        <v>8514</v>
      </c>
      <c r="B3968" t="s">
        <v>2129</v>
      </c>
      <c r="C3968" t="s">
        <v>977</v>
      </c>
      <c r="D3968">
        <v>43070</v>
      </c>
      <c r="E3968">
        <v>1.5</v>
      </c>
      <c r="F3968">
        <v>1.5</v>
      </c>
      <c r="G3968">
        <v>1</v>
      </c>
      <c r="H3968">
        <v>9</v>
      </c>
      <c r="I3968">
        <v>21</v>
      </c>
      <c r="J3968">
        <v>0.42857142857142855</v>
      </c>
      <c r="K3968">
        <v>21</v>
      </c>
      <c r="L3968">
        <v>1</v>
      </c>
      <c r="M3968">
        <v>8</v>
      </c>
      <c r="O3968">
        <v>0</v>
      </c>
      <c r="P3968">
        <v>0</v>
      </c>
      <c r="Q3968" t="e">
        <v>#DIV/0!</v>
      </c>
      <c r="R3968">
        <v>1</v>
      </c>
    </row>
    <row r="3969" spans="1:18" x14ac:dyDescent="0.25">
      <c r="A3969" t="s">
        <v>8515</v>
      </c>
      <c r="B3969" t="s">
        <v>2130</v>
      </c>
      <c r="C3969" t="s">
        <v>229</v>
      </c>
      <c r="D3969">
        <v>43070</v>
      </c>
      <c r="E3969">
        <v>6</v>
      </c>
      <c r="F3969">
        <v>9</v>
      </c>
      <c r="G3969">
        <v>0.66666666666666663</v>
      </c>
      <c r="H3969">
        <v>77</v>
      </c>
      <c r="I3969">
        <v>60</v>
      </c>
      <c r="J3969">
        <v>1.2833333333333334</v>
      </c>
      <c r="K3969">
        <v>90</v>
      </c>
      <c r="L3969">
        <v>0.66666666666666663</v>
      </c>
      <c r="M3969">
        <v>76</v>
      </c>
      <c r="O3969">
        <v>13</v>
      </c>
      <c r="P3969">
        <v>13</v>
      </c>
      <c r="Q3969">
        <v>1</v>
      </c>
      <c r="R3969">
        <v>1</v>
      </c>
    </row>
    <row r="3970" spans="1:18" x14ac:dyDescent="0.25">
      <c r="A3970" t="s">
        <v>8516</v>
      </c>
      <c r="B3970" t="s">
        <v>2131</v>
      </c>
      <c r="C3970" t="s">
        <v>678</v>
      </c>
      <c r="D3970">
        <v>43070</v>
      </c>
      <c r="E3970">
        <v>0</v>
      </c>
      <c r="F3970">
        <v>0</v>
      </c>
      <c r="G3970" t="e">
        <v>#DIV/0!</v>
      </c>
      <c r="H3970">
        <v>0</v>
      </c>
      <c r="I3970">
        <v>0</v>
      </c>
      <c r="J3970" t="e">
        <v>#DIV/0!</v>
      </c>
      <c r="K3970">
        <v>0</v>
      </c>
      <c r="L3970" t="e">
        <v>#DIV/0!</v>
      </c>
      <c r="M3970">
        <v>0</v>
      </c>
      <c r="O3970">
        <v>0</v>
      </c>
      <c r="P3970">
        <v>0</v>
      </c>
      <c r="Q3970" t="e">
        <v>#DIV/0!</v>
      </c>
      <c r="R3970">
        <v>0</v>
      </c>
    </row>
    <row r="3971" spans="1:18" x14ac:dyDescent="0.25">
      <c r="A3971" t="s">
        <v>8517</v>
      </c>
      <c r="B3971" t="s">
        <v>2132</v>
      </c>
      <c r="C3971" t="s">
        <v>231</v>
      </c>
      <c r="D3971">
        <v>43070</v>
      </c>
      <c r="E3971">
        <v>4.5</v>
      </c>
      <c r="F3971">
        <v>5.5</v>
      </c>
      <c r="G3971">
        <v>0.81818181818181823</v>
      </c>
      <c r="H3971">
        <v>48</v>
      </c>
      <c r="I3971">
        <v>51</v>
      </c>
      <c r="J3971">
        <v>0.94117647058823528</v>
      </c>
      <c r="K3971">
        <v>62</v>
      </c>
      <c r="L3971">
        <v>0.82258064516129037</v>
      </c>
      <c r="M3971">
        <v>45</v>
      </c>
      <c r="O3971">
        <v>1</v>
      </c>
      <c r="P3971">
        <v>1</v>
      </c>
      <c r="Q3971">
        <v>1</v>
      </c>
      <c r="R3971">
        <v>3</v>
      </c>
    </row>
    <row r="3972" spans="1:18" x14ac:dyDescent="0.25">
      <c r="A3972" t="s">
        <v>8518</v>
      </c>
      <c r="B3972" t="s">
        <v>2133</v>
      </c>
      <c r="C3972" t="s">
        <v>236</v>
      </c>
      <c r="D3972">
        <v>43070</v>
      </c>
      <c r="E3972">
        <v>7</v>
      </c>
      <c r="F3972">
        <v>7.5</v>
      </c>
      <c r="G3972">
        <v>0.93333333333333335</v>
      </c>
      <c r="H3972">
        <v>89</v>
      </c>
      <c r="I3972">
        <v>80</v>
      </c>
      <c r="J3972">
        <v>1.1125</v>
      </c>
      <c r="K3972">
        <v>84</v>
      </c>
      <c r="L3972">
        <v>0.95238095238095233</v>
      </c>
      <c r="M3972">
        <v>89</v>
      </c>
      <c r="O3972">
        <v>0</v>
      </c>
      <c r="P3972">
        <v>19</v>
      </c>
      <c r="Q3972">
        <v>0</v>
      </c>
      <c r="R3972">
        <v>0</v>
      </c>
    </row>
    <row r="3973" spans="1:18" x14ac:dyDescent="0.25">
      <c r="A3973" t="s">
        <v>8519</v>
      </c>
      <c r="B3973" t="s">
        <v>2134</v>
      </c>
      <c r="C3973" t="s">
        <v>221</v>
      </c>
      <c r="D3973">
        <v>43070</v>
      </c>
      <c r="E3973">
        <v>7</v>
      </c>
      <c r="F3973">
        <v>8.5</v>
      </c>
      <c r="G3973">
        <v>0.82352941176470584</v>
      </c>
      <c r="H3973">
        <v>47</v>
      </c>
      <c r="I3973">
        <v>92</v>
      </c>
      <c r="J3973">
        <v>0.51086956521739135</v>
      </c>
      <c r="K3973">
        <v>113</v>
      </c>
      <c r="L3973">
        <v>0.81415929203539827</v>
      </c>
      <c r="M3973">
        <v>42</v>
      </c>
      <c r="O3973">
        <v>9</v>
      </c>
      <c r="P3973">
        <v>13</v>
      </c>
      <c r="Q3973">
        <v>0.69230769230769229</v>
      </c>
      <c r="R3973">
        <v>5</v>
      </c>
    </row>
    <row r="3974" spans="1:18" x14ac:dyDescent="0.25">
      <c r="A3974" t="s">
        <v>8520</v>
      </c>
      <c r="B3974" t="s">
        <v>2135</v>
      </c>
      <c r="C3974" t="s">
        <v>238</v>
      </c>
      <c r="D3974">
        <v>43070</v>
      </c>
      <c r="E3974">
        <v>2.5</v>
      </c>
      <c r="F3974">
        <v>4.5</v>
      </c>
      <c r="G3974">
        <v>0.55555555555555558</v>
      </c>
      <c r="H3974">
        <v>27</v>
      </c>
      <c r="I3974">
        <v>45</v>
      </c>
      <c r="J3974">
        <v>0.6</v>
      </c>
      <c r="K3974">
        <v>63</v>
      </c>
      <c r="L3974">
        <v>0.7142857142857143</v>
      </c>
      <c r="M3974">
        <v>27</v>
      </c>
      <c r="O3974">
        <v>23</v>
      </c>
      <c r="P3974">
        <v>32</v>
      </c>
      <c r="Q3974">
        <v>0.71875</v>
      </c>
      <c r="R3974">
        <v>0</v>
      </c>
    </row>
    <row r="3975" spans="1:18" x14ac:dyDescent="0.25">
      <c r="A3975" t="s">
        <v>8521</v>
      </c>
      <c r="B3975" t="s">
        <v>2136</v>
      </c>
      <c r="C3975" t="s">
        <v>224</v>
      </c>
      <c r="D3975">
        <v>43070</v>
      </c>
      <c r="E3975">
        <v>0</v>
      </c>
      <c r="F3975">
        <v>0</v>
      </c>
      <c r="G3975" t="e">
        <v>#DIV/0!</v>
      </c>
      <c r="H3975">
        <v>0</v>
      </c>
      <c r="I3975">
        <v>0</v>
      </c>
      <c r="J3975" t="e">
        <v>#DIV/0!</v>
      </c>
      <c r="K3975">
        <v>0</v>
      </c>
      <c r="L3975" t="e">
        <v>#DIV/0!</v>
      </c>
      <c r="M3975">
        <v>0</v>
      </c>
      <c r="O3975">
        <v>0</v>
      </c>
      <c r="P3975">
        <v>0</v>
      </c>
      <c r="Q3975" t="e">
        <v>#DIV/0!</v>
      </c>
      <c r="R3975">
        <v>0</v>
      </c>
    </row>
    <row r="3976" spans="1:18" x14ac:dyDescent="0.25">
      <c r="A3976" t="s">
        <v>8522</v>
      </c>
      <c r="B3976" t="s">
        <v>2137</v>
      </c>
      <c r="C3976" t="s">
        <v>584</v>
      </c>
      <c r="D3976">
        <v>43070</v>
      </c>
      <c r="E3976">
        <v>0</v>
      </c>
      <c r="F3976">
        <v>0</v>
      </c>
      <c r="G3976" t="e">
        <v>#DIV/0!</v>
      </c>
      <c r="H3976">
        <v>0</v>
      </c>
      <c r="I3976">
        <v>0</v>
      </c>
      <c r="J3976" t="e">
        <v>#DIV/0!</v>
      </c>
      <c r="K3976">
        <v>0</v>
      </c>
      <c r="L3976" t="e">
        <v>#DIV/0!</v>
      </c>
      <c r="M3976">
        <v>0</v>
      </c>
      <c r="O3976">
        <v>0</v>
      </c>
      <c r="P3976">
        <v>0</v>
      </c>
      <c r="Q3976" t="e">
        <v>#DIV/0!</v>
      </c>
      <c r="R3976">
        <v>0</v>
      </c>
    </row>
    <row r="3977" spans="1:18" x14ac:dyDescent="0.25">
      <c r="A3977" t="s">
        <v>8523</v>
      </c>
      <c r="B3977" t="s">
        <v>2138</v>
      </c>
      <c r="C3977" t="s">
        <v>1164</v>
      </c>
      <c r="D3977">
        <v>43070</v>
      </c>
      <c r="E3977">
        <v>0.5</v>
      </c>
      <c r="F3977">
        <v>1</v>
      </c>
      <c r="G3977">
        <v>0.5</v>
      </c>
      <c r="H3977">
        <v>4</v>
      </c>
      <c r="I3977">
        <v>3</v>
      </c>
      <c r="J3977">
        <v>1.3333333333333333</v>
      </c>
      <c r="K3977">
        <v>6</v>
      </c>
      <c r="L3977">
        <v>0.5</v>
      </c>
      <c r="M3977">
        <v>4</v>
      </c>
      <c r="O3977">
        <v>0</v>
      </c>
      <c r="P3977">
        <v>0</v>
      </c>
      <c r="Q3977" t="e">
        <v>#DIV/0!</v>
      </c>
      <c r="R3977">
        <v>0</v>
      </c>
    </row>
    <row r="3978" spans="1:18" x14ac:dyDescent="0.25">
      <c r="A3978" t="s">
        <v>8524</v>
      </c>
      <c r="B3978" t="s">
        <v>2139</v>
      </c>
      <c r="C3978" t="s">
        <v>1166</v>
      </c>
      <c r="D3978">
        <v>43070</v>
      </c>
      <c r="E3978">
        <v>1.5</v>
      </c>
      <c r="F3978">
        <v>1.5</v>
      </c>
      <c r="G3978">
        <v>1</v>
      </c>
      <c r="H3978">
        <v>6</v>
      </c>
      <c r="I3978">
        <v>9</v>
      </c>
      <c r="J3978">
        <v>0.66666666666666663</v>
      </c>
      <c r="K3978">
        <v>9</v>
      </c>
      <c r="L3978">
        <v>1</v>
      </c>
      <c r="M3978">
        <v>6</v>
      </c>
      <c r="O3978">
        <v>0</v>
      </c>
      <c r="P3978">
        <v>0</v>
      </c>
      <c r="Q3978" t="e">
        <v>#DIV/0!</v>
      </c>
      <c r="R3978">
        <v>0</v>
      </c>
    </row>
    <row r="3979" spans="1:18" x14ac:dyDescent="0.25">
      <c r="A3979" t="s">
        <v>8525</v>
      </c>
      <c r="B3979" t="s">
        <v>2140</v>
      </c>
      <c r="C3979" t="s">
        <v>1168</v>
      </c>
      <c r="D3979">
        <v>43070</v>
      </c>
      <c r="E3979">
        <v>0</v>
      </c>
      <c r="F3979">
        <v>0</v>
      </c>
      <c r="G3979" t="e">
        <v>#DIV/0!</v>
      </c>
      <c r="H3979">
        <v>0</v>
      </c>
      <c r="I3979">
        <v>0</v>
      </c>
      <c r="J3979" t="e">
        <v>#DIV/0!</v>
      </c>
      <c r="K3979">
        <v>0</v>
      </c>
      <c r="L3979" t="e">
        <v>#DIV/0!</v>
      </c>
      <c r="M3979">
        <v>0</v>
      </c>
      <c r="O3979">
        <v>0</v>
      </c>
      <c r="P3979">
        <v>0</v>
      </c>
      <c r="Q3979" t="e">
        <v>#DIV/0!</v>
      </c>
      <c r="R3979">
        <v>0</v>
      </c>
    </row>
    <row r="3980" spans="1:18" x14ac:dyDescent="0.25">
      <c r="A3980" t="s">
        <v>8526</v>
      </c>
      <c r="B3980" t="s">
        <v>2141</v>
      </c>
      <c r="C3980" t="s">
        <v>1170</v>
      </c>
      <c r="D3980">
        <v>43070</v>
      </c>
      <c r="E3980">
        <v>0</v>
      </c>
      <c r="F3980">
        <v>0</v>
      </c>
      <c r="G3980" t="e">
        <v>#DIV/0!</v>
      </c>
      <c r="H3980">
        <v>0</v>
      </c>
      <c r="I3980">
        <v>0</v>
      </c>
      <c r="J3980" t="e">
        <v>#DIV/0!</v>
      </c>
      <c r="K3980">
        <v>0</v>
      </c>
      <c r="L3980" t="e">
        <v>#DIV/0!</v>
      </c>
      <c r="M3980">
        <v>0</v>
      </c>
      <c r="O3980">
        <v>0</v>
      </c>
      <c r="P3980">
        <v>1</v>
      </c>
      <c r="Q3980">
        <v>0</v>
      </c>
      <c r="R3980">
        <v>0</v>
      </c>
    </row>
    <row r="3981" spans="1:18" x14ac:dyDescent="0.25">
      <c r="A3981" t="s">
        <v>8527</v>
      </c>
      <c r="B3981" t="s">
        <v>2142</v>
      </c>
      <c r="C3981" t="s">
        <v>1172</v>
      </c>
      <c r="D3981">
        <v>43070</v>
      </c>
      <c r="E3981">
        <v>1</v>
      </c>
      <c r="F3981">
        <v>1.5</v>
      </c>
      <c r="G3981">
        <v>0.66666666666666663</v>
      </c>
      <c r="H3981">
        <v>11</v>
      </c>
      <c r="I3981">
        <v>6</v>
      </c>
      <c r="J3981">
        <v>1.8333333333333333</v>
      </c>
      <c r="K3981">
        <v>9</v>
      </c>
      <c r="L3981">
        <v>0.66666666666666663</v>
      </c>
      <c r="M3981">
        <v>10</v>
      </c>
      <c r="O3981">
        <v>0</v>
      </c>
      <c r="P3981">
        <v>0</v>
      </c>
      <c r="Q3981" t="e">
        <v>#DIV/0!</v>
      </c>
      <c r="R3981">
        <v>1</v>
      </c>
    </row>
    <row r="3982" spans="1:18" x14ac:dyDescent="0.25">
      <c r="A3982" t="s">
        <v>8528</v>
      </c>
      <c r="B3982" t="s">
        <v>2143</v>
      </c>
      <c r="C3982" t="s">
        <v>1174</v>
      </c>
      <c r="D3982">
        <v>43070</v>
      </c>
      <c r="E3982">
        <v>3</v>
      </c>
      <c r="F3982">
        <v>3.5</v>
      </c>
      <c r="G3982">
        <v>0.8571428571428571</v>
      </c>
      <c r="H3982">
        <v>8</v>
      </c>
      <c r="I3982">
        <v>18</v>
      </c>
      <c r="J3982">
        <v>0.44444444444444442</v>
      </c>
      <c r="K3982">
        <v>21</v>
      </c>
      <c r="L3982">
        <v>0.8571428571428571</v>
      </c>
      <c r="M3982">
        <v>8</v>
      </c>
      <c r="O3982">
        <v>0</v>
      </c>
      <c r="P3982">
        <v>0</v>
      </c>
      <c r="Q3982" t="e">
        <v>#DIV/0!</v>
      </c>
      <c r="R3982">
        <v>0</v>
      </c>
    </row>
    <row r="3983" spans="1:18" x14ac:dyDescent="0.25">
      <c r="A3983" t="s">
        <v>8529</v>
      </c>
      <c r="B3983" t="s">
        <v>2144</v>
      </c>
      <c r="C3983" t="s">
        <v>202</v>
      </c>
      <c r="D3983">
        <v>43070</v>
      </c>
      <c r="E3983">
        <v>0.5</v>
      </c>
      <c r="F3983">
        <v>1</v>
      </c>
      <c r="G3983">
        <v>0.5</v>
      </c>
      <c r="H3983">
        <v>4</v>
      </c>
      <c r="I3983">
        <v>3</v>
      </c>
      <c r="J3983">
        <v>1.3333333333333333</v>
      </c>
      <c r="K3983">
        <v>6</v>
      </c>
      <c r="L3983">
        <v>0.5</v>
      </c>
      <c r="M3983">
        <v>4</v>
      </c>
      <c r="O3983">
        <v>0</v>
      </c>
      <c r="P3983">
        <v>0</v>
      </c>
      <c r="Q3983" t="e">
        <v>#DIV/0!</v>
      </c>
      <c r="R3983">
        <v>0</v>
      </c>
    </row>
    <row r="3984" spans="1:18" x14ac:dyDescent="0.25">
      <c r="A3984" t="s">
        <v>8530</v>
      </c>
      <c r="B3984" t="s">
        <v>2145</v>
      </c>
      <c r="C3984" t="s">
        <v>203</v>
      </c>
      <c r="D3984">
        <v>43070</v>
      </c>
      <c r="E3984">
        <v>11</v>
      </c>
      <c r="F3984">
        <v>10</v>
      </c>
      <c r="G3984">
        <v>1.1000000000000001</v>
      </c>
      <c r="H3984">
        <v>141</v>
      </c>
      <c r="I3984">
        <v>118</v>
      </c>
      <c r="J3984">
        <v>1.1949152542372881</v>
      </c>
      <c r="K3984">
        <v>104</v>
      </c>
      <c r="L3984">
        <v>1.1346153846153846</v>
      </c>
      <c r="M3984">
        <v>139</v>
      </c>
      <c r="O3984">
        <v>2</v>
      </c>
      <c r="P3984">
        <v>2</v>
      </c>
      <c r="Q3984">
        <v>1</v>
      </c>
      <c r="R3984">
        <v>2</v>
      </c>
    </row>
    <row r="3985" spans="1:18" x14ac:dyDescent="0.25">
      <c r="A3985" t="s">
        <v>8531</v>
      </c>
      <c r="B3985" t="s">
        <v>2146</v>
      </c>
      <c r="C3985" t="s">
        <v>988</v>
      </c>
      <c r="D3985">
        <v>43070</v>
      </c>
      <c r="E3985">
        <v>3</v>
      </c>
      <c r="F3985">
        <v>3</v>
      </c>
      <c r="G3985">
        <v>1</v>
      </c>
      <c r="H3985">
        <v>15</v>
      </c>
      <c r="I3985">
        <v>30</v>
      </c>
      <c r="J3985">
        <v>0.5</v>
      </c>
      <c r="K3985">
        <v>30</v>
      </c>
      <c r="L3985">
        <v>1</v>
      </c>
      <c r="M3985">
        <v>14</v>
      </c>
      <c r="O3985">
        <v>0</v>
      </c>
      <c r="P3985">
        <v>0</v>
      </c>
      <c r="Q3985" t="e">
        <v>#DIV/0!</v>
      </c>
      <c r="R3985">
        <v>1</v>
      </c>
    </row>
    <row r="3986" spans="1:18" x14ac:dyDescent="0.25">
      <c r="A3986" t="s">
        <v>8532</v>
      </c>
      <c r="B3986" t="s">
        <v>2147</v>
      </c>
      <c r="C3986" t="s">
        <v>1322</v>
      </c>
      <c r="D3986">
        <v>43070</v>
      </c>
      <c r="E3986">
        <v>0</v>
      </c>
      <c r="F3986">
        <v>0</v>
      </c>
      <c r="G3986" t="e">
        <v>#DIV/0!</v>
      </c>
      <c r="H3986">
        <v>0</v>
      </c>
      <c r="I3986">
        <v>0</v>
      </c>
      <c r="J3986" t="e">
        <v>#DIV/0!</v>
      </c>
      <c r="K3986">
        <v>0</v>
      </c>
      <c r="L3986" t="e">
        <v>#DIV/0!</v>
      </c>
      <c r="M3986">
        <v>0</v>
      </c>
      <c r="O3986">
        <v>0</v>
      </c>
      <c r="P3986">
        <v>0</v>
      </c>
      <c r="Q3986" t="e">
        <v>#DIV/0!</v>
      </c>
      <c r="R3986">
        <v>0</v>
      </c>
    </row>
    <row r="3987" spans="1:18" x14ac:dyDescent="0.25">
      <c r="A3987" t="s">
        <v>8533</v>
      </c>
      <c r="B3987" t="s">
        <v>2148</v>
      </c>
      <c r="C3987" t="s">
        <v>232</v>
      </c>
      <c r="D3987">
        <v>43070</v>
      </c>
      <c r="E3987">
        <v>0</v>
      </c>
      <c r="F3987">
        <v>0</v>
      </c>
      <c r="G3987" t="e">
        <v>#DIV/0!</v>
      </c>
      <c r="H3987">
        <v>0</v>
      </c>
      <c r="I3987">
        <v>0</v>
      </c>
      <c r="J3987" t="e">
        <v>#DIV/0!</v>
      </c>
      <c r="K3987">
        <v>0</v>
      </c>
      <c r="L3987" t="e">
        <v>#DIV/0!</v>
      </c>
      <c r="M3987">
        <v>0</v>
      </c>
      <c r="O3987">
        <v>0</v>
      </c>
      <c r="P3987">
        <v>0</v>
      </c>
      <c r="Q3987" t="e">
        <v>#DIV/0!</v>
      </c>
      <c r="R3987">
        <v>0</v>
      </c>
    </row>
    <row r="3988" spans="1:18" x14ac:dyDescent="0.25">
      <c r="A3988" t="s">
        <v>8534</v>
      </c>
      <c r="B3988" t="s">
        <v>2149</v>
      </c>
      <c r="C3988" t="s">
        <v>207</v>
      </c>
      <c r="D3988">
        <v>43070</v>
      </c>
      <c r="E3988">
        <v>0</v>
      </c>
      <c r="F3988">
        <v>0</v>
      </c>
      <c r="G3988" t="e">
        <v>#DIV/0!</v>
      </c>
      <c r="H3988">
        <v>0</v>
      </c>
      <c r="I3988">
        <v>0</v>
      </c>
      <c r="J3988" t="e">
        <v>#DIV/0!</v>
      </c>
      <c r="K3988">
        <v>0</v>
      </c>
      <c r="L3988" t="e">
        <v>#DIV/0!</v>
      </c>
      <c r="M3988">
        <v>0</v>
      </c>
      <c r="N3988" t="e">
        <v>#DIV/0!</v>
      </c>
      <c r="O3988">
        <v>0</v>
      </c>
      <c r="P3988">
        <v>1</v>
      </c>
      <c r="Q3988">
        <v>0</v>
      </c>
      <c r="R3988">
        <v>0</v>
      </c>
    </row>
    <row r="3989" spans="1:18" x14ac:dyDescent="0.25">
      <c r="A3989" t="s">
        <v>8535</v>
      </c>
      <c r="B3989" t="s">
        <v>2150</v>
      </c>
      <c r="C3989" t="s">
        <v>228</v>
      </c>
      <c r="D3989">
        <v>43070</v>
      </c>
      <c r="E3989">
        <v>6</v>
      </c>
      <c r="F3989">
        <v>9</v>
      </c>
      <c r="G3989">
        <v>0.66666666666666663</v>
      </c>
      <c r="H3989">
        <v>77</v>
      </c>
      <c r="I3989">
        <v>60</v>
      </c>
      <c r="J3989">
        <v>1.2833333333333334</v>
      </c>
      <c r="K3989">
        <v>90</v>
      </c>
      <c r="L3989">
        <v>0.66666666666666663</v>
      </c>
      <c r="M3989">
        <v>76</v>
      </c>
      <c r="O3989">
        <v>13</v>
      </c>
      <c r="P3989">
        <v>13</v>
      </c>
      <c r="Q3989">
        <v>1</v>
      </c>
      <c r="R3989">
        <v>1</v>
      </c>
    </row>
    <row r="3990" spans="1:18" x14ac:dyDescent="0.25">
      <c r="A3990" t="s">
        <v>8536</v>
      </c>
      <c r="B3990" t="s">
        <v>2151</v>
      </c>
      <c r="C3990" t="s">
        <v>689</v>
      </c>
      <c r="D3990">
        <v>43070</v>
      </c>
      <c r="E3990">
        <v>0</v>
      </c>
      <c r="F3990">
        <v>0</v>
      </c>
      <c r="G3990" t="e">
        <v>#DIV/0!</v>
      </c>
      <c r="H3990">
        <v>0</v>
      </c>
      <c r="I3990">
        <v>0</v>
      </c>
      <c r="J3990" t="e">
        <v>#DIV/0!</v>
      </c>
      <c r="K3990">
        <v>0</v>
      </c>
      <c r="L3990" t="e">
        <v>#DIV/0!</v>
      </c>
      <c r="M3990">
        <v>0</v>
      </c>
      <c r="O3990">
        <v>0</v>
      </c>
      <c r="P3990">
        <v>0</v>
      </c>
      <c r="Q3990" t="e">
        <v>#DIV/0!</v>
      </c>
      <c r="R3990">
        <v>0</v>
      </c>
    </row>
    <row r="3991" spans="1:18" x14ac:dyDescent="0.25">
      <c r="A3991" t="s">
        <v>8537</v>
      </c>
      <c r="B3991" t="s">
        <v>2152</v>
      </c>
      <c r="C3991" t="s">
        <v>211</v>
      </c>
      <c r="D3991">
        <v>43070</v>
      </c>
      <c r="E3991">
        <v>5</v>
      </c>
      <c r="F3991">
        <v>6</v>
      </c>
      <c r="G3991">
        <v>0.83333333333333337</v>
      </c>
      <c r="H3991">
        <v>30</v>
      </c>
      <c r="I3991">
        <v>30</v>
      </c>
      <c r="J3991">
        <v>1</v>
      </c>
      <c r="K3991">
        <v>36</v>
      </c>
      <c r="L3991">
        <v>0.83333333333333337</v>
      </c>
      <c r="M3991">
        <v>26</v>
      </c>
      <c r="N3991">
        <v>0.93</v>
      </c>
      <c r="O3991">
        <v>0</v>
      </c>
      <c r="P3991">
        <v>0</v>
      </c>
      <c r="Q3991" t="e">
        <v>#DIV/0!</v>
      </c>
      <c r="R3991">
        <v>4</v>
      </c>
    </row>
    <row r="3992" spans="1:18" x14ac:dyDescent="0.25">
      <c r="A3992" t="s">
        <v>8538</v>
      </c>
      <c r="B3992" t="s">
        <v>2153</v>
      </c>
      <c r="C3992" t="s">
        <v>216</v>
      </c>
      <c r="D3992">
        <v>43070</v>
      </c>
      <c r="E3992">
        <v>0</v>
      </c>
      <c r="F3992">
        <v>0</v>
      </c>
      <c r="G3992" t="e">
        <v>#DIV/0!</v>
      </c>
      <c r="H3992">
        <v>0</v>
      </c>
      <c r="I3992">
        <v>0</v>
      </c>
      <c r="J3992" t="e">
        <v>#DIV/0!</v>
      </c>
      <c r="K3992">
        <v>0</v>
      </c>
      <c r="L3992" t="e">
        <v>#DIV/0!</v>
      </c>
      <c r="M3992">
        <v>0</v>
      </c>
      <c r="O3992">
        <v>0</v>
      </c>
      <c r="P3992">
        <v>0</v>
      </c>
      <c r="Q3992" t="e">
        <v>#DIV/0!</v>
      </c>
      <c r="R3992">
        <v>0</v>
      </c>
    </row>
    <row r="3993" spans="1:18" x14ac:dyDescent="0.25">
      <c r="A3993" t="s">
        <v>8539</v>
      </c>
      <c r="B3993" t="s">
        <v>2154</v>
      </c>
      <c r="C3993" t="s">
        <v>230</v>
      </c>
      <c r="D3993">
        <v>43070</v>
      </c>
      <c r="E3993">
        <v>4.5</v>
      </c>
      <c r="F3993">
        <v>5.5</v>
      </c>
      <c r="G3993">
        <v>0.81818181818181823</v>
      </c>
      <c r="H3993">
        <v>48</v>
      </c>
      <c r="I3993">
        <v>51</v>
      </c>
      <c r="J3993">
        <v>0.94117647058823528</v>
      </c>
      <c r="K3993">
        <v>62</v>
      </c>
      <c r="L3993">
        <v>0.82258064516129037</v>
      </c>
      <c r="M3993">
        <v>45</v>
      </c>
      <c r="O3993">
        <v>1</v>
      </c>
      <c r="P3993">
        <v>1</v>
      </c>
      <c r="Q3993">
        <v>1</v>
      </c>
      <c r="R3993">
        <v>3</v>
      </c>
    </row>
    <row r="3994" spans="1:18" x14ac:dyDescent="0.25">
      <c r="A3994" t="s">
        <v>9660</v>
      </c>
      <c r="B3994" t="s">
        <v>9661</v>
      </c>
      <c r="C3994" t="s">
        <v>9523</v>
      </c>
      <c r="D3994">
        <v>43070</v>
      </c>
      <c r="E3994">
        <v>4</v>
      </c>
      <c r="F3994">
        <v>4</v>
      </c>
      <c r="G3994">
        <v>1</v>
      </c>
      <c r="H3994">
        <v>32</v>
      </c>
      <c r="I3994">
        <v>24</v>
      </c>
      <c r="J3994">
        <v>1.3333333333333333</v>
      </c>
      <c r="K3994">
        <v>24</v>
      </c>
      <c r="L3994">
        <v>1</v>
      </c>
      <c r="M3994">
        <v>29</v>
      </c>
      <c r="O3994">
        <v>0</v>
      </c>
      <c r="P3994">
        <v>3</v>
      </c>
      <c r="Q3994">
        <v>0</v>
      </c>
      <c r="R3994">
        <v>3</v>
      </c>
    </row>
    <row r="3995" spans="1:18" x14ac:dyDescent="0.25">
      <c r="A3995" t="s">
        <v>8540</v>
      </c>
      <c r="B3995" t="s">
        <v>2155</v>
      </c>
      <c r="C3995" t="s">
        <v>237</v>
      </c>
      <c r="D3995">
        <v>43070</v>
      </c>
      <c r="E3995">
        <v>7</v>
      </c>
      <c r="F3995">
        <v>7.5</v>
      </c>
      <c r="G3995">
        <v>0.93333333333333335</v>
      </c>
      <c r="H3995">
        <v>89</v>
      </c>
      <c r="I3995">
        <v>80</v>
      </c>
      <c r="J3995">
        <v>1.1125</v>
      </c>
      <c r="K3995">
        <v>84</v>
      </c>
      <c r="L3995">
        <v>0.95238095238095233</v>
      </c>
      <c r="M3995">
        <v>89</v>
      </c>
      <c r="O3995">
        <v>0</v>
      </c>
      <c r="P3995">
        <v>19</v>
      </c>
      <c r="Q3995">
        <v>0</v>
      </c>
      <c r="R3995">
        <v>0</v>
      </c>
    </row>
    <row r="3996" spans="1:18" x14ac:dyDescent="0.25">
      <c r="A3996" t="s">
        <v>8541</v>
      </c>
      <c r="B3996" t="s">
        <v>2156</v>
      </c>
      <c r="C3996" t="s">
        <v>364</v>
      </c>
      <c r="D3996">
        <v>43070</v>
      </c>
      <c r="E3996">
        <v>8</v>
      </c>
      <c r="F3996">
        <v>9</v>
      </c>
      <c r="G3996">
        <v>0.88888888888888884</v>
      </c>
      <c r="H3996">
        <v>26</v>
      </c>
      <c r="I3996">
        <v>48</v>
      </c>
      <c r="J3996">
        <v>0.54166666666666663</v>
      </c>
      <c r="K3996">
        <v>54</v>
      </c>
      <c r="L3996">
        <v>0.88888888888888884</v>
      </c>
      <c r="M3996">
        <v>25</v>
      </c>
      <c r="O3996">
        <v>5</v>
      </c>
      <c r="P3996">
        <v>5</v>
      </c>
      <c r="Q3996">
        <v>1</v>
      </c>
      <c r="R3996">
        <v>1</v>
      </c>
    </row>
    <row r="3997" spans="1:18" x14ac:dyDescent="0.25">
      <c r="A3997" t="s">
        <v>8542</v>
      </c>
      <c r="B3997" t="s">
        <v>2157</v>
      </c>
      <c r="C3997" t="s">
        <v>219</v>
      </c>
      <c r="D3997">
        <v>43070</v>
      </c>
      <c r="E3997">
        <v>13</v>
      </c>
      <c r="F3997">
        <v>16.5</v>
      </c>
      <c r="G3997">
        <v>0.78787878787878785</v>
      </c>
      <c r="H3997">
        <v>83</v>
      </c>
      <c r="I3997">
        <v>128</v>
      </c>
      <c r="J3997">
        <v>0.6484375</v>
      </c>
      <c r="K3997">
        <v>161</v>
      </c>
      <c r="L3997">
        <v>0.79503105590062106</v>
      </c>
      <c r="M3997">
        <v>71</v>
      </c>
      <c r="N3997">
        <v>1.18</v>
      </c>
      <c r="O3997">
        <v>13</v>
      </c>
      <c r="P3997">
        <v>18</v>
      </c>
      <c r="Q3997">
        <v>0.72222222222222221</v>
      </c>
      <c r="R3997">
        <v>12</v>
      </c>
    </row>
    <row r="3998" spans="1:18" x14ac:dyDescent="0.25">
      <c r="A3998" t="s">
        <v>9285</v>
      </c>
      <c r="B3998" t="s">
        <v>9286</v>
      </c>
      <c r="C3998" t="s">
        <v>3018</v>
      </c>
      <c r="D3998">
        <v>43070</v>
      </c>
      <c r="E3998">
        <v>6</v>
      </c>
      <c r="F3998">
        <v>6.5</v>
      </c>
      <c r="G3998">
        <v>0.92307692307692313</v>
      </c>
      <c r="H3998">
        <v>36</v>
      </c>
      <c r="I3998">
        <v>36</v>
      </c>
      <c r="J3998">
        <v>1</v>
      </c>
      <c r="K3998">
        <v>39</v>
      </c>
      <c r="L3998">
        <v>0.92307692307692313</v>
      </c>
      <c r="M3998">
        <v>34</v>
      </c>
      <c r="O3998">
        <v>0</v>
      </c>
      <c r="P3998">
        <v>0</v>
      </c>
      <c r="Q3998" t="e">
        <v>#DIV/0!</v>
      </c>
      <c r="R3998">
        <v>2</v>
      </c>
    </row>
    <row r="3999" spans="1:18" x14ac:dyDescent="0.25">
      <c r="A3999" t="s">
        <v>8543</v>
      </c>
      <c r="B3999" t="s">
        <v>2158</v>
      </c>
      <c r="C3999" t="s">
        <v>235</v>
      </c>
      <c r="D3999">
        <v>43070</v>
      </c>
      <c r="E3999">
        <v>0</v>
      </c>
      <c r="F3999">
        <v>0</v>
      </c>
      <c r="G3999" t="e">
        <v>#DIV/0!</v>
      </c>
      <c r="H3999">
        <v>0</v>
      </c>
      <c r="I3999">
        <v>0</v>
      </c>
      <c r="J3999" t="e">
        <v>#DIV/0!</v>
      </c>
      <c r="K3999">
        <v>0</v>
      </c>
      <c r="L3999" t="e">
        <v>#DIV/0!</v>
      </c>
      <c r="M3999">
        <v>0</v>
      </c>
      <c r="O3999">
        <v>0</v>
      </c>
      <c r="P3999">
        <v>0</v>
      </c>
      <c r="Q3999" t="e">
        <v>#DIV/0!</v>
      </c>
      <c r="R3999">
        <v>0</v>
      </c>
    </row>
    <row r="4000" spans="1:18" x14ac:dyDescent="0.25">
      <c r="A4000" t="s">
        <v>8544</v>
      </c>
      <c r="B4000" t="s">
        <v>2159</v>
      </c>
      <c r="C4000" t="s">
        <v>239</v>
      </c>
      <c r="D4000">
        <v>43070</v>
      </c>
      <c r="E4000">
        <v>2.5</v>
      </c>
      <c r="F4000">
        <v>4.5</v>
      </c>
      <c r="G4000">
        <v>0.55555555555555558</v>
      </c>
      <c r="H4000">
        <v>27</v>
      </c>
      <c r="I4000">
        <v>45</v>
      </c>
      <c r="J4000">
        <v>0.6</v>
      </c>
      <c r="K4000">
        <v>63</v>
      </c>
      <c r="L4000">
        <v>0.7142857142857143</v>
      </c>
      <c r="M4000">
        <v>27</v>
      </c>
      <c r="O4000">
        <v>23</v>
      </c>
      <c r="P4000">
        <v>32</v>
      </c>
      <c r="Q4000">
        <v>0.71875</v>
      </c>
      <c r="R4000">
        <v>0</v>
      </c>
    </row>
    <row r="4001" spans="1:18" x14ac:dyDescent="0.25">
      <c r="A4001" t="s">
        <v>8545</v>
      </c>
      <c r="B4001" t="s">
        <v>2160</v>
      </c>
      <c r="C4001" t="s">
        <v>222</v>
      </c>
      <c r="D4001">
        <v>43070</v>
      </c>
      <c r="E4001">
        <v>0</v>
      </c>
      <c r="F4001">
        <v>0</v>
      </c>
      <c r="G4001" t="e">
        <v>#DIV/0!</v>
      </c>
      <c r="H4001">
        <v>0</v>
      </c>
      <c r="I4001">
        <v>0</v>
      </c>
      <c r="J4001" t="e">
        <v>#DIV/0!</v>
      </c>
      <c r="K4001">
        <v>0</v>
      </c>
      <c r="L4001" t="e">
        <v>#DIV/0!</v>
      </c>
      <c r="M4001">
        <v>0</v>
      </c>
      <c r="O4001">
        <v>0</v>
      </c>
      <c r="P4001">
        <v>0</v>
      </c>
      <c r="Q4001" t="e">
        <v>#DIV/0!</v>
      </c>
      <c r="R4001">
        <v>0</v>
      </c>
    </row>
    <row r="4002" spans="1:18" x14ac:dyDescent="0.25">
      <c r="A4002" t="s">
        <v>8546</v>
      </c>
      <c r="B4002" t="s">
        <v>2161</v>
      </c>
      <c r="C4002" t="s">
        <v>603</v>
      </c>
      <c r="D4002">
        <v>43070</v>
      </c>
      <c r="E4002">
        <v>0</v>
      </c>
      <c r="F4002">
        <v>0</v>
      </c>
      <c r="G4002" t="e">
        <v>#DIV/0!</v>
      </c>
      <c r="H4002">
        <v>0</v>
      </c>
      <c r="I4002">
        <v>0</v>
      </c>
      <c r="J4002" t="e">
        <v>#DIV/0!</v>
      </c>
      <c r="K4002">
        <v>0</v>
      </c>
      <c r="L4002" t="e">
        <v>#DIV/0!</v>
      </c>
      <c r="M4002">
        <v>0</v>
      </c>
      <c r="O4002">
        <v>0</v>
      </c>
      <c r="P4002">
        <v>0</v>
      </c>
      <c r="Q4002" t="e">
        <v>#DIV/0!</v>
      </c>
      <c r="R4002">
        <v>0</v>
      </c>
    </row>
    <row r="4003" spans="1:18" x14ac:dyDescent="0.25">
      <c r="A4003" t="s">
        <v>8547</v>
      </c>
      <c r="B4003" t="s">
        <v>2162</v>
      </c>
      <c r="C4003" t="s">
        <v>225</v>
      </c>
      <c r="D4003">
        <v>43070</v>
      </c>
      <c r="E4003">
        <v>0</v>
      </c>
      <c r="F4003">
        <v>0</v>
      </c>
      <c r="G4003" t="e">
        <v>#DIV/0!</v>
      </c>
      <c r="H4003">
        <v>0</v>
      </c>
      <c r="I4003">
        <v>0</v>
      </c>
      <c r="J4003" t="e">
        <v>#DIV/0!</v>
      </c>
      <c r="K4003">
        <v>0</v>
      </c>
      <c r="L4003" t="e">
        <v>#DIV/0!</v>
      </c>
      <c r="M4003">
        <v>0</v>
      </c>
      <c r="O4003">
        <v>0</v>
      </c>
      <c r="P4003">
        <v>0</v>
      </c>
      <c r="Q4003" t="e">
        <v>#DIV/0!</v>
      </c>
      <c r="R4003">
        <v>0</v>
      </c>
    </row>
    <row r="4004" spans="1:18" x14ac:dyDescent="0.25">
      <c r="A4004" t="s">
        <v>8548</v>
      </c>
      <c r="B4004" t="s">
        <v>2163</v>
      </c>
      <c r="C4004" t="s">
        <v>247</v>
      </c>
      <c r="D4004">
        <v>43070</v>
      </c>
      <c r="E4004">
        <v>0</v>
      </c>
      <c r="F4004">
        <v>0</v>
      </c>
      <c r="G4004" t="e">
        <v>#DIV/0!</v>
      </c>
      <c r="H4004">
        <v>0</v>
      </c>
      <c r="I4004">
        <v>0</v>
      </c>
      <c r="J4004" t="e">
        <v>#DIV/0!</v>
      </c>
      <c r="K4004">
        <v>0</v>
      </c>
      <c r="L4004" t="e">
        <v>#DIV/0!</v>
      </c>
      <c r="M4004">
        <v>0</v>
      </c>
      <c r="O4004">
        <v>0</v>
      </c>
      <c r="P4004">
        <v>0</v>
      </c>
      <c r="Q4004" t="e">
        <v>#DIV/0!</v>
      </c>
      <c r="R4004">
        <v>0</v>
      </c>
    </row>
    <row r="4005" spans="1:18" x14ac:dyDescent="0.25">
      <c r="A4005" t="s">
        <v>9397</v>
      </c>
      <c r="B4005" t="s">
        <v>2706</v>
      </c>
      <c r="C4005" t="s">
        <v>2637</v>
      </c>
      <c r="D4005">
        <v>43070</v>
      </c>
      <c r="E4005">
        <v>3.5</v>
      </c>
      <c r="F4005">
        <v>3.5</v>
      </c>
      <c r="G4005">
        <v>1</v>
      </c>
      <c r="H4005">
        <v>23</v>
      </c>
      <c r="I4005">
        <v>21</v>
      </c>
      <c r="J4005">
        <v>1.0952380952380953</v>
      </c>
      <c r="K4005">
        <v>21</v>
      </c>
      <c r="L4005">
        <v>1</v>
      </c>
      <c r="M4005">
        <v>23</v>
      </c>
      <c r="O4005">
        <v>0</v>
      </c>
      <c r="P4005">
        <v>0</v>
      </c>
      <c r="Q4005" t="e">
        <v>#DIV/0!</v>
      </c>
      <c r="R4005">
        <v>0</v>
      </c>
    </row>
    <row r="4006" spans="1:18" x14ac:dyDescent="0.25">
      <c r="A4006" t="s">
        <v>8549</v>
      </c>
      <c r="B4006" t="s">
        <v>2164</v>
      </c>
      <c r="C4006" t="s">
        <v>242</v>
      </c>
      <c r="D4006">
        <v>43070</v>
      </c>
      <c r="E4006">
        <v>9</v>
      </c>
      <c r="F4006">
        <v>11</v>
      </c>
      <c r="G4006">
        <v>0.81818181818181823</v>
      </c>
      <c r="H4006">
        <v>48</v>
      </c>
      <c r="I4006">
        <v>54</v>
      </c>
      <c r="J4006">
        <v>0.88888888888888884</v>
      </c>
      <c r="K4006">
        <v>66</v>
      </c>
      <c r="L4006">
        <v>0.81818181818181823</v>
      </c>
      <c r="M4006">
        <v>38</v>
      </c>
      <c r="N4006">
        <v>1.0549999999999999</v>
      </c>
      <c r="O4006">
        <v>4</v>
      </c>
      <c r="P4006">
        <v>5</v>
      </c>
      <c r="Q4006">
        <v>0.8</v>
      </c>
      <c r="R4006">
        <v>10</v>
      </c>
    </row>
    <row r="4007" spans="1:18" x14ac:dyDescent="0.25">
      <c r="A4007" t="s">
        <v>8550</v>
      </c>
      <c r="B4007" t="s">
        <v>2165</v>
      </c>
      <c r="C4007" t="s">
        <v>243</v>
      </c>
      <c r="D4007">
        <v>43070</v>
      </c>
      <c r="E4007">
        <v>0</v>
      </c>
      <c r="F4007">
        <v>0</v>
      </c>
      <c r="G4007" t="e">
        <v>#DIV/0!</v>
      </c>
      <c r="H4007">
        <v>0</v>
      </c>
      <c r="I4007">
        <v>0</v>
      </c>
      <c r="J4007" t="e">
        <v>#DIV/0!</v>
      </c>
      <c r="K4007">
        <v>0</v>
      </c>
      <c r="L4007" t="e">
        <v>#DIV/0!</v>
      </c>
      <c r="M4007">
        <v>0</v>
      </c>
      <c r="O4007">
        <v>0</v>
      </c>
      <c r="P4007">
        <v>0</v>
      </c>
      <c r="Q4007" t="e">
        <v>#DIV/0!</v>
      </c>
      <c r="R4007">
        <v>0</v>
      </c>
    </row>
    <row r="4008" spans="1:18" x14ac:dyDescent="0.25">
      <c r="A4008" t="s">
        <v>8551</v>
      </c>
      <c r="B4008" t="s">
        <v>2166</v>
      </c>
      <c r="C4008" t="s">
        <v>244</v>
      </c>
      <c r="D4008">
        <v>43070</v>
      </c>
      <c r="E4008">
        <v>0</v>
      </c>
      <c r="F4008">
        <v>0</v>
      </c>
      <c r="G4008" t="e">
        <v>#DIV/0!</v>
      </c>
      <c r="H4008">
        <v>0</v>
      </c>
      <c r="I4008">
        <v>0</v>
      </c>
      <c r="J4008" t="e">
        <v>#DIV/0!</v>
      </c>
      <c r="K4008">
        <v>0</v>
      </c>
      <c r="L4008" t="e">
        <v>#DIV/0!</v>
      </c>
      <c r="M4008">
        <v>0</v>
      </c>
      <c r="O4008">
        <v>0</v>
      </c>
      <c r="P4008">
        <v>0</v>
      </c>
      <c r="Q4008" t="e">
        <v>#DIV/0!</v>
      </c>
      <c r="R4008">
        <v>0</v>
      </c>
    </row>
    <row r="4009" spans="1:18" x14ac:dyDescent="0.25">
      <c r="A4009" t="s">
        <v>9506</v>
      </c>
      <c r="B4009" t="s">
        <v>2879</v>
      </c>
      <c r="C4009" t="s">
        <v>2809</v>
      </c>
      <c r="D4009">
        <v>43070</v>
      </c>
      <c r="E4009">
        <v>6.5</v>
      </c>
      <c r="F4009">
        <v>7</v>
      </c>
      <c r="G4009">
        <v>0.9285714285714286</v>
      </c>
      <c r="H4009">
        <v>45</v>
      </c>
      <c r="I4009">
        <v>39</v>
      </c>
      <c r="J4009">
        <v>1.1538461538461537</v>
      </c>
      <c r="K4009">
        <v>42</v>
      </c>
      <c r="L4009">
        <v>0.9285714285714286</v>
      </c>
      <c r="M4009">
        <v>40</v>
      </c>
      <c r="O4009">
        <v>0</v>
      </c>
      <c r="P4009">
        <v>3</v>
      </c>
      <c r="Q4009">
        <v>0</v>
      </c>
      <c r="R4009">
        <v>5</v>
      </c>
    </row>
    <row r="4010" spans="1:18" x14ac:dyDescent="0.25">
      <c r="A4010" t="s">
        <v>8552</v>
      </c>
      <c r="B4010" t="s">
        <v>2167</v>
      </c>
      <c r="C4010" t="s">
        <v>245</v>
      </c>
      <c r="D4010">
        <v>43070</v>
      </c>
      <c r="E4010">
        <v>10.5</v>
      </c>
      <c r="F4010">
        <v>11.5</v>
      </c>
      <c r="G4010">
        <v>0.91304347826086951</v>
      </c>
      <c r="H4010">
        <v>47</v>
      </c>
      <c r="I4010">
        <v>63</v>
      </c>
      <c r="J4010">
        <v>0.74603174603174605</v>
      </c>
      <c r="K4010">
        <v>69</v>
      </c>
      <c r="L4010">
        <v>0.91304347826086951</v>
      </c>
      <c r="M4010">
        <v>44</v>
      </c>
      <c r="O4010">
        <v>7</v>
      </c>
      <c r="P4010">
        <v>7</v>
      </c>
      <c r="Q4010">
        <v>1</v>
      </c>
      <c r="R4010">
        <v>3</v>
      </c>
    </row>
    <row r="4011" spans="1:18" x14ac:dyDescent="0.25">
      <c r="A4011" t="s">
        <v>8553</v>
      </c>
      <c r="B4011" t="s">
        <v>2168</v>
      </c>
      <c r="C4011" t="s">
        <v>246</v>
      </c>
      <c r="D4011">
        <v>43070</v>
      </c>
      <c r="E4011">
        <v>35</v>
      </c>
      <c r="F4011">
        <v>42</v>
      </c>
      <c r="G4011">
        <v>0.83333333333333337</v>
      </c>
      <c r="H4011">
        <v>416</v>
      </c>
      <c r="I4011">
        <v>440</v>
      </c>
      <c r="J4011">
        <v>0.94545454545454544</v>
      </c>
      <c r="K4011">
        <v>510</v>
      </c>
      <c r="L4011">
        <v>0.86274509803921573</v>
      </c>
      <c r="M4011">
        <v>406</v>
      </c>
      <c r="O4011">
        <v>46</v>
      </c>
      <c r="P4011">
        <v>78</v>
      </c>
      <c r="Q4011">
        <v>0.58974358974358976</v>
      </c>
      <c r="R4011">
        <v>10</v>
      </c>
    </row>
    <row r="4012" spans="1:18" x14ac:dyDescent="0.25">
      <c r="A4012" t="s">
        <v>8554</v>
      </c>
      <c r="B4012" t="s">
        <v>2169</v>
      </c>
      <c r="C4012" t="s">
        <v>365</v>
      </c>
      <c r="D4012">
        <v>43070</v>
      </c>
      <c r="E4012">
        <v>6</v>
      </c>
      <c r="F4012">
        <v>7.5</v>
      </c>
      <c r="G4012">
        <v>0.8</v>
      </c>
      <c r="H4012">
        <v>29</v>
      </c>
      <c r="I4012">
        <v>36</v>
      </c>
      <c r="J4012">
        <v>0.80555555555555558</v>
      </c>
      <c r="K4012">
        <v>45</v>
      </c>
      <c r="L4012">
        <v>0.8</v>
      </c>
      <c r="M4012">
        <v>28</v>
      </c>
      <c r="O4012">
        <v>0</v>
      </c>
      <c r="P4012">
        <v>1</v>
      </c>
      <c r="Q4012">
        <v>0</v>
      </c>
      <c r="R4012">
        <v>1</v>
      </c>
    </row>
    <row r="4013" spans="1:18" x14ac:dyDescent="0.25">
      <c r="A4013" t="s">
        <v>10002</v>
      </c>
      <c r="B4013" t="s">
        <v>10003</v>
      </c>
      <c r="C4013" t="s">
        <v>9513</v>
      </c>
      <c r="D4013">
        <v>43070</v>
      </c>
      <c r="E4013">
        <v>70.5</v>
      </c>
      <c r="F4013">
        <v>82.5</v>
      </c>
      <c r="G4013">
        <v>0.8545454545454545</v>
      </c>
      <c r="H4013">
        <v>608</v>
      </c>
      <c r="I4013">
        <v>653</v>
      </c>
      <c r="J4013">
        <v>0.93108728943338437</v>
      </c>
      <c r="K4013">
        <v>753</v>
      </c>
      <c r="L4013">
        <v>0.86719787516600266</v>
      </c>
      <c r="M4013">
        <v>579</v>
      </c>
      <c r="O4013">
        <v>57</v>
      </c>
      <c r="P4013">
        <v>94</v>
      </c>
      <c r="Q4013">
        <v>0.6063829787234043</v>
      </c>
      <c r="R4013">
        <v>29</v>
      </c>
    </row>
    <row r="4014" spans="1:18" x14ac:dyDescent="0.25">
      <c r="A4014" t="s">
        <v>8555</v>
      </c>
      <c r="B4014" t="s">
        <v>2170</v>
      </c>
      <c r="C4014" t="s">
        <v>240</v>
      </c>
      <c r="D4014">
        <v>43070</v>
      </c>
      <c r="E4014">
        <v>70.5</v>
      </c>
      <c r="F4014">
        <v>82.5</v>
      </c>
      <c r="G4014">
        <v>0.8545454545454545</v>
      </c>
      <c r="H4014">
        <v>608</v>
      </c>
      <c r="I4014">
        <v>653</v>
      </c>
      <c r="J4014">
        <v>0.93108728943338437</v>
      </c>
      <c r="K4014">
        <v>753</v>
      </c>
      <c r="L4014">
        <v>0.86719787516600266</v>
      </c>
      <c r="M4014">
        <v>579</v>
      </c>
      <c r="O4014">
        <v>57</v>
      </c>
      <c r="P4014">
        <v>94</v>
      </c>
      <c r="Q4014">
        <v>0.6063829787234043</v>
      </c>
      <c r="R4014">
        <v>29</v>
      </c>
    </row>
    <row r="4015" spans="1:18" x14ac:dyDescent="0.25">
      <c r="A4015" t="s">
        <v>8556</v>
      </c>
      <c r="B4015" t="s">
        <v>2176</v>
      </c>
      <c r="C4015" t="s">
        <v>233</v>
      </c>
      <c r="D4015">
        <v>43101</v>
      </c>
      <c r="E4015">
        <v>0</v>
      </c>
      <c r="F4015">
        <v>0</v>
      </c>
      <c r="G4015" t="e">
        <v>#DIV/0!</v>
      </c>
      <c r="H4015">
        <v>0</v>
      </c>
      <c r="I4015">
        <v>0</v>
      </c>
      <c r="J4015" t="e">
        <v>#DIV/0!</v>
      </c>
      <c r="K4015">
        <v>0</v>
      </c>
      <c r="L4015" t="e">
        <v>#DIV/0!</v>
      </c>
      <c r="M4015">
        <v>0</v>
      </c>
      <c r="O4015">
        <v>0</v>
      </c>
      <c r="P4015">
        <v>0</v>
      </c>
      <c r="Q4015" t="e">
        <v>#DIV/0!</v>
      </c>
      <c r="R4015">
        <v>0</v>
      </c>
    </row>
    <row r="4016" spans="1:18" x14ac:dyDescent="0.25">
      <c r="A4016" t="s">
        <v>8557</v>
      </c>
      <c r="B4016" t="s">
        <v>2177</v>
      </c>
      <c r="C4016" t="s">
        <v>215</v>
      </c>
      <c r="D4016">
        <v>43101</v>
      </c>
      <c r="E4016">
        <v>0</v>
      </c>
      <c r="F4016">
        <v>0</v>
      </c>
      <c r="G4016" t="e">
        <v>#DIV/0!</v>
      </c>
      <c r="H4016">
        <v>0</v>
      </c>
      <c r="I4016">
        <v>0</v>
      </c>
      <c r="J4016" t="e">
        <v>#DIV/0!</v>
      </c>
      <c r="K4016">
        <v>0</v>
      </c>
      <c r="L4016" t="e">
        <v>#DIV/0!</v>
      </c>
      <c r="M4016">
        <v>0</v>
      </c>
      <c r="O4016">
        <v>0</v>
      </c>
      <c r="P4016">
        <v>0</v>
      </c>
      <c r="Q4016" t="e">
        <v>#DIV/0!</v>
      </c>
      <c r="R4016">
        <v>0</v>
      </c>
    </row>
    <row r="4017" spans="1:18" x14ac:dyDescent="0.25">
      <c r="A4017" t="s">
        <v>8558</v>
      </c>
      <c r="B4017" t="s">
        <v>2178</v>
      </c>
      <c r="C4017" t="s">
        <v>218</v>
      </c>
      <c r="D4017">
        <v>43101</v>
      </c>
      <c r="E4017">
        <v>0</v>
      </c>
      <c r="F4017">
        <v>0</v>
      </c>
      <c r="G4017" t="e">
        <v>#DIV/0!</v>
      </c>
      <c r="H4017">
        <v>0</v>
      </c>
      <c r="I4017">
        <v>0</v>
      </c>
      <c r="J4017" t="e">
        <v>#DIV/0!</v>
      </c>
      <c r="K4017">
        <v>0</v>
      </c>
      <c r="L4017" t="e">
        <v>#DIV/0!</v>
      </c>
      <c r="M4017">
        <v>0</v>
      </c>
      <c r="O4017">
        <v>0</v>
      </c>
      <c r="P4017">
        <v>0</v>
      </c>
      <c r="Q4017" t="e">
        <v>#DIV/0!</v>
      </c>
      <c r="R4017">
        <v>0</v>
      </c>
    </row>
    <row r="4018" spans="1:18" x14ac:dyDescent="0.25">
      <c r="A4018" t="s">
        <v>8559</v>
      </c>
      <c r="B4018" t="s">
        <v>2179</v>
      </c>
      <c r="C4018" t="s">
        <v>234</v>
      </c>
      <c r="D4018">
        <v>43101</v>
      </c>
      <c r="E4018">
        <v>0</v>
      </c>
      <c r="F4018">
        <v>0</v>
      </c>
      <c r="G4018" t="e">
        <v>#DIV/0!</v>
      </c>
      <c r="H4018">
        <v>0</v>
      </c>
      <c r="I4018">
        <v>0</v>
      </c>
      <c r="J4018" t="e">
        <v>#DIV/0!</v>
      </c>
      <c r="K4018">
        <v>0</v>
      </c>
      <c r="L4018" t="e">
        <v>#DIV/0!</v>
      </c>
      <c r="M4018">
        <v>0</v>
      </c>
      <c r="O4018">
        <v>0</v>
      </c>
      <c r="P4018">
        <v>0</v>
      </c>
      <c r="Q4018" t="e">
        <v>#DIV/0!</v>
      </c>
      <c r="R4018">
        <v>0</v>
      </c>
    </row>
    <row r="4019" spans="1:18" x14ac:dyDescent="0.25">
      <c r="A4019" t="s">
        <v>8781</v>
      </c>
      <c r="B4019" t="s">
        <v>2707</v>
      </c>
      <c r="C4019" t="s">
        <v>2636</v>
      </c>
      <c r="D4019">
        <v>43101</v>
      </c>
      <c r="E4019">
        <v>0</v>
      </c>
      <c r="F4019">
        <v>0</v>
      </c>
      <c r="G4019" t="e">
        <v>#DIV/0!</v>
      </c>
      <c r="H4019">
        <v>0</v>
      </c>
      <c r="I4019">
        <v>0</v>
      </c>
      <c r="J4019" t="e">
        <v>#DIV/0!</v>
      </c>
      <c r="K4019">
        <v>0</v>
      </c>
      <c r="L4019" t="e">
        <v>#DIV/0!</v>
      </c>
      <c r="M4019">
        <v>0</v>
      </c>
      <c r="O4019">
        <v>0</v>
      </c>
      <c r="P4019">
        <v>0</v>
      </c>
      <c r="Q4019" t="e">
        <v>#DIV/0!</v>
      </c>
      <c r="R4019">
        <v>0</v>
      </c>
    </row>
    <row r="4020" spans="1:18" x14ac:dyDescent="0.25">
      <c r="A4020" t="s">
        <v>8890</v>
      </c>
      <c r="B4020" t="s">
        <v>3236</v>
      </c>
      <c r="C4020" t="s">
        <v>2638</v>
      </c>
      <c r="D4020">
        <v>43101</v>
      </c>
      <c r="E4020">
        <v>3.5</v>
      </c>
      <c r="F4020">
        <v>3.5</v>
      </c>
      <c r="G4020">
        <v>1</v>
      </c>
      <c r="H4020">
        <v>23</v>
      </c>
      <c r="I4020">
        <v>21</v>
      </c>
      <c r="J4020">
        <v>1.0952380952380953</v>
      </c>
      <c r="K4020">
        <v>21</v>
      </c>
      <c r="L4020">
        <v>1</v>
      </c>
      <c r="M4020">
        <v>22</v>
      </c>
      <c r="O4020">
        <v>1</v>
      </c>
      <c r="P4020">
        <v>1</v>
      </c>
      <c r="Q4020">
        <v>1</v>
      </c>
      <c r="R4020">
        <v>1</v>
      </c>
    </row>
    <row r="4021" spans="1:18" x14ac:dyDescent="0.25">
      <c r="A4021" t="s">
        <v>8560</v>
      </c>
      <c r="B4021" t="s">
        <v>2180</v>
      </c>
      <c r="C4021" t="s">
        <v>209</v>
      </c>
      <c r="D4021">
        <v>43101</v>
      </c>
      <c r="E4021">
        <v>0</v>
      </c>
      <c r="F4021">
        <v>0</v>
      </c>
      <c r="G4021" t="e">
        <v>#DIV/0!</v>
      </c>
      <c r="H4021">
        <v>0</v>
      </c>
      <c r="I4021">
        <v>0</v>
      </c>
      <c r="J4021" t="e">
        <v>#DIV/0!</v>
      </c>
      <c r="K4021">
        <v>0</v>
      </c>
      <c r="L4021" t="e">
        <v>#DIV/0!</v>
      </c>
      <c r="M4021">
        <v>0</v>
      </c>
      <c r="O4021">
        <v>0</v>
      </c>
      <c r="P4021">
        <v>0</v>
      </c>
      <c r="Q4021" t="e">
        <v>#DIV/0!</v>
      </c>
      <c r="R4021">
        <v>0</v>
      </c>
    </row>
    <row r="4022" spans="1:18" x14ac:dyDescent="0.25">
      <c r="A4022" t="s">
        <v>8561</v>
      </c>
      <c r="B4022" t="s">
        <v>2181</v>
      </c>
      <c r="C4022" t="s">
        <v>2172</v>
      </c>
      <c r="D4022">
        <v>43101</v>
      </c>
      <c r="E4022">
        <v>0</v>
      </c>
      <c r="F4022">
        <v>0</v>
      </c>
      <c r="G4022" t="e">
        <v>#DIV/0!</v>
      </c>
      <c r="H4022">
        <v>0</v>
      </c>
      <c r="I4022">
        <v>0</v>
      </c>
      <c r="J4022" t="e">
        <v>#DIV/0!</v>
      </c>
      <c r="K4022">
        <v>0</v>
      </c>
      <c r="L4022" t="e">
        <v>#DIV/0!</v>
      </c>
      <c r="M4022">
        <v>0</v>
      </c>
      <c r="O4022">
        <v>0</v>
      </c>
      <c r="P4022">
        <v>0</v>
      </c>
      <c r="Q4022" t="e">
        <v>#DIV/0!</v>
      </c>
      <c r="R4022">
        <v>0</v>
      </c>
    </row>
    <row r="4023" spans="1:18" x14ac:dyDescent="0.25">
      <c r="A4023" t="s">
        <v>8562</v>
      </c>
      <c r="B4023" t="s">
        <v>2182</v>
      </c>
      <c r="C4023" t="s">
        <v>214</v>
      </c>
      <c r="D4023">
        <v>43101</v>
      </c>
      <c r="E4023">
        <v>3</v>
      </c>
      <c r="F4023">
        <v>3</v>
      </c>
      <c r="G4023">
        <v>1</v>
      </c>
      <c r="H4023">
        <v>19</v>
      </c>
      <c r="I4023">
        <v>18</v>
      </c>
      <c r="J4023">
        <v>1.0555555555555556</v>
      </c>
      <c r="K4023">
        <v>18</v>
      </c>
      <c r="L4023">
        <v>1</v>
      </c>
      <c r="M4023">
        <v>12</v>
      </c>
      <c r="N4023">
        <v>0.95</v>
      </c>
      <c r="O4023">
        <v>0</v>
      </c>
      <c r="P4023">
        <v>0</v>
      </c>
      <c r="Q4023" t="e">
        <v>#DIV/0!</v>
      </c>
      <c r="R4023">
        <v>7</v>
      </c>
    </row>
    <row r="4024" spans="1:18" x14ac:dyDescent="0.25">
      <c r="A4024" t="s">
        <v>8563</v>
      </c>
      <c r="B4024" t="s">
        <v>2183</v>
      </c>
      <c r="C4024" t="s">
        <v>220</v>
      </c>
      <c r="D4024">
        <v>43101</v>
      </c>
      <c r="E4024">
        <v>6</v>
      </c>
      <c r="F4024">
        <v>8</v>
      </c>
      <c r="G4024">
        <v>0.75</v>
      </c>
      <c r="H4024">
        <v>44</v>
      </c>
      <c r="I4024">
        <v>36</v>
      </c>
      <c r="J4024">
        <v>1.2222222222222223</v>
      </c>
      <c r="K4024">
        <v>48</v>
      </c>
      <c r="L4024">
        <v>0.75</v>
      </c>
      <c r="M4024">
        <v>33</v>
      </c>
      <c r="N4024">
        <v>1.35</v>
      </c>
      <c r="O4024">
        <v>3</v>
      </c>
      <c r="P4024">
        <v>5</v>
      </c>
      <c r="Q4024">
        <v>0.6</v>
      </c>
      <c r="R4024">
        <v>11</v>
      </c>
    </row>
    <row r="4025" spans="1:18" x14ac:dyDescent="0.25">
      <c r="A4025" t="s">
        <v>8564</v>
      </c>
      <c r="B4025" t="s">
        <v>2184</v>
      </c>
      <c r="C4025" t="s">
        <v>226</v>
      </c>
      <c r="D4025">
        <v>43101</v>
      </c>
      <c r="E4025">
        <v>0</v>
      </c>
      <c r="F4025">
        <v>0</v>
      </c>
      <c r="G4025" t="e">
        <v>#DIV/0!</v>
      </c>
      <c r="H4025">
        <v>0</v>
      </c>
      <c r="I4025">
        <v>0</v>
      </c>
      <c r="J4025" t="e">
        <v>#DIV/0!</v>
      </c>
      <c r="K4025">
        <v>0</v>
      </c>
      <c r="L4025" t="e">
        <v>#DIV/0!</v>
      </c>
      <c r="M4025">
        <v>0</v>
      </c>
      <c r="O4025">
        <v>0</v>
      </c>
      <c r="P4025">
        <v>0</v>
      </c>
      <c r="Q4025" t="e">
        <v>#DIV/0!</v>
      </c>
      <c r="R4025">
        <v>0</v>
      </c>
    </row>
    <row r="4026" spans="1:18" x14ac:dyDescent="0.25">
      <c r="A4026" t="s">
        <v>8565</v>
      </c>
      <c r="B4026" t="s">
        <v>2185</v>
      </c>
      <c r="C4026" t="s">
        <v>227</v>
      </c>
      <c r="D4026">
        <v>43101</v>
      </c>
      <c r="E4026">
        <v>0</v>
      </c>
      <c r="F4026">
        <v>0</v>
      </c>
      <c r="G4026" t="e">
        <v>#DIV/0!</v>
      </c>
      <c r="H4026">
        <v>0</v>
      </c>
      <c r="I4026">
        <v>0</v>
      </c>
      <c r="J4026" t="e">
        <v>#DIV/0!</v>
      </c>
      <c r="K4026">
        <v>0</v>
      </c>
      <c r="L4026" t="e">
        <v>#DIV/0!</v>
      </c>
      <c r="M4026">
        <v>0</v>
      </c>
      <c r="O4026">
        <v>0</v>
      </c>
      <c r="P4026">
        <v>0</v>
      </c>
      <c r="Q4026" t="e">
        <v>#DIV/0!</v>
      </c>
      <c r="R4026">
        <v>0</v>
      </c>
    </row>
    <row r="4027" spans="1:18" x14ac:dyDescent="0.25">
      <c r="A4027" t="s">
        <v>8999</v>
      </c>
      <c r="B4027" t="s">
        <v>2880</v>
      </c>
      <c r="C4027" t="s">
        <v>2810</v>
      </c>
      <c r="D4027">
        <v>43101</v>
      </c>
      <c r="E4027">
        <v>4</v>
      </c>
      <c r="F4027">
        <v>4</v>
      </c>
      <c r="G4027">
        <v>1</v>
      </c>
      <c r="H4027">
        <v>29</v>
      </c>
      <c r="I4027">
        <v>24</v>
      </c>
      <c r="J4027">
        <v>1.2083333333333333</v>
      </c>
      <c r="K4027">
        <v>24</v>
      </c>
      <c r="L4027">
        <v>1</v>
      </c>
      <c r="M4027">
        <v>22</v>
      </c>
      <c r="O4027">
        <v>3</v>
      </c>
      <c r="P4027">
        <v>6</v>
      </c>
      <c r="Q4027">
        <v>0.5</v>
      </c>
      <c r="R4027">
        <v>7</v>
      </c>
    </row>
    <row r="4028" spans="1:18" x14ac:dyDescent="0.25">
      <c r="A4028" t="s">
        <v>9142</v>
      </c>
      <c r="B4028" t="s">
        <v>9143</v>
      </c>
      <c r="C4028" t="s">
        <v>2811</v>
      </c>
      <c r="D4028">
        <v>43101</v>
      </c>
      <c r="E4028">
        <v>2.5</v>
      </c>
      <c r="F4028">
        <v>3</v>
      </c>
      <c r="G4028">
        <v>0.83333333333333337</v>
      </c>
      <c r="H4028">
        <v>10</v>
      </c>
      <c r="I4028">
        <v>15</v>
      </c>
      <c r="J4028">
        <v>0.66666666666666663</v>
      </c>
      <c r="K4028">
        <v>18</v>
      </c>
      <c r="L4028">
        <v>0.83333333333333337</v>
      </c>
      <c r="M4028">
        <v>8</v>
      </c>
      <c r="O4028">
        <v>2</v>
      </c>
      <c r="P4028">
        <v>2</v>
      </c>
      <c r="Q4028">
        <v>1</v>
      </c>
      <c r="R4028">
        <v>2</v>
      </c>
    </row>
    <row r="4029" spans="1:18" x14ac:dyDescent="0.25">
      <c r="A4029" t="s">
        <v>8566</v>
      </c>
      <c r="B4029" t="s">
        <v>2186</v>
      </c>
      <c r="C4029" t="s">
        <v>204</v>
      </c>
      <c r="D4029">
        <v>43101</v>
      </c>
      <c r="E4029">
        <v>4.5</v>
      </c>
      <c r="F4029">
        <v>4.5</v>
      </c>
      <c r="G4029">
        <v>1</v>
      </c>
      <c r="H4029">
        <v>24</v>
      </c>
      <c r="I4029">
        <v>27</v>
      </c>
      <c r="J4029">
        <v>0.88888888888888884</v>
      </c>
      <c r="K4029">
        <v>27</v>
      </c>
      <c r="L4029">
        <v>1</v>
      </c>
      <c r="M4029">
        <v>21</v>
      </c>
      <c r="O4029">
        <v>0</v>
      </c>
      <c r="P4029">
        <v>0</v>
      </c>
      <c r="Q4029" t="e">
        <v>#DIV/0!</v>
      </c>
      <c r="R4029">
        <v>3</v>
      </c>
    </row>
    <row r="4030" spans="1:18" x14ac:dyDescent="0.25">
      <c r="A4030" t="s">
        <v>8567</v>
      </c>
      <c r="B4030" t="s">
        <v>2187</v>
      </c>
      <c r="C4030" t="s">
        <v>208</v>
      </c>
      <c r="D4030">
        <v>43101</v>
      </c>
      <c r="E4030">
        <v>0</v>
      </c>
      <c r="F4030">
        <v>0</v>
      </c>
      <c r="G4030" t="e">
        <v>#DIV/0!</v>
      </c>
      <c r="H4030">
        <v>0</v>
      </c>
      <c r="I4030">
        <v>0</v>
      </c>
      <c r="J4030" t="e">
        <v>#DIV/0!</v>
      </c>
      <c r="K4030">
        <v>0</v>
      </c>
      <c r="L4030" t="e">
        <v>#DIV/0!</v>
      </c>
      <c r="M4030">
        <v>0</v>
      </c>
      <c r="O4030">
        <v>0</v>
      </c>
      <c r="P4030">
        <v>0</v>
      </c>
      <c r="Q4030" t="e">
        <v>#DIV/0!</v>
      </c>
      <c r="R4030">
        <v>0</v>
      </c>
    </row>
    <row r="4031" spans="1:18" x14ac:dyDescent="0.25">
      <c r="A4031" t="s">
        <v>8568</v>
      </c>
      <c r="B4031" t="s">
        <v>2188</v>
      </c>
      <c r="C4031" t="s">
        <v>2173</v>
      </c>
      <c r="D4031">
        <v>43101</v>
      </c>
      <c r="E4031">
        <v>0</v>
      </c>
      <c r="F4031">
        <v>0</v>
      </c>
      <c r="G4031" t="e">
        <v>#DIV/0!</v>
      </c>
      <c r="H4031">
        <v>0</v>
      </c>
      <c r="I4031">
        <v>0</v>
      </c>
      <c r="J4031" t="e">
        <v>#DIV/0!</v>
      </c>
      <c r="K4031">
        <v>0</v>
      </c>
      <c r="L4031" t="e">
        <v>#DIV/0!</v>
      </c>
      <c r="M4031">
        <v>0</v>
      </c>
      <c r="O4031">
        <v>0</v>
      </c>
      <c r="P4031">
        <v>0</v>
      </c>
      <c r="Q4031" t="e">
        <v>#DIV/0!</v>
      </c>
      <c r="R4031">
        <v>0</v>
      </c>
    </row>
    <row r="4032" spans="1:18" x14ac:dyDescent="0.25">
      <c r="A4032" t="s">
        <v>8569</v>
      </c>
      <c r="B4032" t="s">
        <v>2189</v>
      </c>
      <c r="C4032" t="s">
        <v>212</v>
      </c>
      <c r="D4032">
        <v>43101</v>
      </c>
      <c r="E4032">
        <v>0.5</v>
      </c>
      <c r="F4032">
        <v>1.5</v>
      </c>
      <c r="G4032">
        <v>0.33333333333333331</v>
      </c>
      <c r="H4032">
        <v>5</v>
      </c>
      <c r="I4032">
        <v>3</v>
      </c>
      <c r="J4032">
        <v>1.6666666666666667</v>
      </c>
      <c r="K4032">
        <v>9</v>
      </c>
      <c r="L4032">
        <v>0.33333333333333331</v>
      </c>
      <c r="M4032">
        <v>5</v>
      </c>
      <c r="O4032">
        <v>0</v>
      </c>
      <c r="P4032">
        <v>2</v>
      </c>
      <c r="Q4032">
        <v>0</v>
      </c>
      <c r="R4032">
        <v>0</v>
      </c>
    </row>
    <row r="4033" spans="1:18" x14ac:dyDescent="0.25">
      <c r="A4033" t="s">
        <v>8570</v>
      </c>
      <c r="B4033" t="s">
        <v>2190</v>
      </c>
      <c r="C4033" t="s">
        <v>363</v>
      </c>
      <c r="D4033">
        <v>43101</v>
      </c>
      <c r="E4033">
        <v>4.5</v>
      </c>
      <c r="F4033">
        <v>5.5</v>
      </c>
      <c r="G4033">
        <v>0.81818181818181823</v>
      </c>
      <c r="H4033">
        <v>19</v>
      </c>
      <c r="I4033">
        <v>27</v>
      </c>
      <c r="J4033">
        <v>0.70370370370370372</v>
      </c>
      <c r="K4033">
        <v>33</v>
      </c>
      <c r="L4033">
        <v>0.81818181818181823</v>
      </c>
      <c r="M4033">
        <v>17</v>
      </c>
      <c r="O4033">
        <v>0</v>
      </c>
      <c r="P4033">
        <v>0</v>
      </c>
      <c r="Q4033" t="e">
        <v>#DIV/0!</v>
      </c>
      <c r="R4033">
        <v>2</v>
      </c>
    </row>
    <row r="4034" spans="1:18" x14ac:dyDescent="0.25">
      <c r="A4034" t="s">
        <v>8571</v>
      </c>
      <c r="B4034" t="s">
        <v>2191</v>
      </c>
      <c r="C4034" t="s">
        <v>223</v>
      </c>
      <c r="D4034">
        <v>43101</v>
      </c>
      <c r="E4034">
        <v>0</v>
      </c>
      <c r="F4034">
        <v>0</v>
      </c>
      <c r="G4034" t="e">
        <v>#DIV/0!</v>
      </c>
      <c r="H4034">
        <v>0</v>
      </c>
      <c r="I4034">
        <v>0</v>
      </c>
      <c r="J4034" t="e">
        <v>#DIV/0!</v>
      </c>
      <c r="K4034">
        <v>0</v>
      </c>
      <c r="L4034" t="e">
        <v>#DIV/0!</v>
      </c>
      <c r="M4034">
        <v>0</v>
      </c>
      <c r="O4034">
        <v>0</v>
      </c>
      <c r="P4034">
        <v>0</v>
      </c>
      <c r="Q4034" t="e">
        <v>#DIV/0!</v>
      </c>
      <c r="R4034">
        <v>0</v>
      </c>
    </row>
    <row r="4035" spans="1:18" x14ac:dyDescent="0.25">
      <c r="A4035" t="s">
        <v>8572</v>
      </c>
      <c r="B4035" t="s">
        <v>2192</v>
      </c>
      <c r="C4035" t="s">
        <v>206</v>
      </c>
      <c r="D4035">
        <v>43101</v>
      </c>
      <c r="E4035">
        <v>6.5</v>
      </c>
      <c r="F4035">
        <v>5.5</v>
      </c>
      <c r="G4035">
        <v>1.1818181818181819</v>
      </c>
      <c r="H4035">
        <v>86</v>
      </c>
      <c r="I4035">
        <v>91</v>
      </c>
      <c r="J4035">
        <v>0.94505494505494503</v>
      </c>
      <c r="K4035">
        <v>77</v>
      </c>
      <c r="L4035">
        <v>1.1818181818181819</v>
      </c>
      <c r="M4035">
        <v>86</v>
      </c>
      <c r="O4035">
        <v>15</v>
      </c>
      <c r="P4035">
        <v>21</v>
      </c>
      <c r="Q4035">
        <v>0.7142857142857143</v>
      </c>
      <c r="R4035">
        <v>0</v>
      </c>
    </row>
    <row r="4036" spans="1:18" x14ac:dyDescent="0.25">
      <c r="A4036" t="s">
        <v>8573</v>
      </c>
      <c r="B4036" t="s">
        <v>2193</v>
      </c>
      <c r="C4036" t="s">
        <v>977</v>
      </c>
      <c r="D4036">
        <v>43101</v>
      </c>
      <c r="E4036">
        <v>1</v>
      </c>
      <c r="F4036">
        <v>1.5</v>
      </c>
      <c r="G4036">
        <v>0.66666666666666663</v>
      </c>
      <c r="H4036">
        <v>10</v>
      </c>
      <c r="I4036">
        <v>14</v>
      </c>
      <c r="J4036">
        <v>0.7142857142857143</v>
      </c>
      <c r="K4036">
        <v>21</v>
      </c>
      <c r="L4036">
        <v>0.66666666666666663</v>
      </c>
      <c r="M4036">
        <v>9</v>
      </c>
      <c r="O4036">
        <v>0</v>
      </c>
      <c r="P4036">
        <v>0</v>
      </c>
      <c r="Q4036" t="e">
        <v>#DIV/0!</v>
      </c>
      <c r="R4036">
        <v>1</v>
      </c>
    </row>
    <row r="4037" spans="1:18" x14ac:dyDescent="0.25">
      <c r="A4037" t="s">
        <v>8574</v>
      </c>
      <c r="B4037" t="s">
        <v>2194</v>
      </c>
      <c r="C4037" t="s">
        <v>229</v>
      </c>
      <c r="D4037">
        <v>43101</v>
      </c>
      <c r="E4037">
        <v>6</v>
      </c>
      <c r="F4037">
        <v>9</v>
      </c>
      <c r="G4037">
        <v>0.66666666666666663</v>
      </c>
      <c r="H4037">
        <v>76</v>
      </c>
      <c r="I4037">
        <v>60</v>
      </c>
      <c r="J4037">
        <v>1.2666666666666666</v>
      </c>
      <c r="K4037">
        <v>90</v>
      </c>
      <c r="L4037">
        <v>0.66666666666666663</v>
      </c>
      <c r="M4037">
        <v>69</v>
      </c>
      <c r="O4037">
        <v>7</v>
      </c>
      <c r="P4037">
        <v>7</v>
      </c>
      <c r="Q4037">
        <v>1</v>
      </c>
      <c r="R4037">
        <v>7</v>
      </c>
    </row>
    <row r="4038" spans="1:18" x14ac:dyDescent="0.25">
      <c r="A4038" t="s">
        <v>8575</v>
      </c>
      <c r="B4038" t="s">
        <v>2195</v>
      </c>
      <c r="C4038" t="s">
        <v>678</v>
      </c>
      <c r="D4038">
        <v>43101</v>
      </c>
      <c r="E4038">
        <v>0</v>
      </c>
      <c r="F4038">
        <v>0</v>
      </c>
      <c r="G4038" t="e">
        <v>#DIV/0!</v>
      </c>
      <c r="H4038">
        <v>0</v>
      </c>
      <c r="I4038">
        <v>0</v>
      </c>
      <c r="J4038" t="e">
        <v>#DIV/0!</v>
      </c>
      <c r="K4038">
        <v>0</v>
      </c>
      <c r="L4038" t="e">
        <v>#DIV/0!</v>
      </c>
      <c r="M4038">
        <v>0</v>
      </c>
      <c r="O4038">
        <v>0</v>
      </c>
      <c r="P4038">
        <v>0</v>
      </c>
      <c r="Q4038" t="e">
        <v>#DIV/0!</v>
      </c>
      <c r="R4038">
        <v>0</v>
      </c>
    </row>
    <row r="4039" spans="1:18" x14ac:dyDescent="0.25">
      <c r="A4039" t="s">
        <v>8576</v>
      </c>
      <c r="B4039" t="s">
        <v>2196</v>
      </c>
      <c r="C4039" t="s">
        <v>231</v>
      </c>
      <c r="D4039">
        <v>43101</v>
      </c>
      <c r="E4039">
        <v>4.5</v>
      </c>
      <c r="F4039">
        <v>5.5</v>
      </c>
      <c r="G4039">
        <v>0.81818181818181823</v>
      </c>
      <c r="H4039">
        <v>53</v>
      </c>
      <c r="I4039">
        <v>51</v>
      </c>
      <c r="J4039">
        <v>1.0392156862745099</v>
      </c>
      <c r="K4039">
        <v>62</v>
      </c>
      <c r="L4039">
        <v>0.82258064516129037</v>
      </c>
      <c r="M4039">
        <v>46</v>
      </c>
      <c r="O4039">
        <v>2</v>
      </c>
      <c r="P4039">
        <v>2</v>
      </c>
      <c r="Q4039">
        <v>1</v>
      </c>
      <c r="R4039">
        <v>7</v>
      </c>
    </row>
    <row r="4040" spans="1:18" x14ac:dyDescent="0.25">
      <c r="A4040" t="s">
        <v>8577</v>
      </c>
      <c r="B4040" t="s">
        <v>2197</v>
      </c>
      <c r="C4040" t="s">
        <v>236</v>
      </c>
      <c r="D4040">
        <v>43101</v>
      </c>
      <c r="E4040">
        <v>7</v>
      </c>
      <c r="F4040">
        <v>7.5</v>
      </c>
      <c r="G4040">
        <v>0.93333333333333335</v>
      </c>
      <c r="H4040">
        <v>96</v>
      </c>
      <c r="I4040">
        <v>80</v>
      </c>
      <c r="J4040">
        <v>1.2</v>
      </c>
      <c r="K4040">
        <v>84</v>
      </c>
      <c r="L4040">
        <v>0.95238095238095233</v>
      </c>
      <c r="M4040">
        <v>86</v>
      </c>
      <c r="O4040">
        <v>2</v>
      </c>
      <c r="P4040">
        <v>2</v>
      </c>
      <c r="Q4040">
        <v>1</v>
      </c>
      <c r="R4040">
        <v>10</v>
      </c>
    </row>
    <row r="4041" spans="1:18" x14ac:dyDescent="0.25">
      <c r="A4041" t="s">
        <v>8578</v>
      </c>
      <c r="B4041" t="s">
        <v>2198</v>
      </c>
      <c r="C4041" t="s">
        <v>221</v>
      </c>
      <c r="D4041">
        <v>43101</v>
      </c>
      <c r="E4041">
        <v>6.5</v>
      </c>
      <c r="F4041">
        <v>8.5</v>
      </c>
      <c r="G4041">
        <v>0.76470588235294112</v>
      </c>
      <c r="H4041">
        <v>44</v>
      </c>
      <c r="I4041">
        <v>85</v>
      </c>
      <c r="J4041">
        <v>0.51764705882352946</v>
      </c>
      <c r="K4041">
        <v>113</v>
      </c>
      <c r="L4041">
        <v>0.75221238938053092</v>
      </c>
      <c r="M4041">
        <v>37</v>
      </c>
      <c r="O4041">
        <v>8</v>
      </c>
      <c r="P4041">
        <v>10</v>
      </c>
      <c r="Q4041">
        <v>0.8</v>
      </c>
      <c r="R4041">
        <v>7</v>
      </c>
    </row>
    <row r="4042" spans="1:18" x14ac:dyDescent="0.25">
      <c r="A4042" t="s">
        <v>8579</v>
      </c>
      <c r="B4042" t="s">
        <v>2199</v>
      </c>
      <c r="C4042" t="s">
        <v>238</v>
      </c>
      <c r="D4042">
        <v>43101</v>
      </c>
      <c r="E4042">
        <v>2.5</v>
      </c>
      <c r="F4042">
        <v>4.5</v>
      </c>
      <c r="G4042">
        <v>0.55555555555555558</v>
      </c>
      <c r="H4042">
        <v>28</v>
      </c>
      <c r="I4042">
        <v>35</v>
      </c>
      <c r="J4042">
        <v>0.8</v>
      </c>
      <c r="K4042">
        <v>63</v>
      </c>
      <c r="L4042">
        <v>0.55555555555555558</v>
      </c>
      <c r="M4042">
        <v>25</v>
      </c>
      <c r="O4042">
        <v>2</v>
      </c>
      <c r="P4042">
        <v>2</v>
      </c>
      <c r="Q4042">
        <v>1</v>
      </c>
      <c r="R4042">
        <v>3</v>
      </c>
    </row>
    <row r="4043" spans="1:18" x14ac:dyDescent="0.25">
      <c r="A4043" t="s">
        <v>8580</v>
      </c>
      <c r="B4043" t="s">
        <v>2200</v>
      </c>
      <c r="C4043" t="s">
        <v>224</v>
      </c>
      <c r="D4043">
        <v>43101</v>
      </c>
      <c r="E4043">
        <v>0</v>
      </c>
      <c r="F4043">
        <v>0</v>
      </c>
      <c r="G4043" t="e">
        <v>#DIV/0!</v>
      </c>
      <c r="H4043">
        <v>0</v>
      </c>
      <c r="I4043">
        <v>0</v>
      </c>
      <c r="J4043" t="e">
        <v>#DIV/0!</v>
      </c>
      <c r="K4043">
        <v>0</v>
      </c>
      <c r="L4043" t="e">
        <v>#DIV/0!</v>
      </c>
      <c r="M4043">
        <v>0</v>
      </c>
      <c r="O4043">
        <v>0</v>
      </c>
      <c r="P4043">
        <v>0</v>
      </c>
      <c r="Q4043" t="e">
        <v>#DIV/0!</v>
      </c>
      <c r="R4043">
        <v>0</v>
      </c>
    </row>
    <row r="4044" spans="1:18" x14ac:dyDescent="0.25">
      <c r="A4044" t="s">
        <v>8581</v>
      </c>
      <c r="B4044" t="s">
        <v>2201</v>
      </c>
      <c r="C4044" t="s">
        <v>584</v>
      </c>
      <c r="D4044">
        <v>43101</v>
      </c>
      <c r="E4044">
        <v>0</v>
      </c>
      <c r="F4044">
        <v>0</v>
      </c>
      <c r="G4044" t="e">
        <v>#DIV/0!</v>
      </c>
      <c r="H4044">
        <v>0</v>
      </c>
      <c r="I4044">
        <v>0</v>
      </c>
      <c r="J4044" t="e">
        <v>#DIV/0!</v>
      </c>
      <c r="K4044">
        <v>0</v>
      </c>
      <c r="L4044" t="e">
        <v>#DIV/0!</v>
      </c>
      <c r="M4044">
        <v>0</v>
      </c>
      <c r="O4044">
        <v>0</v>
      </c>
      <c r="P4044">
        <v>0</v>
      </c>
      <c r="Q4044" t="e">
        <v>#DIV/0!</v>
      </c>
      <c r="R4044">
        <v>0</v>
      </c>
    </row>
    <row r="4045" spans="1:18" x14ac:dyDescent="0.25">
      <c r="A4045" t="s">
        <v>8582</v>
      </c>
      <c r="B4045" t="s">
        <v>2202</v>
      </c>
      <c r="C4045" t="s">
        <v>1164</v>
      </c>
      <c r="D4045">
        <v>43101</v>
      </c>
      <c r="E4045">
        <v>1</v>
      </c>
      <c r="F4045">
        <v>1</v>
      </c>
      <c r="G4045">
        <v>1</v>
      </c>
      <c r="H4045">
        <v>5</v>
      </c>
      <c r="I4045">
        <v>6</v>
      </c>
      <c r="J4045">
        <v>0.83333333333333337</v>
      </c>
      <c r="K4045">
        <v>6</v>
      </c>
      <c r="L4045">
        <v>1</v>
      </c>
      <c r="M4045">
        <v>4</v>
      </c>
      <c r="O4045">
        <v>0</v>
      </c>
      <c r="P4045">
        <v>0</v>
      </c>
      <c r="Q4045" t="e">
        <v>#DIV/0!</v>
      </c>
      <c r="R4045">
        <v>1</v>
      </c>
    </row>
    <row r="4046" spans="1:18" x14ac:dyDescent="0.25">
      <c r="A4046" t="s">
        <v>8583</v>
      </c>
      <c r="B4046" t="s">
        <v>2203</v>
      </c>
      <c r="C4046" t="s">
        <v>1166</v>
      </c>
      <c r="D4046">
        <v>43101</v>
      </c>
      <c r="E4046">
        <v>1.5</v>
      </c>
      <c r="F4046">
        <v>1.5</v>
      </c>
      <c r="G4046">
        <v>1</v>
      </c>
      <c r="H4046">
        <v>6</v>
      </c>
      <c r="I4046">
        <v>9</v>
      </c>
      <c r="J4046">
        <v>0.66666666666666663</v>
      </c>
      <c r="K4046">
        <v>9</v>
      </c>
      <c r="L4046">
        <v>1</v>
      </c>
      <c r="M4046">
        <v>6</v>
      </c>
      <c r="O4046">
        <v>0</v>
      </c>
      <c r="P4046">
        <v>0</v>
      </c>
      <c r="Q4046" t="e">
        <v>#DIV/0!</v>
      </c>
      <c r="R4046">
        <v>0</v>
      </c>
    </row>
    <row r="4047" spans="1:18" x14ac:dyDescent="0.25">
      <c r="A4047" t="s">
        <v>8584</v>
      </c>
      <c r="B4047" t="s">
        <v>2204</v>
      </c>
      <c r="C4047" t="s">
        <v>1168</v>
      </c>
      <c r="D4047">
        <v>43101</v>
      </c>
      <c r="E4047">
        <v>0</v>
      </c>
      <c r="F4047">
        <v>0</v>
      </c>
      <c r="G4047" t="e">
        <v>#DIV/0!</v>
      </c>
      <c r="H4047">
        <v>0</v>
      </c>
      <c r="I4047">
        <v>0</v>
      </c>
      <c r="J4047" t="e">
        <v>#DIV/0!</v>
      </c>
      <c r="K4047">
        <v>0</v>
      </c>
      <c r="L4047" t="e">
        <v>#DIV/0!</v>
      </c>
      <c r="M4047">
        <v>0</v>
      </c>
      <c r="O4047">
        <v>0</v>
      </c>
      <c r="P4047">
        <v>0</v>
      </c>
      <c r="Q4047" t="e">
        <v>#DIV/0!</v>
      </c>
      <c r="R4047">
        <v>0</v>
      </c>
    </row>
    <row r="4048" spans="1:18" x14ac:dyDescent="0.25">
      <c r="A4048" t="s">
        <v>8585</v>
      </c>
      <c r="B4048" t="s">
        <v>2205</v>
      </c>
      <c r="C4048" t="s">
        <v>1170</v>
      </c>
      <c r="D4048">
        <v>43101</v>
      </c>
      <c r="E4048">
        <v>0</v>
      </c>
      <c r="F4048">
        <v>0</v>
      </c>
      <c r="G4048" t="e">
        <v>#DIV/0!</v>
      </c>
      <c r="H4048">
        <v>0</v>
      </c>
      <c r="I4048">
        <v>0</v>
      </c>
      <c r="J4048" t="e">
        <v>#DIV/0!</v>
      </c>
      <c r="K4048">
        <v>0</v>
      </c>
      <c r="L4048" t="e">
        <v>#DIV/0!</v>
      </c>
      <c r="M4048">
        <v>0</v>
      </c>
      <c r="O4048">
        <v>0</v>
      </c>
      <c r="P4048">
        <v>0</v>
      </c>
      <c r="Q4048" t="e">
        <v>#DIV/0!</v>
      </c>
      <c r="R4048">
        <v>0</v>
      </c>
    </row>
    <row r="4049" spans="1:18" x14ac:dyDescent="0.25">
      <c r="A4049" t="s">
        <v>8586</v>
      </c>
      <c r="B4049" t="s">
        <v>2206</v>
      </c>
      <c r="C4049" t="s">
        <v>2174</v>
      </c>
      <c r="D4049">
        <v>43101</v>
      </c>
      <c r="E4049">
        <v>0</v>
      </c>
      <c r="F4049">
        <v>0</v>
      </c>
      <c r="G4049" t="e">
        <v>#DIV/0!</v>
      </c>
      <c r="H4049">
        <v>0</v>
      </c>
      <c r="I4049">
        <v>0</v>
      </c>
      <c r="J4049" t="e">
        <v>#DIV/0!</v>
      </c>
      <c r="K4049">
        <v>0</v>
      </c>
      <c r="L4049" t="e">
        <v>#DIV/0!</v>
      </c>
      <c r="M4049">
        <v>0</v>
      </c>
      <c r="O4049">
        <v>0</v>
      </c>
      <c r="P4049">
        <v>0</v>
      </c>
      <c r="Q4049" t="e">
        <v>#DIV/0!</v>
      </c>
      <c r="R4049">
        <v>0</v>
      </c>
    </row>
    <row r="4050" spans="1:18" x14ac:dyDescent="0.25">
      <c r="A4050" t="s">
        <v>8587</v>
      </c>
      <c r="B4050" t="s">
        <v>2207</v>
      </c>
      <c r="C4050" t="s">
        <v>1172</v>
      </c>
      <c r="D4050">
        <v>43101</v>
      </c>
      <c r="E4050">
        <v>1</v>
      </c>
      <c r="F4050">
        <v>1.5</v>
      </c>
      <c r="G4050">
        <v>0.66666666666666663</v>
      </c>
      <c r="H4050">
        <v>13</v>
      </c>
      <c r="I4050">
        <v>6</v>
      </c>
      <c r="J4050">
        <v>2.1666666666666665</v>
      </c>
      <c r="K4050">
        <v>9</v>
      </c>
      <c r="L4050">
        <v>0.66666666666666663</v>
      </c>
      <c r="M4050">
        <v>11</v>
      </c>
      <c r="O4050">
        <v>0</v>
      </c>
      <c r="P4050">
        <v>0</v>
      </c>
      <c r="Q4050" t="e">
        <v>#DIV/0!</v>
      </c>
      <c r="R4050">
        <v>2</v>
      </c>
    </row>
    <row r="4051" spans="1:18" x14ac:dyDescent="0.25">
      <c r="A4051" t="s">
        <v>8588</v>
      </c>
      <c r="B4051" t="s">
        <v>2208</v>
      </c>
      <c r="C4051" t="s">
        <v>1174</v>
      </c>
      <c r="D4051">
        <v>43101</v>
      </c>
      <c r="E4051">
        <v>2.5</v>
      </c>
      <c r="F4051">
        <v>3.5</v>
      </c>
      <c r="G4051">
        <v>0.7142857142857143</v>
      </c>
      <c r="H4051">
        <v>13</v>
      </c>
      <c r="I4051">
        <v>15</v>
      </c>
      <c r="J4051">
        <v>0.8666666666666667</v>
      </c>
      <c r="K4051">
        <v>21</v>
      </c>
      <c r="L4051">
        <v>0.7142857142857143</v>
      </c>
      <c r="M4051">
        <v>8</v>
      </c>
      <c r="O4051">
        <v>0</v>
      </c>
      <c r="P4051">
        <v>0</v>
      </c>
      <c r="Q4051" t="e">
        <v>#DIV/0!</v>
      </c>
      <c r="R4051">
        <v>5</v>
      </c>
    </row>
    <row r="4052" spans="1:18" x14ac:dyDescent="0.25">
      <c r="A4052" t="s">
        <v>8589</v>
      </c>
      <c r="B4052" t="s">
        <v>2209</v>
      </c>
      <c r="C4052" t="s">
        <v>202</v>
      </c>
      <c r="D4052">
        <v>43101</v>
      </c>
      <c r="E4052">
        <v>1</v>
      </c>
      <c r="F4052">
        <v>1</v>
      </c>
      <c r="G4052">
        <v>1</v>
      </c>
      <c r="H4052">
        <v>5</v>
      </c>
      <c r="I4052">
        <v>6</v>
      </c>
      <c r="J4052">
        <v>0.83333333333333337</v>
      </c>
      <c r="K4052">
        <v>6</v>
      </c>
      <c r="L4052">
        <v>1</v>
      </c>
      <c r="M4052">
        <v>4</v>
      </c>
      <c r="O4052">
        <v>0</v>
      </c>
      <c r="P4052">
        <v>0</v>
      </c>
      <c r="Q4052" t="e">
        <v>#DIV/0!</v>
      </c>
      <c r="R4052">
        <v>1</v>
      </c>
    </row>
    <row r="4053" spans="1:18" x14ac:dyDescent="0.25">
      <c r="A4053" t="s">
        <v>8590</v>
      </c>
      <c r="B4053" t="s">
        <v>2210</v>
      </c>
      <c r="C4053" t="s">
        <v>203</v>
      </c>
      <c r="D4053">
        <v>43101</v>
      </c>
      <c r="E4053">
        <v>11</v>
      </c>
      <c r="F4053">
        <v>10</v>
      </c>
      <c r="G4053">
        <v>1.1000000000000001</v>
      </c>
      <c r="H4053">
        <v>110</v>
      </c>
      <c r="I4053">
        <v>118</v>
      </c>
      <c r="J4053">
        <v>0.93220338983050843</v>
      </c>
      <c r="K4053">
        <v>104</v>
      </c>
      <c r="L4053">
        <v>1.1346153846153846</v>
      </c>
      <c r="M4053">
        <v>107</v>
      </c>
      <c r="O4053">
        <v>15</v>
      </c>
      <c r="P4053">
        <v>21</v>
      </c>
      <c r="Q4053">
        <v>0.7142857142857143</v>
      </c>
      <c r="R4053">
        <v>3</v>
      </c>
    </row>
    <row r="4054" spans="1:18" x14ac:dyDescent="0.25">
      <c r="A4054" t="s">
        <v>8591</v>
      </c>
      <c r="B4054" t="s">
        <v>2211</v>
      </c>
      <c r="C4054" t="s">
        <v>988</v>
      </c>
      <c r="D4054">
        <v>43101</v>
      </c>
      <c r="E4054">
        <v>2.5</v>
      </c>
      <c r="F4054">
        <v>3</v>
      </c>
      <c r="G4054">
        <v>0.83333333333333337</v>
      </c>
      <c r="H4054">
        <v>16</v>
      </c>
      <c r="I4054">
        <v>23</v>
      </c>
      <c r="J4054">
        <v>0.69565217391304346</v>
      </c>
      <c r="K4054">
        <v>30</v>
      </c>
      <c r="L4054">
        <v>0.76666666666666672</v>
      </c>
      <c r="M4054">
        <v>15</v>
      </c>
      <c r="O4054">
        <v>0</v>
      </c>
      <c r="P4054">
        <v>0</v>
      </c>
      <c r="Q4054" t="e">
        <v>#DIV/0!</v>
      </c>
      <c r="R4054">
        <v>1</v>
      </c>
    </row>
    <row r="4055" spans="1:18" x14ac:dyDescent="0.25">
      <c r="A4055" t="s">
        <v>8592</v>
      </c>
      <c r="B4055" t="s">
        <v>2212</v>
      </c>
      <c r="C4055" t="s">
        <v>1322</v>
      </c>
      <c r="D4055">
        <v>43101</v>
      </c>
      <c r="E4055">
        <v>0</v>
      </c>
      <c r="F4055">
        <v>0</v>
      </c>
      <c r="G4055" t="e">
        <v>#DIV/0!</v>
      </c>
      <c r="H4055">
        <v>0</v>
      </c>
      <c r="I4055">
        <v>0</v>
      </c>
      <c r="J4055" t="e">
        <v>#DIV/0!</v>
      </c>
      <c r="K4055">
        <v>0</v>
      </c>
      <c r="L4055" t="e">
        <v>#DIV/0!</v>
      </c>
      <c r="M4055">
        <v>0</v>
      </c>
      <c r="O4055">
        <v>0</v>
      </c>
      <c r="P4055">
        <v>0</v>
      </c>
      <c r="Q4055" t="e">
        <v>#DIV/0!</v>
      </c>
      <c r="R4055">
        <v>0</v>
      </c>
    </row>
    <row r="4056" spans="1:18" x14ac:dyDescent="0.25">
      <c r="A4056" t="s">
        <v>8593</v>
      </c>
      <c r="B4056" t="s">
        <v>2213</v>
      </c>
      <c r="C4056" t="s">
        <v>232</v>
      </c>
      <c r="D4056">
        <v>43101</v>
      </c>
      <c r="E4056">
        <v>0</v>
      </c>
      <c r="F4056">
        <v>0</v>
      </c>
      <c r="G4056" t="e">
        <v>#DIV/0!</v>
      </c>
      <c r="H4056">
        <v>0</v>
      </c>
      <c r="I4056">
        <v>0</v>
      </c>
      <c r="J4056" t="e">
        <v>#DIV/0!</v>
      </c>
      <c r="K4056">
        <v>0</v>
      </c>
      <c r="L4056" t="e">
        <v>#DIV/0!</v>
      </c>
      <c r="M4056">
        <v>0</v>
      </c>
      <c r="O4056">
        <v>0</v>
      </c>
      <c r="P4056">
        <v>0</v>
      </c>
      <c r="Q4056" t="e">
        <v>#DIV/0!</v>
      </c>
      <c r="R4056">
        <v>0</v>
      </c>
    </row>
    <row r="4057" spans="1:18" x14ac:dyDescent="0.25">
      <c r="A4057" t="s">
        <v>8594</v>
      </c>
      <c r="B4057" t="s">
        <v>2214</v>
      </c>
      <c r="C4057" t="s">
        <v>207</v>
      </c>
      <c r="D4057">
        <v>43101</v>
      </c>
      <c r="E4057">
        <v>0</v>
      </c>
      <c r="F4057">
        <v>0</v>
      </c>
      <c r="G4057" t="e">
        <v>#DIV/0!</v>
      </c>
      <c r="H4057">
        <v>0</v>
      </c>
      <c r="I4057">
        <v>0</v>
      </c>
      <c r="J4057" t="e">
        <v>#DIV/0!</v>
      </c>
      <c r="K4057">
        <v>0</v>
      </c>
      <c r="L4057" t="e">
        <v>#DIV/0!</v>
      </c>
      <c r="M4057">
        <v>0</v>
      </c>
      <c r="N4057" t="e">
        <v>#DIV/0!</v>
      </c>
      <c r="O4057">
        <v>0</v>
      </c>
      <c r="P4057">
        <v>0</v>
      </c>
      <c r="Q4057" t="e">
        <v>#DIV/0!</v>
      </c>
      <c r="R4057">
        <v>0</v>
      </c>
    </row>
    <row r="4058" spans="1:18" x14ac:dyDescent="0.25">
      <c r="A4058" t="s">
        <v>8595</v>
      </c>
      <c r="B4058" t="s">
        <v>2215</v>
      </c>
      <c r="C4058" t="s">
        <v>2175</v>
      </c>
      <c r="D4058">
        <v>43101</v>
      </c>
      <c r="E4058">
        <v>0</v>
      </c>
      <c r="F4058">
        <v>0</v>
      </c>
      <c r="G4058" t="e">
        <v>#DIV/0!</v>
      </c>
      <c r="H4058">
        <v>0</v>
      </c>
      <c r="I4058">
        <v>0</v>
      </c>
      <c r="J4058" t="e">
        <v>#DIV/0!</v>
      </c>
      <c r="K4058">
        <v>0</v>
      </c>
      <c r="L4058" t="e">
        <v>#DIV/0!</v>
      </c>
      <c r="M4058">
        <v>0</v>
      </c>
      <c r="O4058">
        <v>0</v>
      </c>
      <c r="P4058">
        <v>0</v>
      </c>
      <c r="Q4058" t="e">
        <v>#DIV/0!</v>
      </c>
      <c r="R4058">
        <v>0</v>
      </c>
    </row>
    <row r="4059" spans="1:18" x14ac:dyDescent="0.25">
      <c r="A4059" t="s">
        <v>8596</v>
      </c>
      <c r="B4059" t="s">
        <v>2216</v>
      </c>
      <c r="C4059" t="s">
        <v>228</v>
      </c>
      <c r="D4059">
        <v>43101</v>
      </c>
      <c r="E4059">
        <v>6</v>
      </c>
      <c r="F4059">
        <v>9</v>
      </c>
      <c r="G4059">
        <v>0.66666666666666663</v>
      </c>
      <c r="H4059">
        <v>76</v>
      </c>
      <c r="I4059">
        <v>60</v>
      </c>
      <c r="J4059">
        <v>1.2666666666666666</v>
      </c>
      <c r="K4059">
        <v>90</v>
      </c>
      <c r="L4059">
        <v>0.66666666666666663</v>
      </c>
      <c r="M4059">
        <v>69</v>
      </c>
      <c r="O4059">
        <v>7</v>
      </c>
      <c r="P4059">
        <v>7</v>
      </c>
      <c r="Q4059">
        <v>1</v>
      </c>
      <c r="R4059">
        <v>7</v>
      </c>
    </row>
    <row r="4060" spans="1:18" x14ac:dyDescent="0.25">
      <c r="A4060" t="s">
        <v>8597</v>
      </c>
      <c r="B4060" t="s">
        <v>2217</v>
      </c>
      <c r="C4060" t="s">
        <v>689</v>
      </c>
      <c r="D4060">
        <v>43101</v>
      </c>
      <c r="E4060">
        <v>0</v>
      </c>
      <c r="F4060">
        <v>0</v>
      </c>
      <c r="G4060" t="e">
        <v>#DIV/0!</v>
      </c>
      <c r="H4060">
        <v>0</v>
      </c>
      <c r="I4060">
        <v>0</v>
      </c>
      <c r="J4060" t="e">
        <v>#DIV/0!</v>
      </c>
      <c r="K4060">
        <v>0</v>
      </c>
      <c r="L4060" t="e">
        <v>#DIV/0!</v>
      </c>
      <c r="M4060">
        <v>0</v>
      </c>
      <c r="O4060">
        <v>0</v>
      </c>
      <c r="P4060">
        <v>0</v>
      </c>
      <c r="Q4060" t="e">
        <v>#DIV/0!</v>
      </c>
      <c r="R4060">
        <v>0</v>
      </c>
    </row>
    <row r="4061" spans="1:18" x14ac:dyDescent="0.25">
      <c r="A4061" t="s">
        <v>8598</v>
      </c>
      <c r="B4061" t="s">
        <v>2218</v>
      </c>
      <c r="C4061" t="s">
        <v>211</v>
      </c>
      <c r="D4061">
        <v>43101</v>
      </c>
      <c r="E4061">
        <v>4.5</v>
      </c>
      <c r="F4061">
        <v>6</v>
      </c>
      <c r="G4061">
        <v>0.75</v>
      </c>
      <c r="H4061">
        <v>37</v>
      </c>
      <c r="I4061">
        <v>27</v>
      </c>
      <c r="J4061">
        <v>1.3703703703703705</v>
      </c>
      <c r="K4061">
        <v>36</v>
      </c>
      <c r="L4061">
        <v>0.75</v>
      </c>
      <c r="M4061">
        <v>28</v>
      </c>
      <c r="N4061">
        <v>0.95</v>
      </c>
      <c r="O4061">
        <v>0</v>
      </c>
      <c r="P4061">
        <v>2</v>
      </c>
      <c r="Q4061">
        <v>0</v>
      </c>
      <c r="R4061">
        <v>9</v>
      </c>
    </row>
    <row r="4062" spans="1:18" x14ac:dyDescent="0.25">
      <c r="A4062" t="s">
        <v>8599</v>
      </c>
      <c r="B4062" t="s">
        <v>2219</v>
      </c>
      <c r="C4062" t="s">
        <v>216</v>
      </c>
      <c r="D4062">
        <v>43101</v>
      </c>
      <c r="E4062">
        <v>0</v>
      </c>
      <c r="F4062">
        <v>0</v>
      </c>
      <c r="G4062" t="e">
        <v>#DIV/0!</v>
      </c>
      <c r="H4062">
        <v>0</v>
      </c>
      <c r="I4062">
        <v>0</v>
      </c>
      <c r="J4062" t="e">
        <v>#DIV/0!</v>
      </c>
      <c r="K4062">
        <v>0</v>
      </c>
      <c r="L4062" t="e">
        <v>#DIV/0!</v>
      </c>
      <c r="M4062">
        <v>0</v>
      </c>
      <c r="O4062">
        <v>0</v>
      </c>
      <c r="P4062">
        <v>0</v>
      </c>
      <c r="Q4062" t="e">
        <v>#DIV/0!</v>
      </c>
      <c r="R4062">
        <v>0</v>
      </c>
    </row>
    <row r="4063" spans="1:18" x14ac:dyDescent="0.25">
      <c r="A4063" t="s">
        <v>8600</v>
      </c>
      <c r="B4063" t="s">
        <v>2220</v>
      </c>
      <c r="C4063" t="s">
        <v>230</v>
      </c>
      <c r="D4063">
        <v>43101</v>
      </c>
      <c r="E4063">
        <v>4.5</v>
      </c>
      <c r="F4063">
        <v>5.5</v>
      </c>
      <c r="G4063">
        <v>0.81818181818181823</v>
      </c>
      <c r="H4063">
        <v>53</v>
      </c>
      <c r="I4063">
        <v>51</v>
      </c>
      <c r="J4063">
        <v>1.0392156862745099</v>
      </c>
      <c r="K4063">
        <v>62</v>
      </c>
      <c r="L4063">
        <v>0.82258064516129037</v>
      </c>
      <c r="M4063">
        <v>46</v>
      </c>
      <c r="O4063">
        <v>2</v>
      </c>
      <c r="P4063">
        <v>2</v>
      </c>
      <c r="Q4063">
        <v>1</v>
      </c>
      <c r="R4063">
        <v>7</v>
      </c>
    </row>
    <row r="4064" spans="1:18" x14ac:dyDescent="0.25">
      <c r="A4064" t="s">
        <v>9662</v>
      </c>
      <c r="B4064" t="s">
        <v>9663</v>
      </c>
      <c r="C4064" t="s">
        <v>9523</v>
      </c>
      <c r="D4064">
        <v>43101</v>
      </c>
      <c r="E4064">
        <v>4</v>
      </c>
      <c r="F4064">
        <v>4</v>
      </c>
      <c r="G4064">
        <v>1</v>
      </c>
      <c r="H4064">
        <v>29</v>
      </c>
      <c r="I4064">
        <v>24</v>
      </c>
      <c r="J4064">
        <v>1.2083333333333333</v>
      </c>
      <c r="K4064">
        <v>24</v>
      </c>
      <c r="L4064">
        <v>1</v>
      </c>
      <c r="M4064">
        <v>22</v>
      </c>
      <c r="O4064">
        <v>3</v>
      </c>
      <c r="P4064">
        <v>6</v>
      </c>
      <c r="Q4064">
        <v>0.5</v>
      </c>
      <c r="R4064">
        <v>7</v>
      </c>
    </row>
    <row r="4065" spans="1:18" x14ac:dyDescent="0.25">
      <c r="A4065" t="s">
        <v>8601</v>
      </c>
      <c r="B4065" t="s">
        <v>2221</v>
      </c>
      <c r="C4065" t="s">
        <v>237</v>
      </c>
      <c r="D4065">
        <v>43101</v>
      </c>
      <c r="E4065">
        <v>7</v>
      </c>
      <c r="F4065">
        <v>7.5</v>
      </c>
      <c r="G4065">
        <v>0.93333333333333335</v>
      </c>
      <c r="H4065">
        <v>96</v>
      </c>
      <c r="I4065">
        <v>80</v>
      </c>
      <c r="J4065">
        <v>1.2</v>
      </c>
      <c r="K4065">
        <v>84</v>
      </c>
      <c r="L4065">
        <v>0.95238095238095233</v>
      </c>
      <c r="M4065">
        <v>86</v>
      </c>
      <c r="O4065">
        <v>2</v>
      </c>
      <c r="P4065">
        <v>2</v>
      </c>
      <c r="Q4065">
        <v>1</v>
      </c>
      <c r="R4065">
        <v>10</v>
      </c>
    </row>
    <row r="4066" spans="1:18" x14ac:dyDescent="0.25">
      <c r="A4066" t="s">
        <v>8602</v>
      </c>
      <c r="B4066" t="s">
        <v>2222</v>
      </c>
      <c r="C4066" t="s">
        <v>364</v>
      </c>
      <c r="D4066">
        <v>43101</v>
      </c>
      <c r="E4066">
        <v>7</v>
      </c>
      <c r="F4066">
        <v>9</v>
      </c>
      <c r="G4066">
        <v>0.77777777777777779</v>
      </c>
      <c r="H4066">
        <v>32</v>
      </c>
      <c r="I4066">
        <v>42</v>
      </c>
      <c r="J4066">
        <v>0.76190476190476186</v>
      </c>
      <c r="K4066">
        <v>54</v>
      </c>
      <c r="L4066">
        <v>0.77777777777777779</v>
      </c>
      <c r="M4066">
        <v>25</v>
      </c>
      <c r="O4066">
        <v>0</v>
      </c>
      <c r="P4066">
        <v>0</v>
      </c>
      <c r="Q4066" t="e">
        <v>#DIV/0!</v>
      </c>
      <c r="R4066">
        <v>7</v>
      </c>
    </row>
    <row r="4067" spans="1:18" x14ac:dyDescent="0.25">
      <c r="A4067" t="s">
        <v>8603</v>
      </c>
      <c r="B4067" t="s">
        <v>2223</v>
      </c>
      <c r="C4067" t="s">
        <v>219</v>
      </c>
      <c r="D4067">
        <v>43101</v>
      </c>
      <c r="E4067">
        <v>12.5</v>
      </c>
      <c r="F4067">
        <v>16.5</v>
      </c>
      <c r="G4067">
        <v>0.75757575757575757</v>
      </c>
      <c r="H4067">
        <v>88</v>
      </c>
      <c r="I4067">
        <v>121</v>
      </c>
      <c r="J4067">
        <v>0.72727272727272729</v>
      </c>
      <c r="K4067">
        <v>161</v>
      </c>
      <c r="L4067">
        <v>0.75155279503105588</v>
      </c>
      <c r="M4067">
        <v>70</v>
      </c>
      <c r="N4067">
        <v>1.35</v>
      </c>
      <c r="O4067">
        <v>11</v>
      </c>
      <c r="P4067">
        <v>15</v>
      </c>
      <c r="Q4067">
        <v>0.73333333333333328</v>
      </c>
      <c r="R4067">
        <v>18</v>
      </c>
    </row>
    <row r="4068" spans="1:18" x14ac:dyDescent="0.25">
      <c r="A4068" t="s">
        <v>9287</v>
      </c>
      <c r="B4068" t="s">
        <v>9288</v>
      </c>
      <c r="C4068" t="s">
        <v>3018</v>
      </c>
      <c r="D4068">
        <v>43101</v>
      </c>
      <c r="E4068">
        <v>6</v>
      </c>
      <c r="F4068">
        <v>6.5</v>
      </c>
      <c r="G4068">
        <v>0.92307692307692313</v>
      </c>
      <c r="H4068">
        <v>33</v>
      </c>
      <c r="I4068">
        <v>36</v>
      </c>
      <c r="J4068">
        <v>0.91666666666666663</v>
      </c>
      <c r="K4068">
        <v>39</v>
      </c>
      <c r="L4068">
        <v>0.92307692307692313</v>
      </c>
      <c r="M4068">
        <v>30</v>
      </c>
      <c r="O4068">
        <v>3</v>
      </c>
      <c r="P4068">
        <v>3</v>
      </c>
      <c r="Q4068">
        <v>1</v>
      </c>
      <c r="R4068">
        <v>3</v>
      </c>
    </row>
    <row r="4069" spans="1:18" x14ac:dyDescent="0.25">
      <c r="A4069" t="s">
        <v>8604</v>
      </c>
      <c r="B4069" t="s">
        <v>2224</v>
      </c>
      <c r="C4069" t="s">
        <v>235</v>
      </c>
      <c r="D4069">
        <v>43101</v>
      </c>
      <c r="E4069">
        <v>0</v>
      </c>
      <c r="F4069">
        <v>0</v>
      </c>
      <c r="G4069" t="e">
        <v>#DIV/0!</v>
      </c>
      <c r="H4069">
        <v>0</v>
      </c>
      <c r="I4069">
        <v>0</v>
      </c>
      <c r="J4069" t="e">
        <v>#DIV/0!</v>
      </c>
      <c r="K4069">
        <v>0</v>
      </c>
      <c r="L4069" t="e">
        <v>#DIV/0!</v>
      </c>
      <c r="M4069">
        <v>0</v>
      </c>
      <c r="O4069">
        <v>0</v>
      </c>
      <c r="P4069">
        <v>0</v>
      </c>
      <c r="Q4069" t="e">
        <v>#DIV/0!</v>
      </c>
      <c r="R4069">
        <v>0</v>
      </c>
    </row>
    <row r="4070" spans="1:18" x14ac:dyDescent="0.25">
      <c r="A4070" t="s">
        <v>8605</v>
      </c>
      <c r="B4070" t="s">
        <v>2225</v>
      </c>
      <c r="C4070" t="s">
        <v>239</v>
      </c>
      <c r="D4070">
        <v>43101</v>
      </c>
      <c r="E4070">
        <v>2.5</v>
      </c>
      <c r="F4070">
        <v>4.5</v>
      </c>
      <c r="G4070">
        <v>0.55555555555555558</v>
      </c>
      <c r="H4070">
        <v>28</v>
      </c>
      <c r="I4070">
        <v>35</v>
      </c>
      <c r="J4070">
        <v>0.8</v>
      </c>
      <c r="K4070">
        <v>63</v>
      </c>
      <c r="L4070">
        <v>0.55555555555555558</v>
      </c>
      <c r="M4070">
        <v>25</v>
      </c>
      <c r="O4070">
        <v>2</v>
      </c>
      <c r="P4070">
        <v>2</v>
      </c>
      <c r="Q4070">
        <v>1</v>
      </c>
      <c r="R4070">
        <v>3</v>
      </c>
    </row>
    <row r="4071" spans="1:18" x14ac:dyDescent="0.25">
      <c r="A4071" t="s">
        <v>8606</v>
      </c>
      <c r="B4071" t="s">
        <v>2226</v>
      </c>
      <c r="C4071" t="s">
        <v>222</v>
      </c>
      <c r="D4071">
        <v>43101</v>
      </c>
      <c r="E4071">
        <v>0</v>
      </c>
      <c r="F4071">
        <v>0</v>
      </c>
      <c r="G4071" t="e">
        <v>#DIV/0!</v>
      </c>
      <c r="H4071">
        <v>0</v>
      </c>
      <c r="I4071">
        <v>0</v>
      </c>
      <c r="J4071" t="e">
        <v>#DIV/0!</v>
      </c>
      <c r="K4071">
        <v>0</v>
      </c>
      <c r="L4071" t="e">
        <v>#DIV/0!</v>
      </c>
      <c r="M4071">
        <v>0</v>
      </c>
      <c r="O4071">
        <v>0</v>
      </c>
      <c r="P4071">
        <v>0</v>
      </c>
      <c r="Q4071" t="e">
        <v>#DIV/0!</v>
      </c>
      <c r="R4071">
        <v>0</v>
      </c>
    </row>
    <row r="4072" spans="1:18" x14ac:dyDescent="0.25">
      <c r="A4072" t="s">
        <v>8607</v>
      </c>
      <c r="B4072" t="s">
        <v>2227</v>
      </c>
      <c r="C4072" t="s">
        <v>603</v>
      </c>
      <c r="D4072">
        <v>43101</v>
      </c>
      <c r="E4072">
        <v>0</v>
      </c>
      <c r="F4072">
        <v>0</v>
      </c>
      <c r="G4072" t="e">
        <v>#DIV/0!</v>
      </c>
      <c r="H4072">
        <v>0</v>
      </c>
      <c r="I4072">
        <v>0</v>
      </c>
      <c r="J4072" t="e">
        <v>#DIV/0!</v>
      </c>
      <c r="K4072">
        <v>0</v>
      </c>
      <c r="L4072" t="e">
        <v>#DIV/0!</v>
      </c>
      <c r="M4072">
        <v>0</v>
      </c>
      <c r="O4072">
        <v>0</v>
      </c>
      <c r="P4072">
        <v>0</v>
      </c>
      <c r="Q4072" t="e">
        <v>#DIV/0!</v>
      </c>
      <c r="R4072">
        <v>0</v>
      </c>
    </row>
    <row r="4073" spans="1:18" x14ac:dyDescent="0.25">
      <c r="A4073" t="s">
        <v>8608</v>
      </c>
      <c r="B4073" t="s">
        <v>2228</v>
      </c>
      <c r="C4073" t="s">
        <v>225</v>
      </c>
      <c r="D4073">
        <v>43101</v>
      </c>
      <c r="E4073">
        <v>0</v>
      </c>
      <c r="F4073">
        <v>0</v>
      </c>
      <c r="G4073" t="e">
        <v>#DIV/0!</v>
      </c>
      <c r="H4073">
        <v>0</v>
      </c>
      <c r="I4073">
        <v>0</v>
      </c>
      <c r="J4073" t="e">
        <v>#DIV/0!</v>
      </c>
      <c r="K4073">
        <v>0</v>
      </c>
      <c r="L4073" t="e">
        <v>#DIV/0!</v>
      </c>
      <c r="M4073">
        <v>0</v>
      </c>
      <c r="O4073">
        <v>0</v>
      </c>
      <c r="P4073">
        <v>0</v>
      </c>
      <c r="Q4073" t="e">
        <v>#DIV/0!</v>
      </c>
      <c r="R4073">
        <v>0</v>
      </c>
    </row>
    <row r="4074" spans="1:18" x14ac:dyDescent="0.25">
      <c r="A4074" t="s">
        <v>8609</v>
      </c>
      <c r="B4074" t="s">
        <v>2229</v>
      </c>
      <c r="C4074" t="s">
        <v>247</v>
      </c>
      <c r="D4074">
        <v>43101</v>
      </c>
      <c r="E4074">
        <v>0</v>
      </c>
      <c r="F4074">
        <v>0</v>
      </c>
      <c r="G4074" t="e">
        <v>#DIV/0!</v>
      </c>
      <c r="H4074">
        <v>0</v>
      </c>
      <c r="I4074">
        <v>0</v>
      </c>
      <c r="J4074" t="e">
        <v>#DIV/0!</v>
      </c>
      <c r="K4074">
        <v>0</v>
      </c>
      <c r="L4074" t="e">
        <v>#DIV/0!</v>
      </c>
      <c r="M4074">
        <v>0</v>
      </c>
      <c r="O4074">
        <v>0</v>
      </c>
      <c r="P4074">
        <v>0</v>
      </c>
      <c r="Q4074" t="e">
        <v>#DIV/0!</v>
      </c>
      <c r="R4074">
        <v>0</v>
      </c>
    </row>
    <row r="4075" spans="1:18" x14ac:dyDescent="0.25">
      <c r="A4075" t="s">
        <v>9398</v>
      </c>
      <c r="B4075" t="s">
        <v>2708</v>
      </c>
      <c r="C4075" t="s">
        <v>2637</v>
      </c>
      <c r="D4075">
        <v>43101</v>
      </c>
      <c r="E4075">
        <v>3.5</v>
      </c>
      <c r="F4075">
        <v>3.5</v>
      </c>
      <c r="G4075">
        <v>1</v>
      </c>
      <c r="H4075">
        <v>23</v>
      </c>
      <c r="I4075">
        <v>21</v>
      </c>
      <c r="J4075">
        <v>1.0952380952380953</v>
      </c>
      <c r="K4075">
        <v>21</v>
      </c>
      <c r="L4075">
        <v>1</v>
      </c>
      <c r="M4075">
        <v>22</v>
      </c>
      <c r="O4075">
        <v>1</v>
      </c>
      <c r="P4075">
        <v>1</v>
      </c>
      <c r="Q4075">
        <v>1</v>
      </c>
      <c r="R4075">
        <v>1</v>
      </c>
    </row>
    <row r="4076" spans="1:18" x14ac:dyDescent="0.25">
      <c r="A4076" t="s">
        <v>8610</v>
      </c>
      <c r="B4076" t="s">
        <v>2230</v>
      </c>
      <c r="C4076" t="s">
        <v>242</v>
      </c>
      <c r="D4076">
        <v>43101</v>
      </c>
      <c r="E4076">
        <v>9</v>
      </c>
      <c r="F4076">
        <v>11</v>
      </c>
      <c r="G4076">
        <v>0.81818181818181823</v>
      </c>
      <c r="H4076">
        <v>63</v>
      </c>
      <c r="I4076">
        <v>54</v>
      </c>
      <c r="J4076">
        <v>1.1666666666666667</v>
      </c>
      <c r="K4076">
        <v>66</v>
      </c>
      <c r="L4076">
        <v>0.81818181818181823</v>
      </c>
      <c r="M4076">
        <v>45</v>
      </c>
      <c r="N4076">
        <v>1.1499999999999999</v>
      </c>
      <c r="O4076">
        <v>3</v>
      </c>
      <c r="P4076">
        <v>5</v>
      </c>
      <c r="Q4076">
        <v>0.6</v>
      </c>
      <c r="R4076">
        <v>18</v>
      </c>
    </row>
    <row r="4077" spans="1:18" x14ac:dyDescent="0.25">
      <c r="A4077" t="s">
        <v>8611</v>
      </c>
      <c r="B4077" t="s">
        <v>2231</v>
      </c>
      <c r="C4077" t="s">
        <v>243</v>
      </c>
      <c r="D4077">
        <v>43101</v>
      </c>
      <c r="E4077">
        <v>0</v>
      </c>
      <c r="F4077">
        <v>0</v>
      </c>
      <c r="G4077" t="e">
        <v>#DIV/0!</v>
      </c>
      <c r="H4077">
        <v>0</v>
      </c>
      <c r="I4077">
        <v>0</v>
      </c>
      <c r="J4077" t="e">
        <v>#DIV/0!</v>
      </c>
      <c r="K4077">
        <v>0</v>
      </c>
      <c r="L4077" t="e">
        <v>#DIV/0!</v>
      </c>
      <c r="M4077">
        <v>0</v>
      </c>
      <c r="O4077">
        <v>0</v>
      </c>
      <c r="P4077">
        <v>0</v>
      </c>
      <c r="Q4077" t="e">
        <v>#DIV/0!</v>
      </c>
      <c r="R4077">
        <v>0</v>
      </c>
    </row>
    <row r="4078" spans="1:18" x14ac:dyDescent="0.25">
      <c r="A4078" t="s">
        <v>8612</v>
      </c>
      <c r="B4078" t="s">
        <v>2232</v>
      </c>
      <c r="C4078" t="s">
        <v>244</v>
      </c>
      <c r="D4078">
        <v>43101</v>
      </c>
      <c r="E4078">
        <v>0</v>
      </c>
      <c r="F4078">
        <v>0</v>
      </c>
      <c r="G4078" t="e">
        <v>#DIV/0!</v>
      </c>
      <c r="H4078">
        <v>0</v>
      </c>
      <c r="I4078">
        <v>0</v>
      </c>
      <c r="J4078" t="e">
        <v>#DIV/0!</v>
      </c>
      <c r="K4078">
        <v>0</v>
      </c>
      <c r="L4078" t="e">
        <v>#DIV/0!</v>
      </c>
      <c r="M4078">
        <v>0</v>
      </c>
      <c r="O4078">
        <v>0</v>
      </c>
      <c r="P4078">
        <v>0</v>
      </c>
      <c r="Q4078" t="e">
        <v>#DIV/0!</v>
      </c>
      <c r="R4078">
        <v>0</v>
      </c>
    </row>
    <row r="4079" spans="1:18" x14ac:dyDescent="0.25">
      <c r="A4079" t="s">
        <v>9507</v>
      </c>
      <c r="B4079" t="s">
        <v>2881</v>
      </c>
      <c r="C4079" t="s">
        <v>2809</v>
      </c>
      <c r="D4079">
        <v>43101</v>
      </c>
      <c r="E4079">
        <v>6.5</v>
      </c>
      <c r="F4079">
        <v>7</v>
      </c>
      <c r="G4079">
        <v>0.9285714285714286</v>
      </c>
      <c r="H4079">
        <v>39</v>
      </c>
      <c r="I4079">
        <v>39</v>
      </c>
      <c r="J4079">
        <v>1</v>
      </c>
      <c r="K4079">
        <v>42</v>
      </c>
      <c r="L4079">
        <v>0.9285714285714286</v>
      </c>
      <c r="M4079">
        <v>30</v>
      </c>
      <c r="O4079">
        <v>5</v>
      </c>
      <c r="P4079">
        <v>8</v>
      </c>
      <c r="Q4079">
        <v>0.625</v>
      </c>
      <c r="R4079">
        <v>9</v>
      </c>
    </row>
    <row r="4080" spans="1:18" x14ac:dyDescent="0.25">
      <c r="A4080" t="s">
        <v>8613</v>
      </c>
      <c r="B4080" t="s">
        <v>2233</v>
      </c>
      <c r="C4080" t="s">
        <v>245</v>
      </c>
      <c r="D4080">
        <v>43101</v>
      </c>
      <c r="E4080">
        <v>9.5</v>
      </c>
      <c r="F4080">
        <v>11.5</v>
      </c>
      <c r="G4080">
        <v>0.82608695652173914</v>
      </c>
      <c r="H4080">
        <v>48</v>
      </c>
      <c r="I4080">
        <v>57</v>
      </c>
      <c r="J4080">
        <v>0.84210526315789469</v>
      </c>
      <c r="K4080">
        <v>69</v>
      </c>
      <c r="L4080">
        <v>0.82608695652173914</v>
      </c>
      <c r="M4080">
        <v>43</v>
      </c>
      <c r="O4080">
        <v>0</v>
      </c>
      <c r="P4080">
        <v>2</v>
      </c>
      <c r="Q4080">
        <v>0</v>
      </c>
      <c r="R4080">
        <v>5</v>
      </c>
    </row>
    <row r="4081" spans="1:18" x14ac:dyDescent="0.25">
      <c r="A4081" t="s">
        <v>8614</v>
      </c>
      <c r="B4081" t="s">
        <v>2234</v>
      </c>
      <c r="C4081" t="s">
        <v>246</v>
      </c>
      <c r="D4081">
        <v>43101</v>
      </c>
      <c r="E4081">
        <v>34</v>
      </c>
      <c r="F4081">
        <v>42</v>
      </c>
      <c r="G4081">
        <v>0.80952380952380953</v>
      </c>
      <c r="H4081">
        <v>393</v>
      </c>
      <c r="I4081">
        <v>416</v>
      </c>
      <c r="J4081">
        <v>0.94471153846153844</v>
      </c>
      <c r="K4081">
        <v>510</v>
      </c>
      <c r="L4081">
        <v>0.81568627450980391</v>
      </c>
      <c r="M4081">
        <v>358</v>
      </c>
      <c r="O4081">
        <v>36</v>
      </c>
      <c r="P4081">
        <v>44</v>
      </c>
      <c r="Q4081">
        <v>0.81818181818181823</v>
      </c>
      <c r="R4081">
        <v>35</v>
      </c>
    </row>
    <row r="4082" spans="1:18" x14ac:dyDescent="0.25">
      <c r="A4082" t="s">
        <v>8615</v>
      </c>
      <c r="B4082" t="s">
        <v>2235</v>
      </c>
      <c r="C4082" t="s">
        <v>365</v>
      </c>
      <c r="D4082">
        <v>43101</v>
      </c>
      <c r="E4082">
        <v>6</v>
      </c>
      <c r="F4082">
        <v>7.5</v>
      </c>
      <c r="G4082">
        <v>0.8</v>
      </c>
      <c r="H4082">
        <v>37</v>
      </c>
      <c r="I4082">
        <v>36</v>
      </c>
      <c r="J4082">
        <v>1.0277777777777777</v>
      </c>
      <c r="K4082">
        <v>45</v>
      </c>
      <c r="L4082">
        <v>0.8</v>
      </c>
      <c r="M4082">
        <v>29</v>
      </c>
      <c r="O4082">
        <v>0</v>
      </c>
      <c r="P4082">
        <v>0</v>
      </c>
      <c r="Q4082" t="e">
        <v>#DIV/0!</v>
      </c>
      <c r="R4082">
        <v>8</v>
      </c>
    </row>
    <row r="4083" spans="1:18" x14ac:dyDescent="0.25">
      <c r="A4083" t="s">
        <v>10004</v>
      </c>
      <c r="B4083" t="s">
        <v>10005</v>
      </c>
      <c r="C4083" t="s">
        <v>9513</v>
      </c>
      <c r="D4083">
        <v>43101</v>
      </c>
      <c r="E4083">
        <v>68.5</v>
      </c>
      <c r="F4083">
        <v>82.5</v>
      </c>
      <c r="G4083">
        <v>0.83030303030303032</v>
      </c>
      <c r="H4083">
        <v>603</v>
      </c>
      <c r="I4083">
        <v>623</v>
      </c>
      <c r="J4083">
        <v>0.9678972712680578</v>
      </c>
      <c r="K4083">
        <v>753</v>
      </c>
      <c r="L4083">
        <v>0.8273572377158035</v>
      </c>
      <c r="M4083">
        <v>527</v>
      </c>
      <c r="O4083">
        <v>45</v>
      </c>
      <c r="P4083">
        <v>60</v>
      </c>
      <c r="Q4083">
        <v>0.75</v>
      </c>
      <c r="R4083">
        <v>76</v>
      </c>
    </row>
    <row r="4084" spans="1:18" x14ac:dyDescent="0.25">
      <c r="A4084" t="s">
        <v>8616</v>
      </c>
      <c r="B4084" t="s">
        <v>2236</v>
      </c>
      <c r="C4084" t="s">
        <v>240</v>
      </c>
      <c r="D4084">
        <v>43101</v>
      </c>
      <c r="E4084">
        <v>68.5</v>
      </c>
      <c r="F4084">
        <v>82.5</v>
      </c>
      <c r="G4084">
        <v>0.83030303030303032</v>
      </c>
      <c r="H4084">
        <v>603</v>
      </c>
      <c r="I4084">
        <v>623</v>
      </c>
      <c r="J4084">
        <v>0.9678972712680578</v>
      </c>
      <c r="K4084">
        <v>753</v>
      </c>
      <c r="L4084">
        <v>0.8273572377158035</v>
      </c>
      <c r="M4084">
        <v>527</v>
      </c>
      <c r="O4084">
        <v>45</v>
      </c>
      <c r="P4084">
        <v>60</v>
      </c>
      <c r="Q4084">
        <v>0.75</v>
      </c>
      <c r="R4084">
        <v>76</v>
      </c>
    </row>
    <row r="4085" spans="1:18" x14ac:dyDescent="0.25">
      <c r="A4085" t="s">
        <v>8617</v>
      </c>
      <c r="B4085" t="s">
        <v>2237</v>
      </c>
      <c r="C4085" t="s">
        <v>233</v>
      </c>
      <c r="D4085">
        <v>43132</v>
      </c>
      <c r="E4085">
        <v>0</v>
      </c>
      <c r="F4085">
        <v>0</v>
      </c>
      <c r="G4085" t="e">
        <v>#DIV/0!</v>
      </c>
      <c r="H4085">
        <v>0</v>
      </c>
      <c r="I4085">
        <v>0</v>
      </c>
      <c r="J4085" t="e">
        <v>#DIV/0!</v>
      </c>
      <c r="K4085">
        <v>0</v>
      </c>
      <c r="L4085" t="e">
        <v>#DIV/0!</v>
      </c>
      <c r="M4085">
        <v>0</v>
      </c>
      <c r="O4085">
        <v>0</v>
      </c>
      <c r="P4085">
        <v>0</v>
      </c>
      <c r="Q4085" t="e">
        <v>#DIV/0!</v>
      </c>
      <c r="R4085">
        <v>0</v>
      </c>
    </row>
    <row r="4086" spans="1:18" x14ac:dyDescent="0.25">
      <c r="A4086" t="s">
        <v>8618</v>
      </c>
      <c r="B4086" t="s">
        <v>2238</v>
      </c>
      <c r="C4086" t="s">
        <v>215</v>
      </c>
      <c r="D4086">
        <v>43132</v>
      </c>
      <c r="E4086">
        <v>0</v>
      </c>
      <c r="F4086">
        <v>0</v>
      </c>
      <c r="G4086" t="e">
        <v>#DIV/0!</v>
      </c>
      <c r="H4086">
        <v>0</v>
      </c>
      <c r="I4086">
        <v>0</v>
      </c>
      <c r="J4086" t="e">
        <v>#DIV/0!</v>
      </c>
      <c r="K4086">
        <v>0</v>
      </c>
      <c r="L4086" t="e">
        <v>#DIV/0!</v>
      </c>
      <c r="M4086">
        <v>0</v>
      </c>
      <c r="O4086">
        <v>0</v>
      </c>
      <c r="P4086">
        <v>0</v>
      </c>
      <c r="Q4086" t="e">
        <v>#DIV/0!</v>
      </c>
      <c r="R4086">
        <v>0</v>
      </c>
    </row>
    <row r="4087" spans="1:18" x14ac:dyDescent="0.25">
      <c r="A4087" t="s">
        <v>8619</v>
      </c>
      <c r="B4087" t="s">
        <v>2239</v>
      </c>
      <c r="C4087" t="s">
        <v>218</v>
      </c>
      <c r="D4087">
        <v>43132</v>
      </c>
      <c r="E4087">
        <v>0</v>
      </c>
      <c r="F4087">
        <v>0</v>
      </c>
      <c r="G4087" t="e">
        <v>#DIV/0!</v>
      </c>
      <c r="H4087">
        <v>0</v>
      </c>
      <c r="I4087">
        <v>0</v>
      </c>
      <c r="J4087" t="e">
        <v>#DIV/0!</v>
      </c>
      <c r="K4087">
        <v>0</v>
      </c>
      <c r="L4087" t="e">
        <v>#DIV/0!</v>
      </c>
      <c r="M4087">
        <v>0</v>
      </c>
      <c r="O4087">
        <v>0</v>
      </c>
      <c r="P4087">
        <v>0</v>
      </c>
      <c r="Q4087" t="e">
        <v>#DIV/0!</v>
      </c>
      <c r="R4087">
        <v>0</v>
      </c>
    </row>
    <row r="4088" spans="1:18" x14ac:dyDescent="0.25">
      <c r="A4088" t="s">
        <v>8620</v>
      </c>
      <c r="B4088" t="s">
        <v>2240</v>
      </c>
      <c r="C4088" t="s">
        <v>234</v>
      </c>
      <c r="D4088">
        <v>43132</v>
      </c>
      <c r="E4088">
        <v>0</v>
      </c>
      <c r="F4088">
        <v>0</v>
      </c>
      <c r="G4088" t="e">
        <v>#DIV/0!</v>
      </c>
      <c r="H4088">
        <v>0</v>
      </c>
      <c r="I4088">
        <v>0</v>
      </c>
      <c r="J4088" t="e">
        <v>#DIV/0!</v>
      </c>
      <c r="K4088">
        <v>0</v>
      </c>
      <c r="L4088" t="e">
        <v>#DIV/0!</v>
      </c>
      <c r="M4088">
        <v>0</v>
      </c>
      <c r="O4088">
        <v>0</v>
      </c>
      <c r="P4088">
        <v>0</v>
      </c>
      <c r="Q4088" t="e">
        <v>#DIV/0!</v>
      </c>
      <c r="R4088">
        <v>0</v>
      </c>
    </row>
    <row r="4089" spans="1:18" x14ac:dyDescent="0.25">
      <c r="A4089" t="s">
        <v>8782</v>
      </c>
      <c r="B4089" t="s">
        <v>2709</v>
      </c>
      <c r="C4089" t="s">
        <v>2636</v>
      </c>
      <c r="D4089">
        <v>43132</v>
      </c>
      <c r="E4089">
        <v>0</v>
      </c>
      <c r="F4089">
        <v>0</v>
      </c>
      <c r="G4089" t="e">
        <v>#DIV/0!</v>
      </c>
      <c r="H4089">
        <v>0</v>
      </c>
      <c r="I4089">
        <v>0</v>
      </c>
      <c r="J4089" t="e">
        <v>#DIV/0!</v>
      </c>
      <c r="K4089">
        <v>0</v>
      </c>
      <c r="L4089" t="e">
        <v>#DIV/0!</v>
      </c>
      <c r="M4089">
        <v>0</v>
      </c>
      <c r="O4089">
        <v>0</v>
      </c>
      <c r="P4089">
        <v>0</v>
      </c>
      <c r="Q4089" t="e">
        <v>#DIV/0!</v>
      </c>
      <c r="R4089">
        <v>0</v>
      </c>
    </row>
    <row r="4090" spans="1:18" x14ac:dyDescent="0.25">
      <c r="A4090" t="s">
        <v>8891</v>
      </c>
      <c r="B4090" t="s">
        <v>3201</v>
      </c>
      <c r="C4090" t="s">
        <v>2638</v>
      </c>
      <c r="D4090">
        <v>43132</v>
      </c>
      <c r="E4090">
        <v>3.5</v>
      </c>
      <c r="F4090">
        <v>3.5</v>
      </c>
      <c r="G4090">
        <v>1</v>
      </c>
      <c r="H4090">
        <v>23</v>
      </c>
      <c r="I4090">
        <v>21</v>
      </c>
      <c r="J4090">
        <v>1.0952380952380953</v>
      </c>
      <c r="K4090">
        <v>21</v>
      </c>
      <c r="L4090">
        <v>1</v>
      </c>
      <c r="M4090">
        <v>22</v>
      </c>
      <c r="O4090">
        <v>0</v>
      </c>
      <c r="P4090">
        <v>0</v>
      </c>
      <c r="Q4090" t="e">
        <v>#DIV/0!</v>
      </c>
      <c r="R4090">
        <v>1</v>
      </c>
    </row>
    <row r="4091" spans="1:18" x14ac:dyDescent="0.25">
      <c r="A4091" t="s">
        <v>8621</v>
      </c>
      <c r="B4091" t="s">
        <v>2241</v>
      </c>
      <c r="C4091" t="s">
        <v>209</v>
      </c>
      <c r="D4091">
        <v>43132</v>
      </c>
      <c r="E4091">
        <v>0</v>
      </c>
      <c r="F4091">
        <v>0</v>
      </c>
      <c r="G4091" t="e">
        <v>#DIV/0!</v>
      </c>
      <c r="H4091">
        <v>0</v>
      </c>
      <c r="I4091">
        <v>0</v>
      </c>
      <c r="J4091" t="e">
        <v>#DIV/0!</v>
      </c>
      <c r="K4091">
        <v>0</v>
      </c>
      <c r="L4091" t="e">
        <v>#DIV/0!</v>
      </c>
      <c r="M4091">
        <v>0</v>
      </c>
      <c r="O4091">
        <v>0</v>
      </c>
      <c r="P4091">
        <v>0</v>
      </c>
      <c r="Q4091" t="e">
        <v>#DIV/0!</v>
      </c>
      <c r="R4091">
        <v>0</v>
      </c>
    </row>
    <row r="4092" spans="1:18" x14ac:dyDescent="0.25">
      <c r="A4092" t="s">
        <v>8622</v>
      </c>
      <c r="B4092" t="s">
        <v>2242</v>
      </c>
      <c r="C4092" t="s">
        <v>2172</v>
      </c>
      <c r="D4092">
        <v>43132</v>
      </c>
      <c r="E4092">
        <v>0</v>
      </c>
      <c r="F4092">
        <v>0</v>
      </c>
      <c r="G4092" t="e">
        <v>#DIV/0!</v>
      </c>
      <c r="H4092">
        <v>0</v>
      </c>
      <c r="I4092">
        <v>0</v>
      </c>
      <c r="J4092" t="e">
        <v>#DIV/0!</v>
      </c>
      <c r="K4092">
        <v>0</v>
      </c>
      <c r="L4092" t="e">
        <v>#DIV/0!</v>
      </c>
      <c r="M4092">
        <v>0</v>
      </c>
      <c r="O4092">
        <v>0</v>
      </c>
      <c r="P4092">
        <v>0</v>
      </c>
      <c r="Q4092" t="e">
        <v>#DIV/0!</v>
      </c>
      <c r="R4092">
        <v>0</v>
      </c>
    </row>
    <row r="4093" spans="1:18" x14ac:dyDescent="0.25">
      <c r="A4093" t="s">
        <v>8623</v>
      </c>
      <c r="B4093" t="s">
        <v>2243</v>
      </c>
      <c r="C4093" t="s">
        <v>214</v>
      </c>
      <c r="D4093">
        <v>43132</v>
      </c>
      <c r="E4093">
        <v>3</v>
      </c>
      <c r="F4093">
        <v>3</v>
      </c>
      <c r="G4093">
        <v>1</v>
      </c>
      <c r="H4093">
        <v>21</v>
      </c>
      <c r="I4093">
        <v>18</v>
      </c>
      <c r="J4093">
        <v>1.1666666666666667</v>
      </c>
      <c r="K4093">
        <v>18</v>
      </c>
      <c r="L4093">
        <v>1</v>
      </c>
      <c r="M4093">
        <v>18</v>
      </c>
      <c r="N4093">
        <v>0.82</v>
      </c>
      <c r="O4093">
        <v>1</v>
      </c>
      <c r="P4093">
        <v>1</v>
      </c>
      <c r="Q4093">
        <v>1</v>
      </c>
      <c r="R4093">
        <v>3</v>
      </c>
    </row>
    <row r="4094" spans="1:18" x14ac:dyDescent="0.25">
      <c r="A4094" t="s">
        <v>8624</v>
      </c>
      <c r="B4094" t="s">
        <v>2244</v>
      </c>
      <c r="C4094" t="s">
        <v>220</v>
      </c>
      <c r="D4094">
        <v>43132</v>
      </c>
      <c r="E4094">
        <v>6</v>
      </c>
      <c r="F4094">
        <v>8</v>
      </c>
      <c r="G4094">
        <v>0.75</v>
      </c>
      <c r="H4094">
        <v>35</v>
      </c>
      <c r="I4094">
        <v>36</v>
      </c>
      <c r="J4094">
        <v>0.97222222222222221</v>
      </c>
      <c r="K4094">
        <v>48</v>
      </c>
      <c r="L4094">
        <v>0.75</v>
      </c>
      <c r="M4094">
        <v>33</v>
      </c>
      <c r="N4094">
        <v>1.32</v>
      </c>
      <c r="O4094">
        <v>9</v>
      </c>
      <c r="P4094">
        <v>9</v>
      </c>
      <c r="Q4094">
        <v>1</v>
      </c>
      <c r="R4094">
        <v>2</v>
      </c>
    </row>
    <row r="4095" spans="1:18" x14ac:dyDescent="0.25">
      <c r="A4095" t="s">
        <v>8625</v>
      </c>
      <c r="B4095" t="s">
        <v>2245</v>
      </c>
      <c r="C4095" t="s">
        <v>226</v>
      </c>
      <c r="D4095">
        <v>43132</v>
      </c>
      <c r="E4095">
        <v>0</v>
      </c>
      <c r="F4095">
        <v>0</v>
      </c>
      <c r="G4095" t="e">
        <v>#DIV/0!</v>
      </c>
      <c r="H4095">
        <v>0</v>
      </c>
      <c r="I4095">
        <v>0</v>
      </c>
      <c r="J4095" t="e">
        <v>#DIV/0!</v>
      </c>
      <c r="K4095">
        <v>0</v>
      </c>
      <c r="L4095" t="e">
        <v>#DIV/0!</v>
      </c>
      <c r="M4095">
        <v>0</v>
      </c>
      <c r="O4095">
        <v>0</v>
      </c>
      <c r="P4095">
        <v>0</v>
      </c>
      <c r="Q4095" t="e">
        <v>#DIV/0!</v>
      </c>
      <c r="R4095">
        <v>0</v>
      </c>
    </row>
    <row r="4096" spans="1:18" x14ac:dyDescent="0.25">
      <c r="A4096" t="s">
        <v>8626</v>
      </c>
      <c r="B4096" t="s">
        <v>2246</v>
      </c>
      <c r="C4096" t="s">
        <v>227</v>
      </c>
      <c r="D4096">
        <v>43132</v>
      </c>
      <c r="E4096">
        <v>0</v>
      </c>
      <c r="F4096">
        <v>0</v>
      </c>
      <c r="G4096" t="e">
        <v>#DIV/0!</v>
      </c>
      <c r="H4096">
        <v>0</v>
      </c>
      <c r="I4096">
        <v>0</v>
      </c>
      <c r="J4096" t="e">
        <v>#DIV/0!</v>
      </c>
      <c r="K4096">
        <v>0</v>
      </c>
      <c r="L4096" t="e">
        <v>#DIV/0!</v>
      </c>
      <c r="M4096">
        <v>0</v>
      </c>
      <c r="O4096">
        <v>0</v>
      </c>
      <c r="P4096">
        <v>0</v>
      </c>
      <c r="Q4096" t="e">
        <v>#DIV/0!</v>
      </c>
      <c r="R4096">
        <v>0</v>
      </c>
    </row>
    <row r="4097" spans="1:18" x14ac:dyDescent="0.25">
      <c r="A4097" t="s">
        <v>9000</v>
      </c>
      <c r="B4097" t="s">
        <v>2882</v>
      </c>
      <c r="C4097" t="s">
        <v>2810</v>
      </c>
      <c r="D4097">
        <v>43132</v>
      </c>
      <c r="E4097">
        <v>4</v>
      </c>
      <c r="F4097">
        <v>4</v>
      </c>
      <c r="G4097">
        <v>1</v>
      </c>
      <c r="H4097">
        <v>32</v>
      </c>
      <c r="I4097">
        <v>24</v>
      </c>
      <c r="J4097">
        <v>1.3333333333333333</v>
      </c>
      <c r="K4097">
        <v>24</v>
      </c>
      <c r="L4097">
        <v>1</v>
      </c>
      <c r="M4097">
        <v>28</v>
      </c>
      <c r="O4097">
        <v>1</v>
      </c>
      <c r="P4097">
        <v>2</v>
      </c>
      <c r="Q4097">
        <v>0.5</v>
      </c>
      <c r="R4097">
        <v>4</v>
      </c>
    </row>
    <row r="4098" spans="1:18" x14ac:dyDescent="0.25">
      <c r="A4098" t="s">
        <v>9144</v>
      </c>
      <c r="B4098" t="s">
        <v>9145</v>
      </c>
      <c r="C4098" t="s">
        <v>2811</v>
      </c>
      <c r="D4098">
        <v>43132</v>
      </c>
      <c r="E4098">
        <v>2.5</v>
      </c>
      <c r="F4098">
        <v>3</v>
      </c>
      <c r="G4098">
        <v>0.83333333333333337</v>
      </c>
      <c r="H4098">
        <v>8</v>
      </c>
      <c r="I4098">
        <v>15</v>
      </c>
      <c r="J4098">
        <v>0.53333333333333333</v>
      </c>
      <c r="K4098">
        <v>18</v>
      </c>
      <c r="L4098">
        <v>0.83333333333333337</v>
      </c>
      <c r="M4098">
        <v>8</v>
      </c>
      <c r="O4098">
        <v>0</v>
      </c>
      <c r="P4098">
        <v>0</v>
      </c>
      <c r="Q4098" t="e">
        <v>#DIV/0!</v>
      </c>
      <c r="R4098">
        <v>0</v>
      </c>
    </row>
    <row r="4099" spans="1:18" x14ac:dyDescent="0.25">
      <c r="A4099" t="s">
        <v>8627</v>
      </c>
      <c r="B4099" t="s">
        <v>2247</v>
      </c>
      <c r="C4099" t="s">
        <v>204</v>
      </c>
      <c r="D4099">
        <v>43132</v>
      </c>
      <c r="E4099">
        <v>4.5</v>
      </c>
      <c r="F4099">
        <v>4.5</v>
      </c>
      <c r="G4099">
        <v>1</v>
      </c>
      <c r="H4099">
        <v>20</v>
      </c>
      <c r="I4099">
        <v>27</v>
      </c>
      <c r="J4099">
        <v>0.7407407407407407</v>
      </c>
      <c r="K4099">
        <v>27</v>
      </c>
      <c r="L4099">
        <v>1</v>
      </c>
      <c r="M4099">
        <v>18</v>
      </c>
      <c r="O4099">
        <v>1</v>
      </c>
      <c r="P4099">
        <v>1</v>
      </c>
      <c r="Q4099">
        <v>1</v>
      </c>
      <c r="R4099">
        <v>2</v>
      </c>
    </row>
    <row r="4100" spans="1:18" x14ac:dyDescent="0.25">
      <c r="A4100" t="s">
        <v>8628</v>
      </c>
      <c r="B4100" t="s">
        <v>2248</v>
      </c>
      <c r="C4100" t="s">
        <v>208</v>
      </c>
      <c r="D4100">
        <v>43132</v>
      </c>
      <c r="E4100">
        <v>0</v>
      </c>
      <c r="F4100">
        <v>0</v>
      </c>
      <c r="G4100" t="e">
        <v>#DIV/0!</v>
      </c>
      <c r="H4100">
        <v>0</v>
      </c>
      <c r="I4100">
        <v>0</v>
      </c>
      <c r="J4100" t="e">
        <v>#DIV/0!</v>
      </c>
      <c r="K4100">
        <v>0</v>
      </c>
      <c r="L4100" t="e">
        <v>#DIV/0!</v>
      </c>
      <c r="M4100">
        <v>0</v>
      </c>
      <c r="O4100">
        <v>0</v>
      </c>
      <c r="P4100">
        <v>0</v>
      </c>
      <c r="Q4100" t="e">
        <v>#DIV/0!</v>
      </c>
      <c r="R4100">
        <v>0</v>
      </c>
    </row>
    <row r="4101" spans="1:18" x14ac:dyDescent="0.25">
      <c r="A4101" t="s">
        <v>8629</v>
      </c>
      <c r="B4101" t="s">
        <v>2249</v>
      </c>
      <c r="C4101" t="s">
        <v>2173</v>
      </c>
      <c r="D4101">
        <v>43132</v>
      </c>
      <c r="E4101">
        <v>0.5</v>
      </c>
      <c r="F4101">
        <v>1.5</v>
      </c>
      <c r="G4101">
        <v>0.33333333333333331</v>
      </c>
      <c r="H4101">
        <v>1</v>
      </c>
      <c r="I4101">
        <v>3</v>
      </c>
      <c r="J4101">
        <v>0.33333333333333331</v>
      </c>
      <c r="K4101">
        <v>9</v>
      </c>
      <c r="L4101">
        <v>0.33333333333333331</v>
      </c>
      <c r="M4101">
        <v>0</v>
      </c>
      <c r="O4101">
        <v>0</v>
      </c>
      <c r="P4101">
        <v>0</v>
      </c>
      <c r="Q4101" t="e">
        <v>#DIV/0!</v>
      </c>
      <c r="R4101">
        <v>1</v>
      </c>
    </row>
    <row r="4102" spans="1:18" x14ac:dyDescent="0.25">
      <c r="A4102" t="s">
        <v>8630</v>
      </c>
      <c r="B4102" t="s">
        <v>2250</v>
      </c>
      <c r="C4102" t="s">
        <v>212</v>
      </c>
      <c r="D4102">
        <v>43132</v>
      </c>
      <c r="E4102">
        <v>0.5</v>
      </c>
      <c r="F4102">
        <v>1.5</v>
      </c>
      <c r="G4102">
        <v>0.33333333333333331</v>
      </c>
      <c r="H4102">
        <v>5</v>
      </c>
      <c r="I4102">
        <v>3</v>
      </c>
      <c r="J4102">
        <v>1.6666666666666667</v>
      </c>
      <c r="K4102">
        <v>9</v>
      </c>
      <c r="L4102">
        <v>0.33333333333333331</v>
      </c>
      <c r="M4102">
        <v>5</v>
      </c>
      <c r="O4102">
        <v>0</v>
      </c>
      <c r="P4102">
        <v>0</v>
      </c>
      <c r="Q4102" t="e">
        <v>#DIV/0!</v>
      </c>
      <c r="R4102">
        <v>0</v>
      </c>
    </row>
    <row r="4103" spans="1:18" x14ac:dyDescent="0.25">
      <c r="A4103" t="s">
        <v>8631</v>
      </c>
      <c r="B4103" t="s">
        <v>2251</v>
      </c>
      <c r="C4103" t="s">
        <v>363</v>
      </c>
      <c r="D4103">
        <v>43132</v>
      </c>
      <c r="E4103">
        <v>4.5</v>
      </c>
      <c r="F4103">
        <v>5.5</v>
      </c>
      <c r="G4103">
        <v>0.81818181818181823</v>
      </c>
      <c r="H4103">
        <v>21</v>
      </c>
      <c r="I4103">
        <v>27</v>
      </c>
      <c r="J4103">
        <v>0.77777777777777779</v>
      </c>
      <c r="K4103">
        <v>33</v>
      </c>
      <c r="L4103">
        <v>0.81818181818181823</v>
      </c>
      <c r="M4103">
        <v>18</v>
      </c>
      <c r="O4103">
        <v>1</v>
      </c>
      <c r="P4103">
        <v>1</v>
      </c>
      <c r="Q4103">
        <v>1</v>
      </c>
      <c r="R4103">
        <v>3</v>
      </c>
    </row>
    <row r="4104" spans="1:18" x14ac:dyDescent="0.25">
      <c r="A4104" t="s">
        <v>8632</v>
      </c>
      <c r="B4104" t="s">
        <v>2252</v>
      </c>
      <c r="C4104" t="s">
        <v>223</v>
      </c>
      <c r="D4104">
        <v>43132</v>
      </c>
      <c r="E4104">
        <v>0</v>
      </c>
      <c r="F4104">
        <v>0</v>
      </c>
      <c r="G4104" t="e">
        <v>#DIV/0!</v>
      </c>
      <c r="H4104">
        <v>0</v>
      </c>
      <c r="I4104">
        <v>0</v>
      </c>
      <c r="J4104" t="e">
        <v>#DIV/0!</v>
      </c>
      <c r="K4104">
        <v>0</v>
      </c>
      <c r="L4104" t="e">
        <v>#DIV/0!</v>
      </c>
      <c r="M4104">
        <v>0</v>
      </c>
      <c r="O4104">
        <v>0</v>
      </c>
      <c r="P4104">
        <v>0</v>
      </c>
      <c r="Q4104" t="e">
        <v>#DIV/0!</v>
      </c>
      <c r="R4104">
        <v>0</v>
      </c>
    </row>
    <row r="4105" spans="1:18" x14ac:dyDescent="0.25">
      <c r="A4105" t="s">
        <v>8633</v>
      </c>
      <c r="B4105" t="s">
        <v>2253</v>
      </c>
      <c r="C4105" t="s">
        <v>206</v>
      </c>
      <c r="D4105">
        <v>43132</v>
      </c>
      <c r="E4105">
        <v>6.5</v>
      </c>
      <c r="F4105">
        <v>5.5</v>
      </c>
      <c r="G4105">
        <v>1.1818181818181819</v>
      </c>
      <c r="H4105">
        <v>84</v>
      </c>
      <c r="I4105">
        <v>91</v>
      </c>
      <c r="J4105">
        <v>0.92307692307692313</v>
      </c>
      <c r="K4105">
        <v>77</v>
      </c>
      <c r="L4105">
        <v>1.1818181818181819</v>
      </c>
      <c r="M4105">
        <v>84</v>
      </c>
      <c r="O4105">
        <v>1</v>
      </c>
      <c r="P4105">
        <v>2</v>
      </c>
      <c r="Q4105">
        <v>0.5</v>
      </c>
      <c r="R4105">
        <v>0</v>
      </c>
    </row>
    <row r="4106" spans="1:18" x14ac:dyDescent="0.25">
      <c r="A4106" t="s">
        <v>8634</v>
      </c>
      <c r="B4106" t="s">
        <v>2254</v>
      </c>
      <c r="C4106" t="s">
        <v>977</v>
      </c>
      <c r="D4106">
        <v>43132</v>
      </c>
      <c r="E4106">
        <v>1</v>
      </c>
      <c r="F4106">
        <v>1.5</v>
      </c>
      <c r="G4106">
        <v>0.66666666666666663</v>
      </c>
      <c r="H4106">
        <v>10</v>
      </c>
      <c r="I4106">
        <v>14</v>
      </c>
      <c r="J4106">
        <v>0.7142857142857143</v>
      </c>
      <c r="K4106">
        <v>21</v>
      </c>
      <c r="L4106">
        <v>0.66666666666666663</v>
      </c>
      <c r="M4106">
        <v>9</v>
      </c>
      <c r="O4106">
        <v>0</v>
      </c>
      <c r="P4106">
        <v>0</v>
      </c>
      <c r="Q4106" t="e">
        <v>#DIV/0!</v>
      </c>
      <c r="R4106">
        <v>1</v>
      </c>
    </row>
    <row r="4107" spans="1:18" x14ac:dyDescent="0.25">
      <c r="A4107" t="s">
        <v>8635</v>
      </c>
      <c r="B4107" t="s">
        <v>2255</v>
      </c>
      <c r="C4107" t="s">
        <v>229</v>
      </c>
      <c r="D4107">
        <v>43132</v>
      </c>
      <c r="E4107">
        <v>6</v>
      </c>
      <c r="F4107">
        <v>9</v>
      </c>
      <c r="G4107">
        <v>0.66666666666666663</v>
      </c>
      <c r="H4107">
        <v>78</v>
      </c>
      <c r="I4107">
        <v>60</v>
      </c>
      <c r="J4107">
        <v>1.3</v>
      </c>
      <c r="K4107">
        <v>90</v>
      </c>
      <c r="L4107">
        <v>0.66666666666666663</v>
      </c>
      <c r="M4107">
        <v>76</v>
      </c>
      <c r="O4107">
        <v>0</v>
      </c>
      <c r="P4107">
        <v>0</v>
      </c>
      <c r="Q4107" t="e">
        <v>#DIV/0!</v>
      </c>
      <c r="R4107">
        <v>2</v>
      </c>
    </row>
    <row r="4108" spans="1:18" x14ac:dyDescent="0.25">
      <c r="A4108" t="s">
        <v>8636</v>
      </c>
      <c r="B4108" t="s">
        <v>2256</v>
      </c>
      <c r="C4108" t="s">
        <v>678</v>
      </c>
      <c r="D4108">
        <v>43132</v>
      </c>
      <c r="E4108">
        <v>0</v>
      </c>
      <c r="F4108">
        <v>0</v>
      </c>
      <c r="G4108" t="e">
        <v>#DIV/0!</v>
      </c>
      <c r="H4108">
        <v>0</v>
      </c>
      <c r="I4108">
        <v>0</v>
      </c>
      <c r="J4108" t="e">
        <v>#DIV/0!</v>
      </c>
      <c r="K4108">
        <v>0</v>
      </c>
      <c r="L4108" t="e">
        <v>#DIV/0!</v>
      </c>
      <c r="M4108">
        <v>0</v>
      </c>
      <c r="O4108">
        <v>0</v>
      </c>
      <c r="P4108">
        <v>0</v>
      </c>
      <c r="Q4108" t="e">
        <v>#DIV/0!</v>
      </c>
      <c r="R4108">
        <v>0</v>
      </c>
    </row>
    <row r="4109" spans="1:18" x14ac:dyDescent="0.25">
      <c r="A4109" t="s">
        <v>8637</v>
      </c>
      <c r="B4109" t="s">
        <v>2257</v>
      </c>
      <c r="C4109" t="s">
        <v>231</v>
      </c>
      <c r="D4109">
        <v>43132</v>
      </c>
      <c r="E4109">
        <v>4.5</v>
      </c>
      <c r="F4109">
        <v>5.5</v>
      </c>
      <c r="G4109">
        <v>0.81818181818181823</v>
      </c>
      <c r="H4109">
        <v>54</v>
      </c>
      <c r="I4109">
        <v>51</v>
      </c>
      <c r="J4109">
        <v>1.0588235294117647</v>
      </c>
      <c r="K4109">
        <v>62</v>
      </c>
      <c r="L4109">
        <v>0.82258064516129037</v>
      </c>
      <c r="M4109">
        <v>51</v>
      </c>
      <c r="O4109">
        <v>1</v>
      </c>
      <c r="P4109">
        <v>1</v>
      </c>
      <c r="Q4109">
        <v>1</v>
      </c>
      <c r="R4109">
        <v>3</v>
      </c>
    </row>
    <row r="4110" spans="1:18" x14ac:dyDescent="0.25">
      <c r="A4110" t="s">
        <v>8638</v>
      </c>
      <c r="B4110" t="s">
        <v>2258</v>
      </c>
      <c r="C4110" t="s">
        <v>236</v>
      </c>
      <c r="D4110">
        <v>43132</v>
      </c>
      <c r="E4110">
        <v>7</v>
      </c>
      <c r="F4110">
        <v>7.5</v>
      </c>
      <c r="G4110">
        <v>0.93333333333333335</v>
      </c>
      <c r="H4110">
        <v>105</v>
      </c>
      <c r="I4110">
        <v>80</v>
      </c>
      <c r="J4110">
        <v>1.3125</v>
      </c>
      <c r="K4110">
        <v>84</v>
      </c>
      <c r="L4110">
        <v>0.95238095238095233</v>
      </c>
      <c r="M4110">
        <v>95</v>
      </c>
      <c r="O4110">
        <v>0</v>
      </c>
      <c r="P4110">
        <v>0</v>
      </c>
      <c r="Q4110" t="e">
        <v>#DIV/0!</v>
      </c>
      <c r="R4110">
        <v>10</v>
      </c>
    </row>
    <row r="4111" spans="1:18" x14ac:dyDescent="0.25">
      <c r="A4111" t="s">
        <v>8639</v>
      </c>
      <c r="B4111" t="s">
        <v>2259</v>
      </c>
      <c r="C4111" t="s">
        <v>221</v>
      </c>
      <c r="D4111">
        <v>43132</v>
      </c>
      <c r="E4111">
        <v>6.5</v>
      </c>
      <c r="F4111">
        <v>8.5</v>
      </c>
      <c r="G4111">
        <v>0.76470588235294112</v>
      </c>
      <c r="H4111">
        <v>44</v>
      </c>
      <c r="I4111">
        <v>85</v>
      </c>
      <c r="J4111">
        <v>0.51764705882352946</v>
      </c>
      <c r="K4111">
        <v>113</v>
      </c>
      <c r="L4111">
        <v>0.75221238938053092</v>
      </c>
      <c r="M4111">
        <v>31</v>
      </c>
      <c r="O4111">
        <v>7</v>
      </c>
      <c r="P4111">
        <v>11</v>
      </c>
      <c r="Q4111">
        <v>0.63636363636363635</v>
      </c>
      <c r="R4111">
        <v>13</v>
      </c>
    </row>
    <row r="4112" spans="1:18" x14ac:dyDescent="0.25">
      <c r="A4112" t="s">
        <v>8640</v>
      </c>
      <c r="B4112" t="s">
        <v>2260</v>
      </c>
      <c r="C4112" t="s">
        <v>238</v>
      </c>
      <c r="D4112">
        <v>43132</v>
      </c>
      <c r="E4112">
        <v>2.5</v>
      </c>
      <c r="F4112">
        <v>4.5</v>
      </c>
      <c r="G4112">
        <v>0.55555555555555558</v>
      </c>
      <c r="H4112">
        <v>29</v>
      </c>
      <c r="I4112">
        <v>35</v>
      </c>
      <c r="J4112">
        <v>0.82857142857142863</v>
      </c>
      <c r="K4112">
        <v>63</v>
      </c>
      <c r="L4112">
        <v>0.55555555555555558</v>
      </c>
      <c r="M4112">
        <v>28</v>
      </c>
      <c r="O4112">
        <v>0</v>
      </c>
      <c r="P4112">
        <v>0</v>
      </c>
      <c r="Q4112" t="e">
        <v>#DIV/0!</v>
      </c>
      <c r="R4112">
        <v>1</v>
      </c>
    </row>
    <row r="4113" spans="1:18" x14ac:dyDescent="0.25">
      <c r="A4113" t="s">
        <v>8641</v>
      </c>
      <c r="B4113" t="s">
        <v>2261</v>
      </c>
      <c r="C4113" t="s">
        <v>224</v>
      </c>
      <c r="D4113">
        <v>43132</v>
      </c>
      <c r="E4113">
        <v>0</v>
      </c>
      <c r="F4113">
        <v>0</v>
      </c>
      <c r="G4113" t="e">
        <v>#DIV/0!</v>
      </c>
      <c r="H4113">
        <v>0</v>
      </c>
      <c r="I4113">
        <v>0</v>
      </c>
      <c r="J4113" t="e">
        <v>#DIV/0!</v>
      </c>
      <c r="K4113">
        <v>0</v>
      </c>
      <c r="L4113" t="e">
        <v>#DIV/0!</v>
      </c>
      <c r="M4113">
        <v>0</v>
      </c>
      <c r="O4113">
        <v>0</v>
      </c>
      <c r="P4113">
        <v>0</v>
      </c>
      <c r="Q4113" t="e">
        <v>#DIV/0!</v>
      </c>
      <c r="R4113">
        <v>0</v>
      </c>
    </row>
    <row r="4114" spans="1:18" x14ac:dyDescent="0.25">
      <c r="A4114" t="s">
        <v>8642</v>
      </c>
      <c r="B4114" t="s">
        <v>2262</v>
      </c>
      <c r="C4114" t="s">
        <v>584</v>
      </c>
      <c r="D4114">
        <v>43132</v>
      </c>
      <c r="E4114">
        <v>0</v>
      </c>
      <c r="F4114">
        <v>0</v>
      </c>
      <c r="G4114" t="e">
        <v>#DIV/0!</v>
      </c>
      <c r="H4114">
        <v>0</v>
      </c>
      <c r="I4114">
        <v>0</v>
      </c>
      <c r="J4114" t="e">
        <v>#DIV/0!</v>
      </c>
      <c r="K4114">
        <v>0</v>
      </c>
      <c r="L4114" t="e">
        <v>#DIV/0!</v>
      </c>
      <c r="M4114">
        <v>0</v>
      </c>
      <c r="O4114">
        <v>0</v>
      </c>
      <c r="P4114">
        <v>0</v>
      </c>
      <c r="Q4114" t="e">
        <v>#DIV/0!</v>
      </c>
      <c r="R4114">
        <v>0</v>
      </c>
    </row>
    <row r="4115" spans="1:18" x14ac:dyDescent="0.25">
      <c r="A4115" t="s">
        <v>8643</v>
      </c>
      <c r="B4115" t="s">
        <v>2263</v>
      </c>
      <c r="C4115" t="s">
        <v>1164</v>
      </c>
      <c r="D4115">
        <v>43132</v>
      </c>
      <c r="E4115">
        <v>1</v>
      </c>
      <c r="F4115">
        <v>1</v>
      </c>
      <c r="G4115">
        <v>1</v>
      </c>
      <c r="H4115">
        <v>5</v>
      </c>
      <c r="I4115">
        <v>6</v>
      </c>
      <c r="J4115">
        <v>0.83333333333333337</v>
      </c>
      <c r="K4115">
        <v>6</v>
      </c>
      <c r="L4115">
        <v>1</v>
      </c>
      <c r="M4115">
        <v>5</v>
      </c>
      <c r="O4115">
        <v>0</v>
      </c>
      <c r="P4115">
        <v>0</v>
      </c>
      <c r="Q4115" t="e">
        <v>#DIV/0!</v>
      </c>
      <c r="R4115">
        <v>0</v>
      </c>
    </row>
    <row r="4116" spans="1:18" x14ac:dyDescent="0.25">
      <c r="A4116" t="s">
        <v>8644</v>
      </c>
      <c r="B4116" t="s">
        <v>2264</v>
      </c>
      <c r="C4116" t="s">
        <v>1166</v>
      </c>
      <c r="D4116">
        <v>43132</v>
      </c>
      <c r="E4116">
        <v>1.5</v>
      </c>
      <c r="F4116">
        <v>1.5</v>
      </c>
      <c r="G4116">
        <v>1</v>
      </c>
      <c r="H4116">
        <v>6</v>
      </c>
      <c r="I4116">
        <v>9</v>
      </c>
      <c r="J4116">
        <v>0.66666666666666663</v>
      </c>
      <c r="K4116">
        <v>9</v>
      </c>
      <c r="L4116">
        <v>1</v>
      </c>
      <c r="M4116">
        <v>6</v>
      </c>
      <c r="O4116">
        <v>0</v>
      </c>
      <c r="P4116">
        <v>0</v>
      </c>
      <c r="Q4116" t="e">
        <v>#DIV/0!</v>
      </c>
      <c r="R4116">
        <v>0</v>
      </c>
    </row>
    <row r="4117" spans="1:18" x14ac:dyDescent="0.25">
      <c r="A4117" t="s">
        <v>8645</v>
      </c>
      <c r="B4117" t="s">
        <v>2265</v>
      </c>
      <c r="C4117" t="s">
        <v>1168</v>
      </c>
      <c r="D4117">
        <v>43132</v>
      </c>
      <c r="E4117">
        <v>0</v>
      </c>
      <c r="F4117">
        <v>0</v>
      </c>
      <c r="G4117" t="e">
        <v>#DIV/0!</v>
      </c>
      <c r="H4117">
        <v>0</v>
      </c>
      <c r="I4117">
        <v>0</v>
      </c>
      <c r="J4117" t="e">
        <v>#DIV/0!</v>
      </c>
      <c r="K4117">
        <v>0</v>
      </c>
      <c r="L4117" t="e">
        <v>#DIV/0!</v>
      </c>
      <c r="M4117">
        <v>0</v>
      </c>
      <c r="O4117">
        <v>0</v>
      </c>
      <c r="P4117">
        <v>0</v>
      </c>
      <c r="Q4117" t="e">
        <v>#DIV/0!</v>
      </c>
      <c r="R4117">
        <v>0</v>
      </c>
    </row>
    <row r="4118" spans="1:18" x14ac:dyDescent="0.25">
      <c r="A4118" t="s">
        <v>8646</v>
      </c>
      <c r="B4118" t="s">
        <v>2266</v>
      </c>
      <c r="C4118" t="s">
        <v>1170</v>
      </c>
      <c r="D4118">
        <v>43132</v>
      </c>
      <c r="E4118">
        <v>0</v>
      </c>
      <c r="F4118">
        <v>0</v>
      </c>
      <c r="G4118" t="e">
        <v>#DIV/0!</v>
      </c>
      <c r="H4118">
        <v>0</v>
      </c>
      <c r="I4118">
        <v>0</v>
      </c>
      <c r="J4118" t="e">
        <v>#DIV/0!</v>
      </c>
      <c r="K4118">
        <v>0</v>
      </c>
      <c r="L4118" t="e">
        <v>#DIV/0!</v>
      </c>
      <c r="M4118">
        <v>0</v>
      </c>
      <c r="O4118">
        <v>0</v>
      </c>
      <c r="P4118">
        <v>0</v>
      </c>
      <c r="Q4118" t="e">
        <v>#DIV/0!</v>
      </c>
      <c r="R4118">
        <v>0</v>
      </c>
    </row>
    <row r="4119" spans="1:18" x14ac:dyDescent="0.25">
      <c r="A4119" t="s">
        <v>8647</v>
      </c>
      <c r="B4119" t="s">
        <v>2267</v>
      </c>
      <c r="C4119" t="s">
        <v>2174</v>
      </c>
      <c r="D4119">
        <v>43132</v>
      </c>
      <c r="E4119">
        <v>0</v>
      </c>
      <c r="F4119">
        <v>0</v>
      </c>
      <c r="G4119" t="e">
        <v>#DIV/0!</v>
      </c>
      <c r="H4119">
        <v>0</v>
      </c>
      <c r="I4119">
        <v>0</v>
      </c>
      <c r="J4119" t="e">
        <v>#DIV/0!</v>
      </c>
      <c r="K4119">
        <v>0</v>
      </c>
      <c r="L4119" t="e">
        <v>#DIV/0!</v>
      </c>
      <c r="M4119">
        <v>0</v>
      </c>
      <c r="O4119">
        <v>0</v>
      </c>
      <c r="P4119">
        <v>0</v>
      </c>
      <c r="Q4119" t="e">
        <v>#DIV/0!</v>
      </c>
      <c r="R4119">
        <v>0</v>
      </c>
    </row>
    <row r="4120" spans="1:18" x14ac:dyDescent="0.25">
      <c r="A4120" t="s">
        <v>8648</v>
      </c>
      <c r="B4120" t="s">
        <v>2268</v>
      </c>
      <c r="C4120" t="s">
        <v>1172</v>
      </c>
      <c r="D4120">
        <v>43132</v>
      </c>
      <c r="E4120">
        <v>1</v>
      </c>
      <c r="F4120">
        <v>1.5</v>
      </c>
      <c r="G4120">
        <v>0.66666666666666663</v>
      </c>
      <c r="H4120">
        <v>13</v>
      </c>
      <c r="I4120">
        <v>6</v>
      </c>
      <c r="J4120">
        <v>2.1666666666666665</v>
      </c>
      <c r="K4120">
        <v>9</v>
      </c>
      <c r="L4120">
        <v>0.66666666666666663</v>
      </c>
      <c r="M4120">
        <v>13</v>
      </c>
      <c r="O4120">
        <v>0</v>
      </c>
      <c r="P4120">
        <v>0</v>
      </c>
      <c r="Q4120" t="e">
        <v>#DIV/0!</v>
      </c>
      <c r="R4120">
        <v>0</v>
      </c>
    </row>
    <row r="4121" spans="1:18" x14ac:dyDescent="0.25">
      <c r="A4121" t="s">
        <v>8649</v>
      </c>
      <c r="B4121" t="s">
        <v>2269</v>
      </c>
      <c r="C4121" t="s">
        <v>1174</v>
      </c>
      <c r="D4121">
        <v>43132</v>
      </c>
      <c r="E4121">
        <v>2.5</v>
      </c>
      <c r="F4121">
        <v>3.5</v>
      </c>
      <c r="G4121">
        <v>0.7142857142857143</v>
      </c>
      <c r="H4121">
        <v>13</v>
      </c>
      <c r="I4121">
        <v>15</v>
      </c>
      <c r="J4121">
        <v>0.8666666666666667</v>
      </c>
      <c r="K4121">
        <v>21</v>
      </c>
      <c r="L4121">
        <v>0.7142857142857143</v>
      </c>
      <c r="M4121">
        <v>13</v>
      </c>
      <c r="O4121">
        <v>0</v>
      </c>
      <c r="P4121">
        <v>0</v>
      </c>
      <c r="Q4121" t="e">
        <v>#DIV/0!</v>
      </c>
      <c r="R4121">
        <v>0</v>
      </c>
    </row>
    <row r="4122" spans="1:18" x14ac:dyDescent="0.25">
      <c r="A4122" t="s">
        <v>8650</v>
      </c>
      <c r="B4122" t="s">
        <v>2270</v>
      </c>
      <c r="C4122" t="s">
        <v>202</v>
      </c>
      <c r="D4122">
        <v>43132</v>
      </c>
      <c r="E4122">
        <v>1</v>
      </c>
      <c r="F4122">
        <v>1</v>
      </c>
      <c r="G4122">
        <v>1</v>
      </c>
      <c r="H4122">
        <v>5</v>
      </c>
      <c r="I4122">
        <v>6</v>
      </c>
      <c r="J4122">
        <v>0.83333333333333337</v>
      </c>
      <c r="K4122">
        <v>6</v>
      </c>
      <c r="L4122">
        <v>1</v>
      </c>
      <c r="M4122">
        <v>5</v>
      </c>
      <c r="O4122">
        <v>0</v>
      </c>
      <c r="P4122">
        <v>0</v>
      </c>
      <c r="Q4122" t="e">
        <v>#DIV/0!</v>
      </c>
      <c r="R4122">
        <v>0</v>
      </c>
    </row>
    <row r="4123" spans="1:18" x14ac:dyDescent="0.25">
      <c r="A4123" t="s">
        <v>8651</v>
      </c>
      <c r="B4123" t="s">
        <v>2271</v>
      </c>
      <c r="C4123" t="s">
        <v>203</v>
      </c>
      <c r="D4123">
        <v>43132</v>
      </c>
      <c r="E4123">
        <v>11</v>
      </c>
      <c r="F4123">
        <v>10</v>
      </c>
      <c r="G4123">
        <v>1.1000000000000001</v>
      </c>
      <c r="H4123">
        <v>104</v>
      </c>
      <c r="I4123">
        <v>118</v>
      </c>
      <c r="J4123">
        <v>0.88135593220338981</v>
      </c>
      <c r="K4123">
        <v>104</v>
      </c>
      <c r="L4123">
        <v>1.1346153846153846</v>
      </c>
      <c r="M4123">
        <v>102</v>
      </c>
      <c r="O4123">
        <v>2</v>
      </c>
      <c r="P4123">
        <v>3</v>
      </c>
      <c r="Q4123">
        <v>0.66666666666666663</v>
      </c>
      <c r="R4123">
        <v>2</v>
      </c>
    </row>
    <row r="4124" spans="1:18" x14ac:dyDescent="0.25">
      <c r="A4124" t="s">
        <v>8652</v>
      </c>
      <c r="B4124" t="s">
        <v>2272</v>
      </c>
      <c r="C4124" t="s">
        <v>988</v>
      </c>
      <c r="D4124">
        <v>43132</v>
      </c>
      <c r="E4124">
        <v>2.5</v>
      </c>
      <c r="F4124">
        <v>3</v>
      </c>
      <c r="G4124">
        <v>0.83333333333333337</v>
      </c>
      <c r="H4124">
        <v>16</v>
      </c>
      <c r="I4124">
        <v>23</v>
      </c>
      <c r="J4124">
        <v>0.69565217391304346</v>
      </c>
      <c r="K4124">
        <v>30</v>
      </c>
      <c r="L4124">
        <v>0.76666666666666672</v>
      </c>
      <c r="M4124">
        <v>15</v>
      </c>
      <c r="O4124">
        <v>0</v>
      </c>
      <c r="P4124">
        <v>0</v>
      </c>
      <c r="Q4124" t="e">
        <v>#DIV/0!</v>
      </c>
      <c r="R4124">
        <v>1</v>
      </c>
    </row>
    <row r="4125" spans="1:18" x14ac:dyDescent="0.25">
      <c r="A4125" t="s">
        <v>8653</v>
      </c>
      <c r="B4125" t="s">
        <v>2273</v>
      </c>
      <c r="C4125" t="s">
        <v>1322</v>
      </c>
      <c r="D4125">
        <v>43132</v>
      </c>
      <c r="E4125">
        <v>0</v>
      </c>
      <c r="F4125">
        <v>0</v>
      </c>
      <c r="G4125" t="e">
        <v>#DIV/0!</v>
      </c>
      <c r="H4125">
        <v>0</v>
      </c>
      <c r="I4125">
        <v>0</v>
      </c>
      <c r="J4125" t="e">
        <v>#DIV/0!</v>
      </c>
      <c r="K4125">
        <v>0</v>
      </c>
      <c r="L4125" t="e">
        <v>#DIV/0!</v>
      </c>
      <c r="M4125">
        <v>0</v>
      </c>
      <c r="O4125">
        <v>0</v>
      </c>
      <c r="P4125">
        <v>0</v>
      </c>
      <c r="Q4125" t="e">
        <v>#DIV/0!</v>
      </c>
      <c r="R4125">
        <v>0</v>
      </c>
    </row>
    <row r="4126" spans="1:18" x14ac:dyDescent="0.25">
      <c r="A4126" t="s">
        <v>8654</v>
      </c>
      <c r="B4126" t="s">
        <v>2274</v>
      </c>
      <c r="C4126" t="s">
        <v>232</v>
      </c>
      <c r="D4126">
        <v>43132</v>
      </c>
      <c r="E4126">
        <v>0</v>
      </c>
      <c r="F4126">
        <v>0</v>
      </c>
      <c r="G4126" t="e">
        <v>#DIV/0!</v>
      </c>
      <c r="H4126">
        <v>0</v>
      </c>
      <c r="I4126">
        <v>0</v>
      </c>
      <c r="J4126" t="e">
        <v>#DIV/0!</v>
      </c>
      <c r="K4126">
        <v>0</v>
      </c>
      <c r="L4126" t="e">
        <v>#DIV/0!</v>
      </c>
      <c r="M4126">
        <v>0</v>
      </c>
      <c r="O4126">
        <v>0</v>
      </c>
      <c r="P4126">
        <v>0</v>
      </c>
      <c r="Q4126" t="e">
        <v>#DIV/0!</v>
      </c>
      <c r="R4126">
        <v>0</v>
      </c>
    </row>
    <row r="4127" spans="1:18" x14ac:dyDescent="0.25">
      <c r="A4127" t="s">
        <v>8655</v>
      </c>
      <c r="B4127" t="s">
        <v>2275</v>
      </c>
      <c r="C4127" t="s">
        <v>207</v>
      </c>
      <c r="D4127">
        <v>43132</v>
      </c>
      <c r="E4127">
        <v>0</v>
      </c>
      <c r="F4127">
        <v>0</v>
      </c>
      <c r="G4127" t="e">
        <v>#DIV/0!</v>
      </c>
      <c r="H4127">
        <v>0</v>
      </c>
      <c r="I4127">
        <v>0</v>
      </c>
      <c r="J4127" t="e">
        <v>#DIV/0!</v>
      </c>
      <c r="K4127">
        <v>0</v>
      </c>
      <c r="L4127" t="e">
        <v>#DIV/0!</v>
      </c>
      <c r="M4127">
        <v>0</v>
      </c>
      <c r="O4127">
        <v>0</v>
      </c>
      <c r="P4127">
        <v>0</v>
      </c>
      <c r="Q4127" t="e">
        <v>#DIV/0!</v>
      </c>
      <c r="R4127">
        <v>0</v>
      </c>
    </row>
    <row r="4128" spans="1:18" x14ac:dyDescent="0.25">
      <c r="A4128" t="s">
        <v>8656</v>
      </c>
      <c r="B4128" t="s">
        <v>2276</v>
      </c>
      <c r="C4128" t="s">
        <v>2175</v>
      </c>
      <c r="D4128">
        <v>43132</v>
      </c>
      <c r="E4128">
        <v>0.5</v>
      </c>
      <c r="F4128">
        <v>1.5</v>
      </c>
      <c r="G4128">
        <v>0.33333333333333331</v>
      </c>
      <c r="H4128">
        <v>1</v>
      </c>
      <c r="I4128">
        <v>3</v>
      </c>
      <c r="J4128">
        <v>0.33333333333333331</v>
      </c>
      <c r="K4128">
        <v>9</v>
      </c>
      <c r="L4128">
        <v>0.33333333333333331</v>
      </c>
      <c r="M4128">
        <v>0</v>
      </c>
      <c r="O4128">
        <v>0</v>
      </c>
      <c r="P4128">
        <v>0</v>
      </c>
      <c r="Q4128" t="e">
        <v>#DIV/0!</v>
      </c>
      <c r="R4128">
        <v>1</v>
      </c>
    </row>
    <row r="4129" spans="1:18" x14ac:dyDescent="0.25">
      <c r="A4129" t="s">
        <v>8657</v>
      </c>
      <c r="B4129" t="s">
        <v>2277</v>
      </c>
      <c r="C4129" t="s">
        <v>228</v>
      </c>
      <c r="D4129">
        <v>43132</v>
      </c>
      <c r="E4129">
        <v>6</v>
      </c>
      <c r="F4129">
        <v>9</v>
      </c>
      <c r="G4129">
        <v>0.66666666666666663</v>
      </c>
      <c r="H4129">
        <v>78</v>
      </c>
      <c r="I4129">
        <v>60</v>
      </c>
      <c r="J4129">
        <v>1.3</v>
      </c>
      <c r="K4129">
        <v>90</v>
      </c>
      <c r="L4129">
        <v>0.66666666666666663</v>
      </c>
      <c r="M4129">
        <v>76</v>
      </c>
      <c r="O4129">
        <v>0</v>
      </c>
      <c r="P4129">
        <v>0</v>
      </c>
      <c r="Q4129" t="e">
        <v>#DIV/0!</v>
      </c>
      <c r="R4129">
        <v>2</v>
      </c>
    </row>
    <row r="4130" spans="1:18" x14ac:dyDescent="0.25">
      <c r="A4130" t="s">
        <v>8658</v>
      </c>
      <c r="B4130" t="s">
        <v>2278</v>
      </c>
      <c r="C4130" t="s">
        <v>689</v>
      </c>
      <c r="D4130">
        <v>43132</v>
      </c>
      <c r="E4130">
        <v>0</v>
      </c>
      <c r="F4130">
        <v>0</v>
      </c>
      <c r="G4130" t="e">
        <v>#DIV/0!</v>
      </c>
      <c r="H4130">
        <v>0</v>
      </c>
      <c r="I4130">
        <v>0</v>
      </c>
      <c r="J4130" t="e">
        <v>#DIV/0!</v>
      </c>
      <c r="K4130">
        <v>0</v>
      </c>
      <c r="L4130" t="e">
        <v>#DIV/0!</v>
      </c>
      <c r="M4130">
        <v>0</v>
      </c>
      <c r="O4130">
        <v>0</v>
      </c>
      <c r="P4130">
        <v>0</v>
      </c>
      <c r="Q4130" t="e">
        <v>#DIV/0!</v>
      </c>
      <c r="R4130">
        <v>0</v>
      </c>
    </row>
    <row r="4131" spans="1:18" x14ac:dyDescent="0.25">
      <c r="A4131" t="s">
        <v>8659</v>
      </c>
      <c r="B4131" t="s">
        <v>2279</v>
      </c>
      <c r="C4131" t="s">
        <v>211</v>
      </c>
      <c r="D4131">
        <v>43132</v>
      </c>
      <c r="E4131">
        <v>4.5</v>
      </c>
      <c r="F4131">
        <v>6</v>
      </c>
      <c r="G4131">
        <v>0.75</v>
      </c>
      <c r="H4131">
        <v>39</v>
      </c>
      <c r="I4131">
        <v>27</v>
      </c>
      <c r="J4131">
        <v>1.4444444444444444</v>
      </c>
      <c r="K4131">
        <v>36</v>
      </c>
      <c r="L4131">
        <v>0.75</v>
      </c>
      <c r="M4131">
        <v>36</v>
      </c>
      <c r="N4131">
        <v>0.82</v>
      </c>
      <c r="O4131">
        <v>1</v>
      </c>
      <c r="P4131">
        <v>1</v>
      </c>
      <c r="Q4131">
        <v>1</v>
      </c>
      <c r="R4131">
        <v>3</v>
      </c>
    </row>
    <row r="4132" spans="1:18" x14ac:dyDescent="0.25">
      <c r="A4132" t="s">
        <v>8660</v>
      </c>
      <c r="B4132" t="s">
        <v>2280</v>
      </c>
      <c r="C4132" t="s">
        <v>216</v>
      </c>
      <c r="D4132">
        <v>43132</v>
      </c>
      <c r="E4132">
        <v>0</v>
      </c>
      <c r="F4132">
        <v>0</v>
      </c>
      <c r="G4132" t="e">
        <v>#DIV/0!</v>
      </c>
      <c r="H4132">
        <v>0</v>
      </c>
      <c r="I4132">
        <v>0</v>
      </c>
      <c r="J4132" t="e">
        <v>#DIV/0!</v>
      </c>
      <c r="K4132">
        <v>0</v>
      </c>
      <c r="L4132" t="e">
        <v>#DIV/0!</v>
      </c>
      <c r="M4132">
        <v>0</v>
      </c>
      <c r="O4132">
        <v>0</v>
      </c>
      <c r="P4132">
        <v>0</v>
      </c>
      <c r="Q4132" t="e">
        <v>#DIV/0!</v>
      </c>
      <c r="R4132">
        <v>0</v>
      </c>
    </row>
    <row r="4133" spans="1:18" x14ac:dyDescent="0.25">
      <c r="A4133" t="s">
        <v>8661</v>
      </c>
      <c r="B4133" t="s">
        <v>2281</v>
      </c>
      <c r="C4133" t="s">
        <v>230</v>
      </c>
      <c r="D4133">
        <v>43132</v>
      </c>
      <c r="E4133">
        <v>4.5</v>
      </c>
      <c r="F4133">
        <v>5.5</v>
      </c>
      <c r="G4133">
        <v>0.81818181818181823</v>
      </c>
      <c r="H4133">
        <v>54</v>
      </c>
      <c r="I4133">
        <v>51</v>
      </c>
      <c r="J4133">
        <v>1.0588235294117647</v>
      </c>
      <c r="K4133">
        <v>62</v>
      </c>
      <c r="L4133">
        <v>0.82258064516129037</v>
      </c>
      <c r="M4133">
        <v>51</v>
      </c>
      <c r="O4133">
        <v>1</v>
      </c>
      <c r="P4133">
        <v>1</v>
      </c>
      <c r="Q4133">
        <v>1</v>
      </c>
      <c r="R4133">
        <v>3</v>
      </c>
    </row>
    <row r="4134" spans="1:18" x14ac:dyDescent="0.25">
      <c r="A4134" t="s">
        <v>9664</v>
      </c>
      <c r="B4134" t="s">
        <v>9665</v>
      </c>
      <c r="C4134" t="s">
        <v>9523</v>
      </c>
      <c r="D4134">
        <v>43132</v>
      </c>
      <c r="E4134">
        <v>4</v>
      </c>
      <c r="F4134">
        <v>4</v>
      </c>
      <c r="G4134">
        <v>1</v>
      </c>
      <c r="H4134">
        <v>32</v>
      </c>
      <c r="I4134">
        <v>24</v>
      </c>
      <c r="J4134">
        <v>1.3333333333333333</v>
      </c>
      <c r="K4134">
        <v>24</v>
      </c>
      <c r="L4134">
        <v>1</v>
      </c>
      <c r="M4134">
        <v>28</v>
      </c>
      <c r="O4134">
        <v>1</v>
      </c>
      <c r="P4134">
        <v>2</v>
      </c>
      <c r="Q4134">
        <v>0.5</v>
      </c>
      <c r="R4134">
        <v>4</v>
      </c>
    </row>
    <row r="4135" spans="1:18" x14ac:dyDescent="0.25">
      <c r="A4135" t="s">
        <v>8662</v>
      </c>
      <c r="B4135" t="s">
        <v>2282</v>
      </c>
      <c r="C4135" t="s">
        <v>237</v>
      </c>
      <c r="D4135">
        <v>43132</v>
      </c>
      <c r="E4135">
        <v>7</v>
      </c>
      <c r="F4135">
        <v>7.5</v>
      </c>
      <c r="G4135">
        <v>0.93333333333333335</v>
      </c>
      <c r="H4135">
        <v>105</v>
      </c>
      <c r="I4135">
        <v>80</v>
      </c>
      <c r="J4135">
        <v>1.3125</v>
      </c>
      <c r="K4135">
        <v>84</v>
      </c>
      <c r="L4135">
        <v>0.95238095238095233</v>
      </c>
      <c r="M4135">
        <v>95</v>
      </c>
      <c r="O4135">
        <v>0</v>
      </c>
      <c r="P4135">
        <v>0</v>
      </c>
      <c r="Q4135" t="e">
        <v>#DIV/0!</v>
      </c>
      <c r="R4135">
        <v>10</v>
      </c>
    </row>
    <row r="4136" spans="1:18" x14ac:dyDescent="0.25">
      <c r="A4136" t="s">
        <v>8663</v>
      </c>
      <c r="B4136" t="s">
        <v>2283</v>
      </c>
      <c r="C4136" t="s">
        <v>364</v>
      </c>
      <c r="D4136">
        <v>43132</v>
      </c>
      <c r="E4136">
        <v>7</v>
      </c>
      <c r="F4136">
        <v>9</v>
      </c>
      <c r="G4136">
        <v>0.77777777777777779</v>
      </c>
      <c r="H4136">
        <v>34</v>
      </c>
      <c r="I4136">
        <v>42</v>
      </c>
      <c r="J4136">
        <v>0.80952380952380953</v>
      </c>
      <c r="K4136">
        <v>54</v>
      </c>
      <c r="L4136">
        <v>0.77777777777777779</v>
      </c>
      <c r="M4136">
        <v>31</v>
      </c>
      <c r="O4136">
        <v>1</v>
      </c>
      <c r="P4136">
        <v>1</v>
      </c>
      <c r="Q4136">
        <v>1</v>
      </c>
      <c r="R4136">
        <v>3</v>
      </c>
    </row>
    <row r="4137" spans="1:18" x14ac:dyDescent="0.25">
      <c r="A4137" t="s">
        <v>8664</v>
      </c>
      <c r="B4137" t="s">
        <v>2284</v>
      </c>
      <c r="C4137" t="s">
        <v>219</v>
      </c>
      <c r="D4137">
        <v>43132</v>
      </c>
      <c r="E4137">
        <v>12.5</v>
      </c>
      <c r="F4137">
        <v>16.5</v>
      </c>
      <c r="G4137">
        <v>0.75757575757575757</v>
      </c>
      <c r="H4137">
        <v>79</v>
      </c>
      <c r="I4137">
        <v>121</v>
      </c>
      <c r="J4137">
        <v>0.65289256198347112</v>
      </c>
      <c r="K4137">
        <v>161</v>
      </c>
      <c r="L4137">
        <v>0.75155279503105588</v>
      </c>
      <c r="M4137">
        <v>64</v>
      </c>
      <c r="N4137">
        <v>1.32</v>
      </c>
      <c r="O4137">
        <v>16</v>
      </c>
      <c r="P4137">
        <v>20</v>
      </c>
      <c r="Q4137">
        <v>0.8</v>
      </c>
      <c r="R4137">
        <v>15</v>
      </c>
    </row>
    <row r="4138" spans="1:18" x14ac:dyDescent="0.25">
      <c r="A4138" t="s">
        <v>9289</v>
      </c>
      <c r="B4138" t="s">
        <v>9290</v>
      </c>
      <c r="C4138" t="s">
        <v>3018</v>
      </c>
      <c r="D4138">
        <v>43132</v>
      </c>
      <c r="E4138">
        <v>6</v>
      </c>
      <c r="F4138">
        <v>6.5</v>
      </c>
      <c r="G4138">
        <v>0.92307692307692313</v>
      </c>
      <c r="H4138">
        <v>31</v>
      </c>
      <c r="I4138">
        <v>36</v>
      </c>
      <c r="J4138">
        <v>0.86111111111111116</v>
      </c>
      <c r="K4138">
        <v>39</v>
      </c>
      <c r="L4138">
        <v>0.92307692307692313</v>
      </c>
      <c r="M4138">
        <v>30</v>
      </c>
      <c r="O4138">
        <v>0</v>
      </c>
      <c r="P4138">
        <v>0</v>
      </c>
      <c r="Q4138" t="e">
        <v>#DIV/0!</v>
      </c>
      <c r="R4138">
        <v>1</v>
      </c>
    </row>
    <row r="4139" spans="1:18" x14ac:dyDescent="0.25">
      <c r="A4139" t="s">
        <v>8665</v>
      </c>
      <c r="B4139" t="s">
        <v>2285</v>
      </c>
      <c r="C4139" t="s">
        <v>235</v>
      </c>
      <c r="D4139">
        <v>43132</v>
      </c>
      <c r="E4139">
        <v>0</v>
      </c>
      <c r="F4139">
        <v>0</v>
      </c>
      <c r="G4139" t="e">
        <v>#DIV/0!</v>
      </c>
      <c r="H4139">
        <v>0</v>
      </c>
      <c r="I4139">
        <v>0</v>
      </c>
      <c r="J4139" t="e">
        <v>#DIV/0!</v>
      </c>
      <c r="K4139">
        <v>0</v>
      </c>
      <c r="L4139" t="e">
        <v>#DIV/0!</v>
      </c>
      <c r="M4139">
        <v>0</v>
      </c>
      <c r="O4139">
        <v>0</v>
      </c>
      <c r="P4139">
        <v>0</v>
      </c>
      <c r="Q4139" t="e">
        <v>#DIV/0!</v>
      </c>
      <c r="R4139">
        <v>0</v>
      </c>
    </row>
    <row r="4140" spans="1:18" x14ac:dyDescent="0.25">
      <c r="A4140" t="s">
        <v>8666</v>
      </c>
      <c r="B4140" t="s">
        <v>2286</v>
      </c>
      <c r="C4140" t="s">
        <v>239</v>
      </c>
      <c r="D4140">
        <v>43132</v>
      </c>
      <c r="E4140">
        <v>2.5</v>
      </c>
      <c r="F4140">
        <v>4.5</v>
      </c>
      <c r="G4140">
        <v>0.55555555555555558</v>
      </c>
      <c r="H4140">
        <v>29</v>
      </c>
      <c r="I4140">
        <v>35</v>
      </c>
      <c r="J4140">
        <v>0.82857142857142863</v>
      </c>
      <c r="K4140">
        <v>63</v>
      </c>
      <c r="L4140">
        <v>0.55555555555555558</v>
      </c>
      <c r="M4140">
        <v>28</v>
      </c>
      <c r="O4140">
        <v>0</v>
      </c>
      <c r="P4140">
        <v>0</v>
      </c>
      <c r="Q4140" t="e">
        <v>#DIV/0!</v>
      </c>
      <c r="R4140">
        <v>1</v>
      </c>
    </row>
    <row r="4141" spans="1:18" x14ac:dyDescent="0.25">
      <c r="A4141" t="s">
        <v>8667</v>
      </c>
      <c r="B4141" t="s">
        <v>2287</v>
      </c>
      <c r="C4141" t="s">
        <v>222</v>
      </c>
      <c r="D4141">
        <v>43132</v>
      </c>
      <c r="E4141">
        <v>0</v>
      </c>
      <c r="F4141">
        <v>0</v>
      </c>
      <c r="G4141" t="e">
        <v>#DIV/0!</v>
      </c>
      <c r="H4141">
        <v>0</v>
      </c>
      <c r="I4141">
        <v>0</v>
      </c>
      <c r="J4141" t="e">
        <v>#DIV/0!</v>
      </c>
      <c r="K4141">
        <v>0</v>
      </c>
      <c r="L4141" t="e">
        <v>#DIV/0!</v>
      </c>
      <c r="M4141">
        <v>0</v>
      </c>
      <c r="O4141">
        <v>0</v>
      </c>
      <c r="P4141">
        <v>0</v>
      </c>
      <c r="Q4141" t="e">
        <v>#DIV/0!</v>
      </c>
      <c r="R4141">
        <v>0</v>
      </c>
    </row>
    <row r="4142" spans="1:18" x14ac:dyDescent="0.25">
      <c r="A4142" t="s">
        <v>8668</v>
      </c>
      <c r="B4142" t="s">
        <v>2288</v>
      </c>
      <c r="C4142" t="s">
        <v>603</v>
      </c>
      <c r="D4142">
        <v>43132</v>
      </c>
      <c r="E4142">
        <v>0</v>
      </c>
      <c r="F4142">
        <v>0</v>
      </c>
      <c r="G4142" t="e">
        <v>#DIV/0!</v>
      </c>
      <c r="H4142">
        <v>0</v>
      </c>
      <c r="I4142">
        <v>0</v>
      </c>
      <c r="J4142" t="e">
        <v>#DIV/0!</v>
      </c>
      <c r="K4142">
        <v>0</v>
      </c>
      <c r="L4142" t="e">
        <v>#DIV/0!</v>
      </c>
      <c r="M4142">
        <v>0</v>
      </c>
      <c r="O4142">
        <v>0</v>
      </c>
      <c r="P4142">
        <v>0</v>
      </c>
      <c r="Q4142" t="e">
        <v>#DIV/0!</v>
      </c>
      <c r="R4142">
        <v>0</v>
      </c>
    </row>
    <row r="4143" spans="1:18" x14ac:dyDescent="0.25">
      <c r="A4143" t="s">
        <v>8669</v>
      </c>
      <c r="B4143" t="s">
        <v>2289</v>
      </c>
      <c r="C4143" t="s">
        <v>225</v>
      </c>
      <c r="D4143">
        <v>43132</v>
      </c>
      <c r="E4143">
        <v>0</v>
      </c>
      <c r="F4143">
        <v>0</v>
      </c>
      <c r="G4143" t="e">
        <v>#DIV/0!</v>
      </c>
      <c r="H4143">
        <v>0</v>
      </c>
      <c r="I4143">
        <v>0</v>
      </c>
      <c r="J4143" t="e">
        <v>#DIV/0!</v>
      </c>
      <c r="K4143">
        <v>0</v>
      </c>
      <c r="L4143" t="e">
        <v>#DIV/0!</v>
      </c>
      <c r="M4143">
        <v>0</v>
      </c>
      <c r="O4143">
        <v>0</v>
      </c>
      <c r="P4143">
        <v>0</v>
      </c>
      <c r="Q4143" t="e">
        <v>#DIV/0!</v>
      </c>
      <c r="R4143">
        <v>0</v>
      </c>
    </row>
    <row r="4144" spans="1:18" x14ac:dyDescent="0.25">
      <c r="A4144" t="s">
        <v>8670</v>
      </c>
      <c r="B4144" t="s">
        <v>2290</v>
      </c>
      <c r="C4144" t="s">
        <v>247</v>
      </c>
      <c r="D4144">
        <v>43132</v>
      </c>
      <c r="E4144">
        <v>0</v>
      </c>
      <c r="F4144">
        <v>0</v>
      </c>
      <c r="G4144" t="e">
        <v>#DIV/0!</v>
      </c>
      <c r="H4144">
        <v>0</v>
      </c>
      <c r="I4144">
        <v>0</v>
      </c>
      <c r="J4144" t="e">
        <v>#DIV/0!</v>
      </c>
      <c r="K4144">
        <v>0</v>
      </c>
      <c r="L4144" t="e">
        <v>#DIV/0!</v>
      </c>
      <c r="M4144">
        <v>0</v>
      </c>
      <c r="O4144">
        <v>0</v>
      </c>
      <c r="P4144">
        <v>0</v>
      </c>
      <c r="Q4144" t="e">
        <v>#DIV/0!</v>
      </c>
      <c r="R4144">
        <v>0</v>
      </c>
    </row>
    <row r="4145" spans="1:18" x14ac:dyDescent="0.25">
      <c r="A4145" t="s">
        <v>9399</v>
      </c>
      <c r="B4145" t="s">
        <v>2710</v>
      </c>
      <c r="C4145" t="s">
        <v>2637</v>
      </c>
      <c r="D4145">
        <v>43132</v>
      </c>
      <c r="E4145">
        <v>3.5</v>
      </c>
      <c r="F4145">
        <v>3.5</v>
      </c>
      <c r="G4145">
        <v>1</v>
      </c>
      <c r="H4145">
        <v>23</v>
      </c>
      <c r="I4145">
        <v>21</v>
      </c>
      <c r="J4145">
        <v>1.0952380952380953</v>
      </c>
      <c r="K4145">
        <v>21</v>
      </c>
      <c r="L4145">
        <v>1</v>
      </c>
      <c r="M4145">
        <v>22</v>
      </c>
      <c r="O4145">
        <v>0</v>
      </c>
      <c r="P4145">
        <v>0</v>
      </c>
      <c r="Q4145" t="e">
        <v>#DIV/0!</v>
      </c>
      <c r="R4145">
        <v>1</v>
      </c>
    </row>
    <row r="4146" spans="1:18" x14ac:dyDescent="0.25">
      <c r="A4146" t="s">
        <v>8671</v>
      </c>
      <c r="B4146" t="s">
        <v>2291</v>
      </c>
      <c r="C4146" t="s">
        <v>242</v>
      </c>
      <c r="D4146">
        <v>43132</v>
      </c>
      <c r="E4146">
        <v>9</v>
      </c>
      <c r="F4146">
        <v>11</v>
      </c>
      <c r="G4146">
        <v>0.81818181818181823</v>
      </c>
      <c r="H4146">
        <v>56</v>
      </c>
      <c r="I4146">
        <v>54</v>
      </c>
      <c r="J4146">
        <v>1.037037037037037</v>
      </c>
      <c r="K4146">
        <v>66</v>
      </c>
      <c r="L4146">
        <v>0.81818181818181823</v>
      </c>
      <c r="M4146">
        <v>51</v>
      </c>
      <c r="N4146">
        <v>1.07</v>
      </c>
      <c r="O4146">
        <v>10</v>
      </c>
      <c r="P4146">
        <v>10</v>
      </c>
      <c r="Q4146">
        <v>1</v>
      </c>
      <c r="R4146">
        <v>5</v>
      </c>
    </row>
    <row r="4147" spans="1:18" x14ac:dyDescent="0.25">
      <c r="A4147" t="s">
        <v>8672</v>
      </c>
      <c r="B4147" t="s">
        <v>2292</v>
      </c>
      <c r="C4147" t="s">
        <v>243</v>
      </c>
      <c r="D4147">
        <v>43132</v>
      </c>
      <c r="E4147">
        <v>0</v>
      </c>
      <c r="F4147">
        <v>0</v>
      </c>
      <c r="G4147" t="e">
        <v>#DIV/0!</v>
      </c>
      <c r="H4147">
        <v>0</v>
      </c>
      <c r="I4147">
        <v>0</v>
      </c>
      <c r="J4147" t="e">
        <v>#DIV/0!</v>
      </c>
      <c r="K4147">
        <v>0</v>
      </c>
      <c r="L4147" t="e">
        <v>#DIV/0!</v>
      </c>
      <c r="M4147">
        <v>0</v>
      </c>
      <c r="O4147">
        <v>0</v>
      </c>
      <c r="P4147">
        <v>0</v>
      </c>
      <c r="Q4147" t="e">
        <v>#DIV/0!</v>
      </c>
      <c r="R4147">
        <v>0</v>
      </c>
    </row>
    <row r="4148" spans="1:18" x14ac:dyDescent="0.25">
      <c r="A4148" t="s">
        <v>8673</v>
      </c>
      <c r="B4148" t="s">
        <v>2293</v>
      </c>
      <c r="C4148" t="s">
        <v>244</v>
      </c>
      <c r="D4148">
        <v>43132</v>
      </c>
      <c r="E4148">
        <v>0</v>
      </c>
      <c r="F4148">
        <v>0</v>
      </c>
      <c r="G4148" t="e">
        <v>#DIV/0!</v>
      </c>
      <c r="H4148">
        <v>0</v>
      </c>
      <c r="I4148">
        <v>0</v>
      </c>
      <c r="J4148" t="e">
        <v>#DIV/0!</v>
      </c>
      <c r="K4148">
        <v>0</v>
      </c>
      <c r="L4148" t="e">
        <v>#DIV/0!</v>
      </c>
      <c r="M4148">
        <v>0</v>
      </c>
      <c r="O4148">
        <v>0</v>
      </c>
      <c r="P4148">
        <v>0</v>
      </c>
      <c r="Q4148" t="e">
        <v>#DIV/0!</v>
      </c>
      <c r="R4148">
        <v>0</v>
      </c>
    </row>
    <row r="4149" spans="1:18" x14ac:dyDescent="0.25">
      <c r="A4149" t="s">
        <v>9508</v>
      </c>
      <c r="B4149" t="s">
        <v>2883</v>
      </c>
      <c r="C4149" t="s">
        <v>2809</v>
      </c>
      <c r="D4149">
        <v>43132</v>
      </c>
      <c r="E4149">
        <v>6.5</v>
      </c>
      <c r="F4149">
        <v>7</v>
      </c>
      <c r="G4149">
        <v>0.9285714285714286</v>
      </c>
      <c r="H4149">
        <v>40</v>
      </c>
      <c r="I4149">
        <v>39</v>
      </c>
      <c r="J4149">
        <v>1.0256410256410255</v>
      </c>
      <c r="K4149">
        <v>42</v>
      </c>
      <c r="L4149">
        <v>0.9285714285714286</v>
      </c>
      <c r="M4149">
        <v>36</v>
      </c>
      <c r="O4149">
        <v>1</v>
      </c>
      <c r="P4149">
        <v>2</v>
      </c>
      <c r="Q4149">
        <v>0.5</v>
      </c>
      <c r="R4149">
        <v>4</v>
      </c>
    </row>
    <row r="4150" spans="1:18" x14ac:dyDescent="0.25">
      <c r="A4150" t="s">
        <v>8674</v>
      </c>
      <c r="B4150" t="s">
        <v>2294</v>
      </c>
      <c r="C4150" t="s">
        <v>245</v>
      </c>
      <c r="D4150">
        <v>43132</v>
      </c>
      <c r="E4150">
        <v>10</v>
      </c>
      <c r="F4150">
        <v>13</v>
      </c>
      <c r="G4150">
        <v>0.76923076923076927</v>
      </c>
      <c r="H4150">
        <v>47</v>
      </c>
      <c r="I4150">
        <v>60</v>
      </c>
      <c r="J4150">
        <v>0.78333333333333333</v>
      </c>
      <c r="K4150">
        <v>78</v>
      </c>
      <c r="L4150">
        <v>0.76923076923076927</v>
      </c>
      <c r="M4150">
        <v>41</v>
      </c>
      <c r="O4150">
        <v>2</v>
      </c>
      <c r="P4150">
        <v>2</v>
      </c>
      <c r="Q4150">
        <v>1</v>
      </c>
      <c r="R4150">
        <v>6</v>
      </c>
    </row>
    <row r="4151" spans="1:18" x14ac:dyDescent="0.25">
      <c r="A4151" t="s">
        <v>8675</v>
      </c>
      <c r="B4151" t="s">
        <v>2295</v>
      </c>
      <c r="C4151" t="s">
        <v>246</v>
      </c>
      <c r="D4151">
        <v>43132</v>
      </c>
      <c r="E4151">
        <v>34</v>
      </c>
      <c r="F4151">
        <v>42</v>
      </c>
      <c r="G4151">
        <v>0.80952380952380953</v>
      </c>
      <c r="H4151">
        <v>404</v>
      </c>
      <c r="I4151">
        <v>416</v>
      </c>
      <c r="J4151">
        <v>0.97115384615384615</v>
      </c>
      <c r="K4151">
        <v>510</v>
      </c>
      <c r="L4151">
        <v>0.81568627450980391</v>
      </c>
      <c r="M4151">
        <v>374</v>
      </c>
      <c r="O4151">
        <v>9</v>
      </c>
      <c r="P4151">
        <v>14</v>
      </c>
      <c r="Q4151">
        <v>0.6428571428571429</v>
      </c>
      <c r="R4151">
        <v>30</v>
      </c>
    </row>
    <row r="4152" spans="1:18" x14ac:dyDescent="0.25">
      <c r="A4152" t="s">
        <v>8676</v>
      </c>
      <c r="B4152" t="s">
        <v>2296</v>
      </c>
      <c r="C4152" t="s">
        <v>365</v>
      </c>
      <c r="D4152">
        <v>43132</v>
      </c>
      <c r="E4152">
        <v>6</v>
      </c>
      <c r="F4152">
        <v>7.5</v>
      </c>
      <c r="G4152">
        <v>0.8</v>
      </c>
      <c r="H4152">
        <v>37</v>
      </c>
      <c r="I4152">
        <v>36</v>
      </c>
      <c r="J4152">
        <v>1.0277777777777777</v>
      </c>
      <c r="K4152">
        <v>45</v>
      </c>
      <c r="L4152">
        <v>0.8</v>
      </c>
      <c r="M4152">
        <v>37</v>
      </c>
      <c r="O4152">
        <v>0</v>
      </c>
      <c r="P4152">
        <v>0</v>
      </c>
      <c r="Q4152" t="e">
        <v>#DIV/0!</v>
      </c>
      <c r="R4152">
        <v>0</v>
      </c>
    </row>
    <row r="4153" spans="1:18" x14ac:dyDescent="0.25">
      <c r="A4153" t="s">
        <v>10006</v>
      </c>
      <c r="B4153" t="s">
        <v>10007</v>
      </c>
      <c r="C4153" t="s">
        <v>9513</v>
      </c>
      <c r="D4153">
        <v>43132</v>
      </c>
      <c r="E4153">
        <v>69</v>
      </c>
      <c r="F4153">
        <v>84</v>
      </c>
      <c r="G4153">
        <v>0.8214285714285714</v>
      </c>
      <c r="H4153">
        <v>607</v>
      </c>
      <c r="I4153">
        <v>626</v>
      </c>
      <c r="J4153">
        <v>0.96964856230031948</v>
      </c>
      <c r="K4153">
        <v>762</v>
      </c>
      <c r="L4153">
        <v>0.82152230971128604</v>
      </c>
      <c r="M4153">
        <v>561</v>
      </c>
      <c r="O4153">
        <v>22</v>
      </c>
      <c r="P4153">
        <v>28</v>
      </c>
      <c r="Q4153">
        <v>0.7857142857142857</v>
      </c>
      <c r="R4153">
        <v>46</v>
      </c>
    </row>
    <row r="4154" spans="1:18" x14ac:dyDescent="0.25">
      <c r="A4154" t="s">
        <v>8677</v>
      </c>
      <c r="B4154" t="s">
        <v>2297</v>
      </c>
      <c r="C4154" t="s">
        <v>240</v>
      </c>
      <c r="D4154">
        <v>43132</v>
      </c>
      <c r="E4154">
        <v>69</v>
      </c>
      <c r="F4154">
        <v>84</v>
      </c>
      <c r="G4154">
        <v>0.8214285714285714</v>
      </c>
      <c r="H4154">
        <v>607</v>
      </c>
      <c r="I4154">
        <v>626</v>
      </c>
      <c r="J4154">
        <v>0.96964856230031948</v>
      </c>
      <c r="K4154">
        <v>762</v>
      </c>
      <c r="L4154">
        <v>0.82152230971128604</v>
      </c>
      <c r="M4154">
        <v>561</v>
      </c>
      <c r="O4154">
        <v>22</v>
      </c>
      <c r="P4154">
        <v>28</v>
      </c>
      <c r="Q4154">
        <v>0.7857142857142857</v>
      </c>
      <c r="R4154">
        <v>46</v>
      </c>
    </row>
    <row r="4155" spans="1:18" x14ac:dyDescent="0.25">
      <c r="A4155" t="s">
        <v>10008</v>
      </c>
      <c r="B4155" t="s">
        <v>2298</v>
      </c>
      <c r="C4155" t="s">
        <v>233</v>
      </c>
      <c r="D4155">
        <v>43160</v>
      </c>
      <c r="E4155">
        <v>0</v>
      </c>
      <c r="F4155">
        <v>0</v>
      </c>
      <c r="G4155" t="e">
        <v>#DIV/0!</v>
      </c>
      <c r="H4155">
        <v>0</v>
      </c>
      <c r="I4155">
        <v>0</v>
      </c>
      <c r="J4155" t="e">
        <v>#DIV/0!</v>
      </c>
      <c r="K4155">
        <v>0</v>
      </c>
      <c r="L4155" t="e">
        <v>#DIV/0!</v>
      </c>
      <c r="M4155">
        <v>0</v>
      </c>
      <c r="O4155">
        <v>0</v>
      </c>
      <c r="P4155">
        <v>0</v>
      </c>
      <c r="Q4155" t="e">
        <v>#DIV/0!</v>
      </c>
      <c r="R4155">
        <v>0</v>
      </c>
    </row>
    <row r="4156" spans="1:18" x14ac:dyDescent="0.25">
      <c r="A4156" t="s">
        <v>10009</v>
      </c>
      <c r="B4156" t="s">
        <v>2299</v>
      </c>
      <c r="C4156" t="s">
        <v>215</v>
      </c>
      <c r="D4156">
        <v>43160</v>
      </c>
      <c r="E4156">
        <v>0</v>
      </c>
      <c r="F4156">
        <v>0</v>
      </c>
      <c r="G4156" t="e">
        <v>#DIV/0!</v>
      </c>
      <c r="H4156">
        <v>0</v>
      </c>
      <c r="I4156">
        <v>0</v>
      </c>
      <c r="J4156" t="e">
        <v>#DIV/0!</v>
      </c>
      <c r="K4156">
        <v>0</v>
      </c>
      <c r="L4156" t="e">
        <v>#DIV/0!</v>
      </c>
      <c r="M4156">
        <v>0</v>
      </c>
      <c r="O4156">
        <v>0</v>
      </c>
      <c r="P4156">
        <v>0</v>
      </c>
      <c r="Q4156" t="e">
        <v>#DIV/0!</v>
      </c>
      <c r="R4156">
        <v>0</v>
      </c>
    </row>
    <row r="4157" spans="1:18" x14ac:dyDescent="0.25">
      <c r="A4157" t="s">
        <v>10010</v>
      </c>
      <c r="B4157" t="s">
        <v>2300</v>
      </c>
      <c r="C4157" t="s">
        <v>218</v>
      </c>
      <c r="D4157">
        <v>43160</v>
      </c>
      <c r="E4157">
        <v>0</v>
      </c>
      <c r="F4157">
        <v>0</v>
      </c>
      <c r="G4157" t="e">
        <v>#DIV/0!</v>
      </c>
      <c r="H4157">
        <v>0</v>
      </c>
      <c r="I4157">
        <v>0</v>
      </c>
      <c r="J4157" t="e">
        <v>#DIV/0!</v>
      </c>
      <c r="K4157">
        <v>0</v>
      </c>
      <c r="L4157" t="e">
        <v>#DIV/0!</v>
      </c>
      <c r="M4157">
        <v>0</v>
      </c>
      <c r="O4157">
        <v>0</v>
      </c>
      <c r="P4157">
        <v>0</v>
      </c>
      <c r="Q4157" t="e">
        <v>#DIV/0!</v>
      </c>
      <c r="R4157">
        <v>0</v>
      </c>
    </row>
    <row r="4158" spans="1:18" x14ac:dyDescent="0.25">
      <c r="A4158" t="s">
        <v>10011</v>
      </c>
      <c r="B4158" t="s">
        <v>2301</v>
      </c>
      <c r="C4158" t="s">
        <v>234</v>
      </c>
      <c r="D4158">
        <v>43160</v>
      </c>
      <c r="E4158">
        <v>0</v>
      </c>
      <c r="F4158">
        <v>0</v>
      </c>
      <c r="G4158" t="e">
        <v>#DIV/0!</v>
      </c>
      <c r="H4158">
        <v>0</v>
      </c>
      <c r="I4158">
        <v>0</v>
      </c>
      <c r="J4158" t="e">
        <v>#DIV/0!</v>
      </c>
      <c r="K4158">
        <v>0</v>
      </c>
      <c r="L4158" t="e">
        <v>#DIV/0!</v>
      </c>
      <c r="M4158">
        <v>0</v>
      </c>
      <c r="O4158">
        <v>0</v>
      </c>
      <c r="P4158">
        <v>0</v>
      </c>
      <c r="Q4158" t="e">
        <v>#DIV/0!</v>
      </c>
      <c r="R4158">
        <v>0</v>
      </c>
    </row>
    <row r="4159" spans="1:18" x14ac:dyDescent="0.25">
      <c r="A4159" t="s">
        <v>10012</v>
      </c>
      <c r="B4159" t="s">
        <v>2711</v>
      </c>
      <c r="C4159" t="s">
        <v>2636</v>
      </c>
      <c r="D4159">
        <v>43160</v>
      </c>
      <c r="E4159">
        <v>0</v>
      </c>
      <c r="F4159">
        <v>0</v>
      </c>
      <c r="G4159" t="e">
        <v>#DIV/0!</v>
      </c>
      <c r="H4159">
        <v>0</v>
      </c>
      <c r="I4159">
        <v>0</v>
      </c>
      <c r="J4159" t="e">
        <v>#DIV/0!</v>
      </c>
      <c r="K4159">
        <v>0</v>
      </c>
      <c r="L4159" t="e">
        <v>#DIV/0!</v>
      </c>
      <c r="M4159">
        <v>0</v>
      </c>
      <c r="O4159">
        <v>0</v>
      </c>
      <c r="P4159">
        <v>0</v>
      </c>
      <c r="Q4159" t="e">
        <v>#DIV/0!</v>
      </c>
      <c r="R4159">
        <v>0</v>
      </c>
    </row>
    <row r="4160" spans="1:18" x14ac:dyDescent="0.25">
      <c r="A4160" t="s">
        <v>10013</v>
      </c>
      <c r="B4160" t="s">
        <v>2897</v>
      </c>
      <c r="C4160" t="s">
        <v>2894</v>
      </c>
      <c r="D4160">
        <v>43160</v>
      </c>
      <c r="E4160">
        <v>1</v>
      </c>
      <c r="F4160">
        <v>1</v>
      </c>
      <c r="G4160">
        <v>1</v>
      </c>
      <c r="H4160">
        <v>1</v>
      </c>
      <c r="I4160">
        <v>1</v>
      </c>
      <c r="J4160">
        <v>1</v>
      </c>
      <c r="K4160">
        <v>1</v>
      </c>
      <c r="L4160">
        <v>1</v>
      </c>
      <c r="M4160">
        <v>1</v>
      </c>
      <c r="O4160">
        <v>1</v>
      </c>
      <c r="P4160">
        <v>1</v>
      </c>
      <c r="Q4160">
        <v>1</v>
      </c>
      <c r="R4160">
        <v>1</v>
      </c>
    </row>
    <row r="4161" spans="1:18" x14ac:dyDescent="0.25">
      <c r="A4161" t="s">
        <v>10014</v>
      </c>
      <c r="B4161" t="s">
        <v>2898</v>
      </c>
      <c r="C4161" t="s">
        <v>2895</v>
      </c>
      <c r="D4161">
        <v>43160</v>
      </c>
      <c r="E4161">
        <v>1</v>
      </c>
      <c r="F4161">
        <v>1</v>
      </c>
      <c r="G4161">
        <v>1</v>
      </c>
      <c r="H4161">
        <v>1</v>
      </c>
      <c r="I4161">
        <v>1</v>
      </c>
      <c r="J4161">
        <v>1</v>
      </c>
      <c r="K4161">
        <v>1</v>
      </c>
      <c r="L4161">
        <v>1</v>
      </c>
      <c r="M4161">
        <v>1</v>
      </c>
      <c r="O4161">
        <v>1</v>
      </c>
      <c r="P4161">
        <v>1</v>
      </c>
      <c r="Q4161">
        <v>1</v>
      </c>
      <c r="R4161">
        <v>1</v>
      </c>
    </row>
    <row r="4162" spans="1:18" x14ac:dyDescent="0.25">
      <c r="A4162" t="s">
        <v>10015</v>
      </c>
      <c r="B4162" t="s">
        <v>2899</v>
      </c>
      <c r="C4162" t="s">
        <v>2896</v>
      </c>
      <c r="D4162">
        <v>43160</v>
      </c>
      <c r="E4162">
        <v>0</v>
      </c>
      <c r="F4162">
        <v>0</v>
      </c>
      <c r="G4162" t="e">
        <v>#DIV/0!</v>
      </c>
      <c r="H4162">
        <v>0</v>
      </c>
      <c r="I4162">
        <v>0</v>
      </c>
      <c r="J4162" t="e">
        <v>#DIV/0!</v>
      </c>
      <c r="K4162">
        <v>0</v>
      </c>
      <c r="L4162" t="e">
        <v>#DIV/0!</v>
      </c>
      <c r="M4162">
        <v>0</v>
      </c>
      <c r="O4162">
        <v>0</v>
      </c>
      <c r="P4162">
        <v>0</v>
      </c>
      <c r="Q4162" t="e">
        <v>#DIV/0!</v>
      </c>
      <c r="R4162">
        <v>0</v>
      </c>
    </row>
    <row r="4163" spans="1:18" x14ac:dyDescent="0.25">
      <c r="A4163" t="s">
        <v>10016</v>
      </c>
      <c r="B4163" t="s">
        <v>3014</v>
      </c>
      <c r="C4163" t="s">
        <v>3012</v>
      </c>
      <c r="D4163">
        <v>43160</v>
      </c>
      <c r="E4163">
        <v>1</v>
      </c>
      <c r="F4163">
        <v>1</v>
      </c>
      <c r="G4163">
        <v>1</v>
      </c>
      <c r="H4163">
        <v>1</v>
      </c>
      <c r="I4163">
        <v>1</v>
      </c>
      <c r="J4163">
        <v>1</v>
      </c>
      <c r="K4163">
        <v>1</v>
      </c>
      <c r="L4163">
        <v>1</v>
      </c>
      <c r="M4163">
        <v>1</v>
      </c>
      <c r="O4163">
        <v>1</v>
      </c>
      <c r="P4163">
        <v>1</v>
      </c>
      <c r="Q4163">
        <v>1</v>
      </c>
      <c r="R4163">
        <v>1</v>
      </c>
    </row>
    <row r="4164" spans="1:18" x14ac:dyDescent="0.25">
      <c r="A4164" t="s">
        <v>10017</v>
      </c>
      <c r="B4164" t="s">
        <v>3015</v>
      </c>
      <c r="C4164" t="s">
        <v>3013</v>
      </c>
      <c r="D4164">
        <v>43160</v>
      </c>
      <c r="E4164">
        <v>1</v>
      </c>
      <c r="F4164">
        <v>1</v>
      </c>
      <c r="G4164">
        <v>1</v>
      </c>
      <c r="H4164">
        <v>1</v>
      </c>
      <c r="I4164">
        <v>1</v>
      </c>
      <c r="J4164">
        <v>1</v>
      </c>
      <c r="K4164">
        <v>1</v>
      </c>
      <c r="L4164">
        <v>1</v>
      </c>
      <c r="M4164">
        <v>1</v>
      </c>
      <c r="O4164">
        <v>1</v>
      </c>
      <c r="P4164">
        <v>1</v>
      </c>
      <c r="Q4164">
        <v>1</v>
      </c>
      <c r="R4164">
        <v>1</v>
      </c>
    </row>
    <row r="4165" spans="1:18" x14ac:dyDescent="0.25">
      <c r="A4165" t="s">
        <v>10018</v>
      </c>
      <c r="B4165" t="s">
        <v>2712</v>
      </c>
      <c r="C4165" t="s">
        <v>2638</v>
      </c>
      <c r="D4165">
        <v>43160</v>
      </c>
      <c r="E4165">
        <v>2.5</v>
      </c>
      <c r="F4165">
        <v>3.5</v>
      </c>
      <c r="G4165">
        <v>0.7142857142857143</v>
      </c>
      <c r="H4165">
        <v>24</v>
      </c>
      <c r="I4165">
        <v>15</v>
      </c>
      <c r="J4165">
        <v>1.6</v>
      </c>
      <c r="K4165">
        <v>21</v>
      </c>
      <c r="L4165">
        <v>0.7142857142857143</v>
      </c>
      <c r="M4165">
        <v>23</v>
      </c>
      <c r="O4165">
        <v>0</v>
      </c>
      <c r="P4165">
        <v>0</v>
      </c>
      <c r="Q4165" t="e">
        <v>#DIV/0!</v>
      </c>
      <c r="R4165">
        <v>1</v>
      </c>
    </row>
    <row r="4166" spans="1:18" x14ac:dyDescent="0.25">
      <c r="A4166" t="s">
        <v>10019</v>
      </c>
      <c r="B4166" t="s">
        <v>3010</v>
      </c>
      <c r="C4166" t="s">
        <v>3008</v>
      </c>
      <c r="D4166">
        <v>43160</v>
      </c>
      <c r="E4166">
        <v>0</v>
      </c>
      <c r="F4166">
        <v>0</v>
      </c>
      <c r="G4166" t="e">
        <v>#DIV/0!</v>
      </c>
      <c r="H4166">
        <v>0</v>
      </c>
      <c r="I4166">
        <v>0</v>
      </c>
      <c r="J4166" t="e">
        <v>#DIV/0!</v>
      </c>
      <c r="K4166">
        <v>0</v>
      </c>
      <c r="L4166" t="e">
        <v>#DIV/0!</v>
      </c>
      <c r="M4166">
        <v>0</v>
      </c>
      <c r="O4166">
        <v>0</v>
      </c>
      <c r="P4166">
        <v>0</v>
      </c>
      <c r="Q4166" t="e">
        <v>#DIV/0!</v>
      </c>
      <c r="R4166">
        <v>0</v>
      </c>
    </row>
    <row r="4167" spans="1:18" x14ac:dyDescent="0.25">
      <c r="A4167" t="s">
        <v>10020</v>
      </c>
      <c r="B4167" t="s">
        <v>3011</v>
      </c>
      <c r="C4167" t="s">
        <v>3009</v>
      </c>
      <c r="D4167">
        <v>43160</v>
      </c>
      <c r="E4167">
        <v>2.5</v>
      </c>
      <c r="F4167">
        <v>3.5</v>
      </c>
      <c r="G4167">
        <v>0.7142857142857143</v>
      </c>
      <c r="H4167">
        <v>24</v>
      </c>
      <c r="I4167">
        <v>15</v>
      </c>
      <c r="J4167">
        <v>1.6</v>
      </c>
      <c r="K4167">
        <v>21</v>
      </c>
      <c r="L4167">
        <v>0.7142857142857143</v>
      </c>
      <c r="M4167">
        <v>23</v>
      </c>
      <c r="O4167">
        <v>0</v>
      </c>
      <c r="P4167">
        <v>0</v>
      </c>
      <c r="Q4167" t="e">
        <v>#DIV/0!</v>
      </c>
      <c r="R4167">
        <v>1</v>
      </c>
    </row>
    <row r="4168" spans="1:18" x14ac:dyDescent="0.25">
      <c r="A4168" t="s">
        <v>10021</v>
      </c>
      <c r="B4168" t="s">
        <v>2302</v>
      </c>
      <c r="C4168" t="s">
        <v>209</v>
      </c>
      <c r="D4168">
        <v>43160</v>
      </c>
      <c r="E4168">
        <v>0</v>
      </c>
      <c r="F4168">
        <v>0</v>
      </c>
      <c r="G4168" t="e">
        <v>#DIV/0!</v>
      </c>
      <c r="H4168">
        <v>0</v>
      </c>
      <c r="I4168">
        <v>0</v>
      </c>
      <c r="J4168" t="e">
        <v>#DIV/0!</v>
      </c>
      <c r="K4168">
        <v>0</v>
      </c>
      <c r="L4168" t="e">
        <v>#DIV/0!</v>
      </c>
      <c r="M4168">
        <v>0</v>
      </c>
      <c r="O4168">
        <v>0</v>
      </c>
      <c r="P4168">
        <v>0</v>
      </c>
      <c r="Q4168" t="e">
        <v>#DIV/0!</v>
      </c>
      <c r="R4168">
        <v>0</v>
      </c>
    </row>
    <row r="4169" spans="1:18" x14ac:dyDescent="0.25">
      <c r="A4169" t="s">
        <v>10022</v>
      </c>
      <c r="B4169" t="s">
        <v>2303</v>
      </c>
      <c r="C4169" t="s">
        <v>2172</v>
      </c>
      <c r="D4169">
        <v>43160</v>
      </c>
      <c r="E4169">
        <v>0</v>
      </c>
      <c r="F4169">
        <v>0</v>
      </c>
      <c r="G4169" t="e">
        <v>#DIV/0!</v>
      </c>
      <c r="H4169">
        <v>0</v>
      </c>
      <c r="I4169">
        <v>0</v>
      </c>
      <c r="J4169" t="e">
        <v>#DIV/0!</v>
      </c>
      <c r="K4169">
        <v>0</v>
      </c>
      <c r="L4169" t="e">
        <v>#DIV/0!</v>
      </c>
      <c r="M4169">
        <v>0</v>
      </c>
      <c r="O4169">
        <v>0</v>
      </c>
      <c r="P4169">
        <v>0</v>
      </c>
      <c r="Q4169" t="e">
        <v>#DIV/0!</v>
      </c>
      <c r="R4169">
        <v>0</v>
      </c>
    </row>
    <row r="4170" spans="1:18" x14ac:dyDescent="0.25">
      <c r="A4170" t="s">
        <v>10023</v>
      </c>
      <c r="B4170" t="s">
        <v>2304</v>
      </c>
      <c r="C4170" t="s">
        <v>214</v>
      </c>
      <c r="D4170">
        <v>43160</v>
      </c>
      <c r="E4170">
        <v>3</v>
      </c>
      <c r="F4170">
        <v>3</v>
      </c>
      <c r="G4170">
        <v>1</v>
      </c>
      <c r="H4170">
        <v>19</v>
      </c>
      <c r="I4170">
        <v>18</v>
      </c>
      <c r="J4170">
        <v>1.0555555555555556</v>
      </c>
      <c r="K4170">
        <v>18</v>
      </c>
      <c r="L4170">
        <v>1</v>
      </c>
      <c r="M4170">
        <v>17</v>
      </c>
      <c r="N4170">
        <v>0.85</v>
      </c>
      <c r="O4170">
        <v>0</v>
      </c>
      <c r="P4170">
        <v>1</v>
      </c>
      <c r="Q4170">
        <v>0</v>
      </c>
      <c r="R4170">
        <v>2</v>
      </c>
    </row>
    <row r="4171" spans="1:18" x14ac:dyDescent="0.25">
      <c r="A4171" t="s">
        <v>10024</v>
      </c>
      <c r="B4171" t="s">
        <v>2305</v>
      </c>
      <c r="C4171" t="s">
        <v>220</v>
      </c>
      <c r="D4171">
        <v>43160</v>
      </c>
      <c r="E4171">
        <v>4.5</v>
      </c>
      <c r="F4171">
        <v>8</v>
      </c>
      <c r="G4171">
        <v>0.5625</v>
      </c>
      <c r="H4171">
        <v>31</v>
      </c>
      <c r="I4171">
        <v>27</v>
      </c>
      <c r="J4171">
        <v>1.1481481481481481</v>
      </c>
      <c r="K4171">
        <v>48</v>
      </c>
      <c r="L4171">
        <v>0.5625</v>
      </c>
      <c r="M4171">
        <v>29</v>
      </c>
      <c r="N4171">
        <v>0.85</v>
      </c>
      <c r="O4171">
        <v>5</v>
      </c>
      <c r="P4171">
        <v>6</v>
      </c>
      <c r="Q4171">
        <v>0.83333333333333337</v>
      </c>
      <c r="R4171">
        <v>2</v>
      </c>
    </row>
    <row r="4172" spans="1:18" x14ac:dyDescent="0.25">
      <c r="A4172" t="s">
        <v>10025</v>
      </c>
      <c r="B4172" t="s">
        <v>2306</v>
      </c>
      <c r="C4172" t="s">
        <v>226</v>
      </c>
      <c r="D4172">
        <v>43160</v>
      </c>
      <c r="E4172">
        <v>0</v>
      </c>
      <c r="F4172">
        <v>0</v>
      </c>
      <c r="G4172" t="e">
        <v>#DIV/0!</v>
      </c>
      <c r="H4172">
        <v>0</v>
      </c>
      <c r="I4172">
        <v>0</v>
      </c>
      <c r="J4172" t="e">
        <v>#DIV/0!</v>
      </c>
      <c r="K4172">
        <v>0</v>
      </c>
      <c r="L4172" t="e">
        <v>#DIV/0!</v>
      </c>
      <c r="M4172">
        <v>0</v>
      </c>
      <c r="O4172">
        <v>0</v>
      </c>
      <c r="P4172">
        <v>0</v>
      </c>
      <c r="Q4172" t="e">
        <v>#DIV/0!</v>
      </c>
      <c r="R4172">
        <v>0</v>
      </c>
    </row>
    <row r="4173" spans="1:18" x14ac:dyDescent="0.25">
      <c r="A4173" t="s">
        <v>10026</v>
      </c>
      <c r="B4173" t="s">
        <v>2307</v>
      </c>
      <c r="C4173" t="s">
        <v>227</v>
      </c>
      <c r="D4173">
        <v>43160</v>
      </c>
      <c r="E4173">
        <v>0</v>
      </c>
      <c r="F4173">
        <v>0</v>
      </c>
      <c r="G4173" t="e">
        <v>#DIV/0!</v>
      </c>
      <c r="H4173">
        <v>0</v>
      </c>
      <c r="I4173">
        <v>0</v>
      </c>
      <c r="J4173" t="e">
        <v>#DIV/0!</v>
      </c>
      <c r="K4173">
        <v>0</v>
      </c>
      <c r="L4173" t="e">
        <v>#DIV/0!</v>
      </c>
      <c r="M4173">
        <v>0</v>
      </c>
      <c r="O4173">
        <v>0</v>
      </c>
      <c r="P4173">
        <v>0</v>
      </c>
      <c r="Q4173" t="e">
        <v>#DIV/0!</v>
      </c>
      <c r="R4173">
        <v>0</v>
      </c>
    </row>
    <row r="4174" spans="1:18" x14ac:dyDescent="0.25">
      <c r="A4174" t="s">
        <v>10027</v>
      </c>
      <c r="B4174" t="s">
        <v>2884</v>
      </c>
      <c r="C4174" t="s">
        <v>2810</v>
      </c>
      <c r="D4174">
        <v>43160</v>
      </c>
      <c r="E4174">
        <v>4</v>
      </c>
      <c r="F4174">
        <v>4</v>
      </c>
      <c r="G4174">
        <v>1</v>
      </c>
      <c r="H4174">
        <v>29</v>
      </c>
      <c r="I4174">
        <v>24</v>
      </c>
      <c r="J4174">
        <v>1.2083333333333333</v>
      </c>
      <c r="K4174">
        <v>24</v>
      </c>
      <c r="L4174">
        <v>1</v>
      </c>
      <c r="M4174">
        <v>25</v>
      </c>
      <c r="O4174">
        <v>2</v>
      </c>
      <c r="P4174">
        <v>4</v>
      </c>
      <c r="Q4174">
        <v>0.5</v>
      </c>
      <c r="R4174">
        <v>4</v>
      </c>
    </row>
    <row r="4175" spans="1:18" x14ac:dyDescent="0.25">
      <c r="A4175" t="s">
        <v>10028</v>
      </c>
      <c r="B4175" t="s">
        <v>2893</v>
      </c>
      <c r="C4175" t="s">
        <v>2890</v>
      </c>
      <c r="D4175">
        <v>43160</v>
      </c>
      <c r="E4175">
        <v>1</v>
      </c>
      <c r="F4175">
        <v>1</v>
      </c>
      <c r="G4175">
        <v>1</v>
      </c>
      <c r="H4175">
        <v>1</v>
      </c>
      <c r="I4175">
        <v>1</v>
      </c>
      <c r="J4175">
        <v>1</v>
      </c>
      <c r="K4175">
        <v>1</v>
      </c>
      <c r="L4175">
        <v>1</v>
      </c>
      <c r="M4175">
        <v>1</v>
      </c>
      <c r="O4175">
        <v>1</v>
      </c>
      <c r="P4175">
        <v>1</v>
      </c>
      <c r="Q4175">
        <v>1</v>
      </c>
      <c r="R4175">
        <v>1</v>
      </c>
    </row>
    <row r="4176" spans="1:18" x14ac:dyDescent="0.25">
      <c r="A4176" t="s">
        <v>10029</v>
      </c>
      <c r="B4176" t="s">
        <v>3005</v>
      </c>
      <c r="C4176" t="s">
        <v>3004</v>
      </c>
      <c r="D4176">
        <v>43160</v>
      </c>
      <c r="E4176">
        <v>5</v>
      </c>
      <c r="F4176">
        <v>5</v>
      </c>
      <c r="G4176">
        <v>1</v>
      </c>
      <c r="H4176">
        <v>30</v>
      </c>
      <c r="I4176">
        <v>25</v>
      </c>
      <c r="J4176">
        <v>1.2</v>
      </c>
      <c r="K4176">
        <v>25</v>
      </c>
      <c r="L4176">
        <v>1</v>
      </c>
      <c r="M4176">
        <v>26</v>
      </c>
      <c r="O4176">
        <v>3</v>
      </c>
      <c r="P4176">
        <v>5</v>
      </c>
      <c r="Q4176">
        <v>0.6</v>
      </c>
      <c r="R4176">
        <v>5</v>
      </c>
    </row>
    <row r="4177" spans="1:18" x14ac:dyDescent="0.25">
      <c r="A4177" t="s">
        <v>10030</v>
      </c>
      <c r="B4177" t="s">
        <v>2885</v>
      </c>
      <c r="C4177" t="s">
        <v>2811</v>
      </c>
      <c r="D4177">
        <v>43160</v>
      </c>
      <c r="E4177">
        <v>1</v>
      </c>
      <c r="F4177">
        <v>3</v>
      </c>
      <c r="G4177">
        <v>0.33333333333333331</v>
      </c>
      <c r="H4177">
        <v>6</v>
      </c>
      <c r="I4177">
        <v>6</v>
      </c>
      <c r="J4177">
        <v>1</v>
      </c>
      <c r="K4177">
        <v>18</v>
      </c>
      <c r="L4177">
        <v>0.33333333333333331</v>
      </c>
      <c r="M4177">
        <v>6</v>
      </c>
      <c r="O4177">
        <v>0</v>
      </c>
      <c r="P4177">
        <v>1</v>
      </c>
      <c r="Q4177">
        <v>0</v>
      </c>
      <c r="R4177">
        <v>0</v>
      </c>
    </row>
    <row r="4178" spans="1:18" x14ac:dyDescent="0.25">
      <c r="A4178" t="s">
        <v>10031</v>
      </c>
      <c r="B4178" t="s">
        <v>2891</v>
      </c>
      <c r="C4178" t="s">
        <v>2892</v>
      </c>
      <c r="D4178">
        <v>43160</v>
      </c>
      <c r="E4178">
        <v>1</v>
      </c>
      <c r="F4178">
        <v>1</v>
      </c>
      <c r="G4178">
        <v>1</v>
      </c>
      <c r="H4178">
        <v>1</v>
      </c>
      <c r="I4178">
        <v>1</v>
      </c>
      <c r="J4178">
        <v>1</v>
      </c>
      <c r="K4178">
        <v>1</v>
      </c>
      <c r="L4178">
        <v>1</v>
      </c>
      <c r="M4178">
        <v>1</v>
      </c>
      <c r="O4178">
        <v>1</v>
      </c>
      <c r="P4178">
        <v>1</v>
      </c>
      <c r="Q4178">
        <v>1</v>
      </c>
      <c r="R4178">
        <v>1</v>
      </c>
    </row>
    <row r="4179" spans="1:18" x14ac:dyDescent="0.25">
      <c r="A4179" t="s">
        <v>10032</v>
      </c>
      <c r="B4179" t="s">
        <v>3007</v>
      </c>
      <c r="C4179" t="s">
        <v>3006</v>
      </c>
      <c r="D4179">
        <v>43160</v>
      </c>
      <c r="E4179">
        <v>1</v>
      </c>
      <c r="F4179">
        <v>1</v>
      </c>
      <c r="G4179">
        <v>1</v>
      </c>
      <c r="H4179">
        <v>1</v>
      </c>
      <c r="I4179">
        <v>1</v>
      </c>
      <c r="J4179">
        <v>1</v>
      </c>
      <c r="K4179">
        <v>1</v>
      </c>
      <c r="L4179">
        <v>1</v>
      </c>
      <c r="M4179">
        <v>1</v>
      </c>
      <c r="O4179">
        <v>1</v>
      </c>
      <c r="P4179">
        <v>1</v>
      </c>
      <c r="Q4179">
        <v>1</v>
      </c>
      <c r="R4179">
        <v>1</v>
      </c>
    </row>
    <row r="4180" spans="1:18" x14ac:dyDescent="0.25">
      <c r="A4180" t="s">
        <v>10033</v>
      </c>
      <c r="B4180" t="s">
        <v>2308</v>
      </c>
      <c r="C4180" t="s">
        <v>204</v>
      </c>
      <c r="D4180">
        <v>43160</v>
      </c>
      <c r="E4180">
        <v>4</v>
      </c>
      <c r="F4180">
        <v>4.5</v>
      </c>
      <c r="G4180">
        <v>0.88888888888888884</v>
      </c>
      <c r="H4180">
        <v>19</v>
      </c>
      <c r="I4180">
        <v>24</v>
      </c>
      <c r="J4180">
        <v>0.79166666666666663</v>
      </c>
      <c r="K4180">
        <v>27</v>
      </c>
      <c r="L4180">
        <v>0.88888888888888884</v>
      </c>
      <c r="M4180">
        <v>19</v>
      </c>
      <c r="O4180">
        <v>0</v>
      </c>
      <c r="P4180">
        <v>0</v>
      </c>
      <c r="Q4180" t="e">
        <v>#DIV/0!</v>
      </c>
      <c r="R4180">
        <v>0</v>
      </c>
    </row>
    <row r="4181" spans="1:18" x14ac:dyDescent="0.25">
      <c r="A4181" t="s">
        <v>10034</v>
      </c>
      <c r="B4181" t="s">
        <v>2309</v>
      </c>
      <c r="C4181" t="s">
        <v>208</v>
      </c>
      <c r="D4181">
        <v>43160</v>
      </c>
      <c r="E4181">
        <v>0</v>
      </c>
      <c r="F4181">
        <v>0</v>
      </c>
      <c r="G4181" t="e">
        <v>#DIV/0!</v>
      </c>
      <c r="H4181">
        <v>0</v>
      </c>
      <c r="I4181">
        <v>0</v>
      </c>
      <c r="J4181" t="e">
        <v>#DIV/0!</v>
      </c>
      <c r="K4181">
        <v>0</v>
      </c>
      <c r="L4181" t="e">
        <v>#DIV/0!</v>
      </c>
      <c r="M4181">
        <v>0</v>
      </c>
      <c r="O4181">
        <v>0</v>
      </c>
      <c r="P4181">
        <v>0</v>
      </c>
      <c r="Q4181" t="e">
        <v>#DIV/0!</v>
      </c>
      <c r="R4181">
        <v>0</v>
      </c>
    </row>
    <row r="4182" spans="1:18" x14ac:dyDescent="0.25">
      <c r="A4182" t="s">
        <v>10035</v>
      </c>
      <c r="B4182" t="s">
        <v>2310</v>
      </c>
      <c r="C4182" t="s">
        <v>2173</v>
      </c>
      <c r="D4182">
        <v>43160</v>
      </c>
      <c r="E4182">
        <v>0.5</v>
      </c>
      <c r="F4182">
        <v>1.5</v>
      </c>
      <c r="G4182">
        <v>0.33333333333333331</v>
      </c>
      <c r="H4182">
        <v>1</v>
      </c>
      <c r="I4182">
        <v>3</v>
      </c>
      <c r="J4182">
        <v>0.33333333333333331</v>
      </c>
      <c r="K4182">
        <v>9</v>
      </c>
      <c r="L4182">
        <v>0.33333333333333331</v>
      </c>
      <c r="M4182">
        <v>0</v>
      </c>
      <c r="O4182">
        <v>0</v>
      </c>
      <c r="P4182">
        <v>0</v>
      </c>
      <c r="Q4182" t="e">
        <v>#DIV/0!</v>
      </c>
      <c r="R4182">
        <v>0</v>
      </c>
    </row>
    <row r="4183" spans="1:18" x14ac:dyDescent="0.25">
      <c r="A4183" t="s">
        <v>10036</v>
      </c>
      <c r="B4183" t="s">
        <v>2311</v>
      </c>
      <c r="C4183" t="s">
        <v>212</v>
      </c>
      <c r="D4183">
        <v>43160</v>
      </c>
      <c r="E4183">
        <v>1</v>
      </c>
      <c r="F4183">
        <v>1.5</v>
      </c>
      <c r="G4183">
        <v>0.66666666666666663</v>
      </c>
      <c r="H4183">
        <v>7</v>
      </c>
      <c r="I4183">
        <v>6</v>
      </c>
      <c r="J4183">
        <v>1.1666666666666667</v>
      </c>
      <c r="K4183">
        <v>9</v>
      </c>
      <c r="L4183">
        <v>0.66666666666666663</v>
      </c>
      <c r="M4183">
        <v>5</v>
      </c>
      <c r="O4183">
        <v>0</v>
      </c>
      <c r="P4183">
        <v>0</v>
      </c>
      <c r="Q4183" t="e">
        <v>#DIV/0!</v>
      </c>
      <c r="R4183">
        <v>2</v>
      </c>
    </row>
    <row r="4184" spans="1:18" x14ac:dyDescent="0.25">
      <c r="A4184" t="s">
        <v>10037</v>
      </c>
      <c r="B4184" t="s">
        <v>2312</v>
      </c>
      <c r="C4184" t="s">
        <v>363</v>
      </c>
      <c r="D4184">
        <v>43160</v>
      </c>
      <c r="E4184">
        <v>5.5</v>
      </c>
      <c r="F4184">
        <v>5.5</v>
      </c>
      <c r="G4184">
        <v>1</v>
      </c>
      <c r="H4184">
        <v>25</v>
      </c>
      <c r="I4184">
        <v>33</v>
      </c>
      <c r="J4184">
        <v>0.75757575757575757</v>
      </c>
      <c r="K4184">
        <v>33</v>
      </c>
      <c r="L4184">
        <v>1</v>
      </c>
      <c r="M4184">
        <v>19</v>
      </c>
      <c r="O4184">
        <v>2</v>
      </c>
      <c r="P4184">
        <v>2</v>
      </c>
      <c r="Q4184">
        <v>1</v>
      </c>
      <c r="R4184">
        <v>6</v>
      </c>
    </row>
    <row r="4185" spans="1:18" x14ac:dyDescent="0.25">
      <c r="A4185" t="s">
        <v>10038</v>
      </c>
      <c r="B4185" t="s">
        <v>2313</v>
      </c>
      <c r="C4185" t="s">
        <v>223</v>
      </c>
      <c r="D4185">
        <v>43160</v>
      </c>
      <c r="E4185">
        <v>0</v>
      </c>
      <c r="F4185">
        <v>0</v>
      </c>
      <c r="G4185" t="e">
        <v>#DIV/0!</v>
      </c>
      <c r="H4185">
        <v>0</v>
      </c>
      <c r="I4185">
        <v>0</v>
      </c>
      <c r="J4185" t="e">
        <v>#DIV/0!</v>
      </c>
      <c r="K4185">
        <v>0</v>
      </c>
      <c r="L4185" t="e">
        <v>#DIV/0!</v>
      </c>
      <c r="M4185">
        <v>0</v>
      </c>
      <c r="O4185">
        <v>0</v>
      </c>
      <c r="P4185">
        <v>0</v>
      </c>
      <c r="Q4185" t="e">
        <v>#DIV/0!</v>
      </c>
      <c r="R4185">
        <v>0</v>
      </c>
    </row>
    <row r="4186" spans="1:18" x14ac:dyDescent="0.25">
      <c r="A4186" t="s">
        <v>10039</v>
      </c>
      <c r="B4186" t="s">
        <v>2314</v>
      </c>
      <c r="C4186" t="s">
        <v>206</v>
      </c>
      <c r="D4186">
        <v>43160</v>
      </c>
      <c r="E4186">
        <v>5.5</v>
      </c>
      <c r="F4186">
        <v>5.5</v>
      </c>
      <c r="G4186">
        <v>1</v>
      </c>
      <c r="H4186">
        <v>78</v>
      </c>
      <c r="I4186">
        <v>77</v>
      </c>
      <c r="J4186">
        <v>1.0129870129870129</v>
      </c>
      <c r="K4186">
        <v>77</v>
      </c>
      <c r="L4186">
        <v>1</v>
      </c>
      <c r="M4186">
        <v>78</v>
      </c>
      <c r="O4186">
        <v>6</v>
      </c>
      <c r="P4186">
        <v>6</v>
      </c>
      <c r="Q4186">
        <v>1</v>
      </c>
      <c r="R4186">
        <v>0</v>
      </c>
    </row>
    <row r="4187" spans="1:18" x14ac:dyDescent="0.25">
      <c r="A4187" t="s">
        <v>10040</v>
      </c>
      <c r="B4187" t="s">
        <v>2315</v>
      </c>
      <c r="C4187" t="s">
        <v>977</v>
      </c>
      <c r="D4187">
        <v>43160</v>
      </c>
      <c r="E4187">
        <v>1</v>
      </c>
      <c r="F4187">
        <v>1.5</v>
      </c>
      <c r="G4187">
        <v>0.66666666666666663</v>
      </c>
      <c r="H4187">
        <v>10</v>
      </c>
      <c r="I4187">
        <v>14</v>
      </c>
      <c r="J4187">
        <v>0.7142857142857143</v>
      </c>
      <c r="K4187">
        <v>21</v>
      </c>
      <c r="L4187">
        <v>0.66666666666666663</v>
      </c>
      <c r="M4187">
        <v>10</v>
      </c>
      <c r="O4187">
        <v>0</v>
      </c>
      <c r="P4187">
        <v>0</v>
      </c>
      <c r="Q4187" t="e">
        <v>#DIV/0!</v>
      </c>
      <c r="R4187">
        <v>0</v>
      </c>
    </row>
    <row r="4188" spans="1:18" x14ac:dyDescent="0.25">
      <c r="A4188" t="s">
        <v>10041</v>
      </c>
      <c r="B4188" t="s">
        <v>2316</v>
      </c>
      <c r="C4188" t="s">
        <v>229</v>
      </c>
      <c r="D4188">
        <v>43160</v>
      </c>
      <c r="E4188">
        <v>4</v>
      </c>
      <c r="F4188">
        <v>9</v>
      </c>
      <c r="G4188">
        <v>0.44444444444444442</v>
      </c>
      <c r="H4188">
        <v>73</v>
      </c>
      <c r="I4188">
        <v>40</v>
      </c>
      <c r="J4188">
        <v>1.825</v>
      </c>
      <c r="K4188">
        <v>90</v>
      </c>
      <c r="L4188">
        <v>0.44444444444444442</v>
      </c>
      <c r="M4188">
        <v>72</v>
      </c>
      <c r="O4188">
        <v>5</v>
      </c>
      <c r="P4188">
        <v>5</v>
      </c>
      <c r="Q4188">
        <v>1</v>
      </c>
      <c r="R4188">
        <v>1</v>
      </c>
    </row>
    <row r="4189" spans="1:18" x14ac:dyDescent="0.25">
      <c r="A4189" t="s">
        <v>10042</v>
      </c>
      <c r="B4189" t="s">
        <v>2317</v>
      </c>
      <c r="C4189" t="s">
        <v>678</v>
      </c>
      <c r="D4189">
        <v>43160</v>
      </c>
      <c r="E4189">
        <v>0</v>
      </c>
      <c r="F4189">
        <v>0</v>
      </c>
      <c r="G4189" t="e">
        <v>#DIV/0!</v>
      </c>
      <c r="H4189">
        <v>0</v>
      </c>
      <c r="I4189">
        <v>0</v>
      </c>
      <c r="J4189" t="e">
        <v>#DIV/0!</v>
      </c>
      <c r="K4189">
        <v>0</v>
      </c>
      <c r="L4189" t="e">
        <v>#DIV/0!</v>
      </c>
      <c r="M4189">
        <v>0</v>
      </c>
      <c r="O4189">
        <v>0</v>
      </c>
      <c r="P4189">
        <v>0</v>
      </c>
      <c r="Q4189" t="e">
        <v>#DIV/0!</v>
      </c>
      <c r="R4189">
        <v>0</v>
      </c>
    </row>
    <row r="4190" spans="1:18" x14ac:dyDescent="0.25">
      <c r="A4190" t="s">
        <v>10043</v>
      </c>
      <c r="B4190" t="s">
        <v>2318</v>
      </c>
      <c r="C4190" t="s">
        <v>231</v>
      </c>
      <c r="D4190">
        <v>43160</v>
      </c>
      <c r="E4190">
        <v>5</v>
      </c>
      <c r="F4190">
        <v>5.5</v>
      </c>
      <c r="G4190">
        <v>0.90909090909090906</v>
      </c>
      <c r="H4190">
        <v>47</v>
      </c>
      <c r="I4190">
        <v>55</v>
      </c>
      <c r="J4190">
        <v>0.8545454545454545</v>
      </c>
      <c r="K4190">
        <v>62</v>
      </c>
      <c r="L4190">
        <v>0.88709677419354838</v>
      </c>
      <c r="M4190">
        <v>46</v>
      </c>
      <c r="O4190">
        <v>2</v>
      </c>
      <c r="P4190">
        <v>5</v>
      </c>
      <c r="Q4190">
        <v>0.4</v>
      </c>
      <c r="R4190">
        <v>1</v>
      </c>
    </row>
    <row r="4191" spans="1:18" x14ac:dyDescent="0.25">
      <c r="A4191" t="s">
        <v>10044</v>
      </c>
      <c r="B4191" t="s">
        <v>2319</v>
      </c>
      <c r="C4191" t="s">
        <v>236</v>
      </c>
      <c r="D4191">
        <v>43160</v>
      </c>
      <c r="E4191">
        <v>7.5</v>
      </c>
      <c r="F4191">
        <v>7.5</v>
      </c>
      <c r="G4191">
        <v>1</v>
      </c>
      <c r="H4191">
        <v>106</v>
      </c>
      <c r="I4191">
        <v>84</v>
      </c>
      <c r="J4191">
        <v>1.2619047619047619</v>
      </c>
      <c r="K4191">
        <v>84</v>
      </c>
      <c r="L4191">
        <v>1</v>
      </c>
      <c r="M4191">
        <v>100</v>
      </c>
      <c r="O4191">
        <v>0</v>
      </c>
      <c r="P4191">
        <v>4</v>
      </c>
      <c r="Q4191">
        <v>0</v>
      </c>
      <c r="R4191">
        <v>6</v>
      </c>
    </row>
    <row r="4192" spans="1:18" x14ac:dyDescent="0.25">
      <c r="A4192" t="s">
        <v>10045</v>
      </c>
      <c r="B4192" t="s">
        <v>2320</v>
      </c>
      <c r="C4192" t="s">
        <v>221</v>
      </c>
      <c r="D4192">
        <v>43160</v>
      </c>
      <c r="E4192">
        <v>6</v>
      </c>
      <c r="F4192">
        <v>7.5</v>
      </c>
      <c r="G4192">
        <v>0.8</v>
      </c>
      <c r="H4192">
        <v>60</v>
      </c>
      <c r="I4192">
        <v>81</v>
      </c>
      <c r="J4192">
        <v>0.7407407407407407</v>
      </c>
      <c r="K4192">
        <v>102</v>
      </c>
      <c r="L4192">
        <v>0.79411764705882348</v>
      </c>
      <c r="M4192">
        <v>44</v>
      </c>
      <c r="O4192">
        <v>2</v>
      </c>
      <c r="P4192">
        <v>2</v>
      </c>
      <c r="Q4192">
        <v>1</v>
      </c>
      <c r="R4192">
        <v>16</v>
      </c>
    </row>
    <row r="4193" spans="1:18" x14ac:dyDescent="0.25">
      <c r="A4193" t="s">
        <v>10046</v>
      </c>
      <c r="B4193" t="s">
        <v>2321</v>
      </c>
      <c r="C4193" t="s">
        <v>238</v>
      </c>
      <c r="D4193">
        <v>43160</v>
      </c>
      <c r="E4193">
        <v>3</v>
      </c>
      <c r="F4193">
        <v>4.5</v>
      </c>
      <c r="G4193">
        <v>0.66666666666666663</v>
      </c>
      <c r="H4193">
        <v>30</v>
      </c>
      <c r="I4193">
        <v>42</v>
      </c>
      <c r="J4193">
        <v>0.7142857142857143</v>
      </c>
      <c r="K4193">
        <v>63</v>
      </c>
      <c r="L4193">
        <v>0.66666666666666663</v>
      </c>
      <c r="M4193">
        <v>27</v>
      </c>
      <c r="O4193">
        <v>2</v>
      </c>
      <c r="P4193">
        <v>2</v>
      </c>
      <c r="Q4193">
        <v>1</v>
      </c>
      <c r="R4193">
        <v>3</v>
      </c>
    </row>
    <row r="4194" spans="1:18" x14ac:dyDescent="0.25">
      <c r="A4194" t="s">
        <v>10047</v>
      </c>
      <c r="B4194" t="s">
        <v>2322</v>
      </c>
      <c r="C4194" t="s">
        <v>224</v>
      </c>
      <c r="D4194">
        <v>43160</v>
      </c>
      <c r="E4194">
        <v>0</v>
      </c>
      <c r="F4194">
        <v>0</v>
      </c>
      <c r="G4194" t="e">
        <v>#DIV/0!</v>
      </c>
      <c r="H4194">
        <v>0</v>
      </c>
      <c r="I4194">
        <v>0</v>
      </c>
      <c r="J4194" t="e">
        <v>#DIV/0!</v>
      </c>
      <c r="K4194">
        <v>0</v>
      </c>
      <c r="L4194" t="e">
        <v>#DIV/0!</v>
      </c>
      <c r="M4194">
        <v>0</v>
      </c>
      <c r="O4194">
        <v>0</v>
      </c>
      <c r="P4194">
        <v>0</v>
      </c>
      <c r="Q4194" t="e">
        <v>#DIV/0!</v>
      </c>
      <c r="R4194">
        <v>0</v>
      </c>
    </row>
    <row r="4195" spans="1:18" x14ac:dyDescent="0.25">
      <c r="A4195" t="s">
        <v>10048</v>
      </c>
      <c r="B4195" t="s">
        <v>2323</v>
      </c>
      <c r="C4195" t="s">
        <v>584</v>
      </c>
      <c r="D4195">
        <v>43160</v>
      </c>
      <c r="E4195">
        <v>0</v>
      </c>
      <c r="F4195">
        <v>0</v>
      </c>
      <c r="G4195" t="e">
        <v>#DIV/0!</v>
      </c>
      <c r="H4195">
        <v>0</v>
      </c>
      <c r="I4195">
        <v>0</v>
      </c>
      <c r="J4195" t="e">
        <v>#DIV/0!</v>
      </c>
      <c r="K4195">
        <v>0</v>
      </c>
      <c r="L4195" t="e">
        <v>#DIV/0!</v>
      </c>
      <c r="M4195">
        <v>0</v>
      </c>
      <c r="O4195">
        <v>0</v>
      </c>
      <c r="P4195">
        <v>0</v>
      </c>
      <c r="Q4195" t="e">
        <v>#DIV/0!</v>
      </c>
      <c r="R4195">
        <v>0</v>
      </c>
    </row>
    <row r="4196" spans="1:18" x14ac:dyDescent="0.25">
      <c r="A4196" t="s">
        <v>10049</v>
      </c>
      <c r="B4196" t="s">
        <v>2324</v>
      </c>
      <c r="C4196" t="s">
        <v>1164</v>
      </c>
      <c r="D4196">
        <v>43160</v>
      </c>
      <c r="E4196">
        <v>1</v>
      </c>
      <c r="F4196">
        <v>1</v>
      </c>
      <c r="G4196">
        <v>1</v>
      </c>
      <c r="H4196">
        <v>5</v>
      </c>
      <c r="I4196">
        <v>6</v>
      </c>
      <c r="J4196">
        <v>0.83333333333333337</v>
      </c>
      <c r="K4196">
        <v>6</v>
      </c>
      <c r="L4196">
        <v>1</v>
      </c>
      <c r="M4196">
        <v>5</v>
      </c>
      <c r="O4196">
        <v>0</v>
      </c>
      <c r="P4196">
        <v>0</v>
      </c>
      <c r="Q4196" t="e">
        <v>#DIV/0!</v>
      </c>
      <c r="R4196">
        <v>0</v>
      </c>
    </row>
    <row r="4197" spans="1:18" x14ac:dyDescent="0.25">
      <c r="A4197" t="s">
        <v>10050</v>
      </c>
      <c r="B4197" t="s">
        <v>2325</v>
      </c>
      <c r="C4197" t="s">
        <v>1166</v>
      </c>
      <c r="D4197">
        <v>43160</v>
      </c>
      <c r="E4197">
        <v>1.5</v>
      </c>
      <c r="F4197">
        <v>1.5</v>
      </c>
      <c r="G4197">
        <v>1</v>
      </c>
      <c r="H4197">
        <v>6</v>
      </c>
      <c r="I4197">
        <v>9</v>
      </c>
      <c r="J4197">
        <v>0.66666666666666663</v>
      </c>
      <c r="K4197">
        <v>9</v>
      </c>
      <c r="L4197">
        <v>1</v>
      </c>
      <c r="M4197">
        <v>6</v>
      </c>
      <c r="O4197">
        <v>0</v>
      </c>
      <c r="P4197">
        <v>0</v>
      </c>
      <c r="Q4197" t="e">
        <v>#DIV/0!</v>
      </c>
      <c r="R4197">
        <v>0</v>
      </c>
    </row>
    <row r="4198" spans="1:18" x14ac:dyDescent="0.25">
      <c r="A4198" t="s">
        <v>10051</v>
      </c>
      <c r="B4198" t="s">
        <v>2326</v>
      </c>
      <c r="C4198" t="s">
        <v>1168</v>
      </c>
      <c r="D4198">
        <v>43160</v>
      </c>
      <c r="E4198">
        <v>0</v>
      </c>
      <c r="F4198">
        <v>0</v>
      </c>
      <c r="G4198" t="e">
        <v>#DIV/0!</v>
      </c>
      <c r="H4198">
        <v>0</v>
      </c>
      <c r="I4198">
        <v>0</v>
      </c>
      <c r="J4198" t="e">
        <v>#DIV/0!</v>
      </c>
      <c r="K4198">
        <v>0</v>
      </c>
      <c r="L4198" t="e">
        <v>#DIV/0!</v>
      </c>
      <c r="M4198">
        <v>0</v>
      </c>
      <c r="O4198">
        <v>0</v>
      </c>
      <c r="P4198">
        <v>0</v>
      </c>
      <c r="Q4198" t="e">
        <v>#DIV/0!</v>
      </c>
      <c r="R4198">
        <v>0</v>
      </c>
    </row>
    <row r="4199" spans="1:18" x14ac:dyDescent="0.25">
      <c r="A4199" t="s">
        <v>10052</v>
      </c>
      <c r="B4199" t="s">
        <v>2327</v>
      </c>
      <c r="C4199" t="s">
        <v>1170</v>
      </c>
      <c r="D4199">
        <v>43160</v>
      </c>
      <c r="E4199">
        <v>0</v>
      </c>
      <c r="F4199">
        <v>0</v>
      </c>
      <c r="G4199" t="e">
        <v>#DIV/0!</v>
      </c>
      <c r="H4199">
        <v>0</v>
      </c>
      <c r="I4199">
        <v>0</v>
      </c>
      <c r="J4199" t="e">
        <v>#DIV/0!</v>
      </c>
      <c r="K4199">
        <v>0</v>
      </c>
      <c r="L4199" t="e">
        <v>#DIV/0!</v>
      </c>
      <c r="M4199">
        <v>0</v>
      </c>
      <c r="O4199">
        <v>0</v>
      </c>
      <c r="P4199">
        <v>0</v>
      </c>
      <c r="Q4199" t="e">
        <v>#DIV/0!</v>
      </c>
      <c r="R4199">
        <v>0</v>
      </c>
    </row>
    <row r="4200" spans="1:18" x14ac:dyDescent="0.25">
      <c r="A4200" t="s">
        <v>10053</v>
      </c>
      <c r="B4200" t="s">
        <v>2328</v>
      </c>
      <c r="C4200" t="s">
        <v>2174</v>
      </c>
      <c r="D4200">
        <v>43160</v>
      </c>
      <c r="E4200">
        <v>0</v>
      </c>
      <c r="F4200">
        <v>0</v>
      </c>
      <c r="G4200" t="e">
        <v>#DIV/0!</v>
      </c>
      <c r="H4200">
        <v>0</v>
      </c>
      <c r="I4200">
        <v>0</v>
      </c>
      <c r="J4200" t="e">
        <v>#DIV/0!</v>
      </c>
      <c r="K4200">
        <v>0</v>
      </c>
      <c r="L4200" t="e">
        <v>#DIV/0!</v>
      </c>
      <c r="M4200">
        <v>0</v>
      </c>
      <c r="O4200">
        <v>0</v>
      </c>
      <c r="P4200">
        <v>0</v>
      </c>
      <c r="Q4200" t="e">
        <v>#DIV/0!</v>
      </c>
      <c r="R4200">
        <v>0</v>
      </c>
    </row>
    <row r="4201" spans="1:18" x14ac:dyDescent="0.25">
      <c r="A4201" t="s">
        <v>10054</v>
      </c>
      <c r="B4201" t="s">
        <v>2329</v>
      </c>
      <c r="C4201" t="s">
        <v>1172</v>
      </c>
      <c r="D4201">
        <v>43160</v>
      </c>
      <c r="E4201">
        <v>1</v>
      </c>
      <c r="F4201">
        <v>1.5</v>
      </c>
      <c r="G4201">
        <v>0.66666666666666663</v>
      </c>
      <c r="H4201">
        <v>13</v>
      </c>
      <c r="I4201">
        <v>6</v>
      </c>
      <c r="J4201">
        <v>2.1666666666666665</v>
      </c>
      <c r="K4201">
        <v>9</v>
      </c>
      <c r="L4201">
        <v>0.66666666666666663</v>
      </c>
      <c r="M4201">
        <v>13</v>
      </c>
      <c r="O4201">
        <v>0</v>
      </c>
      <c r="P4201">
        <v>0</v>
      </c>
      <c r="Q4201" t="e">
        <v>#DIV/0!</v>
      </c>
      <c r="R4201">
        <v>0</v>
      </c>
    </row>
    <row r="4202" spans="1:18" x14ac:dyDescent="0.25">
      <c r="A4202" t="s">
        <v>10055</v>
      </c>
      <c r="B4202" t="s">
        <v>2330</v>
      </c>
      <c r="C4202" t="s">
        <v>1174</v>
      </c>
      <c r="D4202">
        <v>43160</v>
      </c>
      <c r="E4202">
        <v>2.5</v>
      </c>
      <c r="F4202">
        <v>3.5</v>
      </c>
      <c r="G4202">
        <v>0.7142857142857143</v>
      </c>
      <c r="H4202">
        <v>13</v>
      </c>
      <c r="I4202">
        <v>15</v>
      </c>
      <c r="J4202">
        <v>0.8666666666666667</v>
      </c>
      <c r="K4202">
        <v>21</v>
      </c>
      <c r="L4202">
        <v>0.7142857142857143</v>
      </c>
      <c r="M4202">
        <v>13</v>
      </c>
      <c r="O4202">
        <v>0</v>
      </c>
      <c r="P4202">
        <v>0</v>
      </c>
      <c r="Q4202" t="e">
        <v>#DIV/0!</v>
      </c>
      <c r="R4202">
        <v>0</v>
      </c>
    </row>
    <row r="4203" spans="1:18" x14ac:dyDescent="0.25">
      <c r="A4203" t="s">
        <v>10056</v>
      </c>
      <c r="B4203" t="s">
        <v>2331</v>
      </c>
      <c r="C4203" t="s">
        <v>202</v>
      </c>
      <c r="D4203">
        <v>43160</v>
      </c>
      <c r="E4203">
        <v>1</v>
      </c>
      <c r="F4203">
        <v>1</v>
      </c>
      <c r="G4203">
        <v>1</v>
      </c>
      <c r="H4203">
        <v>5</v>
      </c>
      <c r="I4203">
        <v>6</v>
      </c>
      <c r="J4203">
        <v>0.83333333333333337</v>
      </c>
      <c r="K4203">
        <v>6</v>
      </c>
      <c r="L4203">
        <v>1</v>
      </c>
      <c r="M4203">
        <v>5</v>
      </c>
      <c r="O4203">
        <v>0</v>
      </c>
      <c r="P4203">
        <v>0</v>
      </c>
      <c r="Q4203" t="e">
        <v>#DIV/0!</v>
      </c>
      <c r="R4203">
        <v>0</v>
      </c>
    </row>
    <row r="4204" spans="1:18" x14ac:dyDescent="0.25">
      <c r="A4204" t="s">
        <v>10057</v>
      </c>
      <c r="B4204" t="s">
        <v>2332</v>
      </c>
      <c r="C4204" t="s">
        <v>203</v>
      </c>
      <c r="D4204">
        <v>43160</v>
      </c>
      <c r="E4204">
        <v>9.5</v>
      </c>
      <c r="F4204">
        <v>10</v>
      </c>
      <c r="G4204">
        <v>0.95</v>
      </c>
      <c r="H4204">
        <v>97</v>
      </c>
      <c r="I4204">
        <v>101</v>
      </c>
      <c r="J4204">
        <v>0.96039603960396036</v>
      </c>
      <c r="K4204">
        <v>104</v>
      </c>
      <c r="L4204">
        <v>0.97115384615384615</v>
      </c>
      <c r="M4204">
        <v>97</v>
      </c>
      <c r="O4204">
        <v>6</v>
      </c>
      <c r="P4204">
        <v>6</v>
      </c>
      <c r="Q4204">
        <v>1</v>
      </c>
      <c r="R4204">
        <v>0</v>
      </c>
    </row>
    <row r="4205" spans="1:18" x14ac:dyDescent="0.25">
      <c r="A4205" t="s">
        <v>10058</v>
      </c>
      <c r="B4205" t="s">
        <v>2333</v>
      </c>
      <c r="C4205" t="s">
        <v>988</v>
      </c>
      <c r="D4205">
        <v>43160</v>
      </c>
      <c r="E4205">
        <v>2.5</v>
      </c>
      <c r="F4205">
        <v>3</v>
      </c>
      <c r="G4205">
        <v>0.83333333333333337</v>
      </c>
      <c r="H4205">
        <v>16</v>
      </c>
      <c r="I4205">
        <v>23</v>
      </c>
      <c r="J4205">
        <v>0.69565217391304346</v>
      </c>
      <c r="K4205">
        <v>30</v>
      </c>
      <c r="L4205">
        <v>0.76666666666666672</v>
      </c>
      <c r="M4205">
        <v>16</v>
      </c>
      <c r="O4205">
        <v>0</v>
      </c>
      <c r="P4205">
        <v>0</v>
      </c>
      <c r="Q4205" t="e">
        <v>#DIV/0!</v>
      </c>
      <c r="R4205">
        <v>0</v>
      </c>
    </row>
    <row r="4206" spans="1:18" x14ac:dyDescent="0.25">
      <c r="A4206" t="s">
        <v>10059</v>
      </c>
      <c r="B4206" t="s">
        <v>2334</v>
      </c>
      <c r="C4206" t="s">
        <v>1322</v>
      </c>
      <c r="D4206">
        <v>43160</v>
      </c>
      <c r="E4206">
        <v>0</v>
      </c>
      <c r="F4206">
        <v>0</v>
      </c>
      <c r="G4206" t="e">
        <v>#DIV/0!</v>
      </c>
      <c r="H4206">
        <v>0</v>
      </c>
      <c r="I4206">
        <v>0</v>
      </c>
      <c r="J4206" t="e">
        <v>#DIV/0!</v>
      </c>
      <c r="K4206">
        <v>0</v>
      </c>
      <c r="L4206" t="e">
        <v>#DIV/0!</v>
      </c>
      <c r="M4206">
        <v>0</v>
      </c>
      <c r="O4206">
        <v>0</v>
      </c>
      <c r="P4206">
        <v>0</v>
      </c>
      <c r="Q4206" t="e">
        <v>#DIV/0!</v>
      </c>
      <c r="R4206">
        <v>0</v>
      </c>
    </row>
    <row r="4207" spans="1:18" x14ac:dyDescent="0.25">
      <c r="A4207" t="s">
        <v>10060</v>
      </c>
      <c r="B4207" t="s">
        <v>2335</v>
      </c>
      <c r="C4207" t="s">
        <v>232</v>
      </c>
      <c r="D4207">
        <v>43160</v>
      </c>
      <c r="E4207">
        <v>0</v>
      </c>
      <c r="F4207">
        <v>0</v>
      </c>
      <c r="G4207" t="e">
        <v>#DIV/0!</v>
      </c>
      <c r="H4207">
        <v>0</v>
      </c>
      <c r="I4207">
        <v>0</v>
      </c>
      <c r="J4207" t="e">
        <v>#DIV/0!</v>
      </c>
      <c r="K4207">
        <v>0</v>
      </c>
      <c r="L4207" t="e">
        <v>#DIV/0!</v>
      </c>
      <c r="M4207">
        <v>0</v>
      </c>
      <c r="O4207">
        <v>0</v>
      </c>
      <c r="P4207">
        <v>0</v>
      </c>
      <c r="Q4207" t="e">
        <v>#DIV/0!</v>
      </c>
      <c r="R4207">
        <v>0</v>
      </c>
    </row>
    <row r="4208" spans="1:18" x14ac:dyDescent="0.25">
      <c r="A4208" t="s">
        <v>10061</v>
      </c>
      <c r="B4208" t="s">
        <v>2336</v>
      </c>
      <c r="C4208" t="s">
        <v>207</v>
      </c>
      <c r="D4208">
        <v>43160</v>
      </c>
      <c r="E4208">
        <v>0</v>
      </c>
      <c r="F4208">
        <v>0</v>
      </c>
      <c r="G4208" t="e">
        <v>#DIV/0!</v>
      </c>
      <c r="H4208">
        <v>0</v>
      </c>
      <c r="I4208">
        <v>0</v>
      </c>
      <c r="J4208" t="e">
        <v>#DIV/0!</v>
      </c>
      <c r="K4208">
        <v>0</v>
      </c>
      <c r="L4208" t="e">
        <v>#DIV/0!</v>
      </c>
      <c r="M4208">
        <v>0</v>
      </c>
      <c r="N4208" t="e">
        <v>#DIV/0!</v>
      </c>
      <c r="O4208">
        <v>0</v>
      </c>
      <c r="P4208">
        <v>0</v>
      </c>
      <c r="Q4208" t="e">
        <v>#DIV/0!</v>
      </c>
      <c r="R4208">
        <v>0</v>
      </c>
    </row>
    <row r="4209" spans="1:18" x14ac:dyDescent="0.25">
      <c r="A4209" t="s">
        <v>10062</v>
      </c>
      <c r="B4209" t="s">
        <v>2337</v>
      </c>
      <c r="C4209" t="s">
        <v>2175</v>
      </c>
      <c r="D4209">
        <v>43160</v>
      </c>
      <c r="E4209">
        <v>0.5</v>
      </c>
      <c r="F4209">
        <v>1.5</v>
      </c>
      <c r="G4209">
        <v>0.33333333333333331</v>
      </c>
      <c r="H4209">
        <v>1</v>
      </c>
      <c r="I4209">
        <v>3</v>
      </c>
      <c r="J4209">
        <v>0.33333333333333331</v>
      </c>
      <c r="K4209">
        <v>9</v>
      </c>
      <c r="L4209">
        <v>0.33333333333333331</v>
      </c>
      <c r="M4209">
        <v>0</v>
      </c>
      <c r="O4209">
        <v>0</v>
      </c>
      <c r="P4209">
        <v>0</v>
      </c>
      <c r="Q4209" t="e">
        <v>#DIV/0!</v>
      </c>
      <c r="R4209">
        <v>0</v>
      </c>
    </row>
    <row r="4210" spans="1:18" x14ac:dyDescent="0.25">
      <c r="A4210" t="s">
        <v>10063</v>
      </c>
      <c r="B4210" t="s">
        <v>2338</v>
      </c>
      <c r="C4210" t="s">
        <v>228</v>
      </c>
      <c r="D4210">
        <v>43160</v>
      </c>
      <c r="E4210">
        <v>4</v>
      </c>
      <c r="F4210">
        <v>9</v>
      </c>
      <c r="G4210">
        <v>0.44444444444444442</v>
      </c>
      <c r="H4210">
        <v>73</v>
      </c>
      <c r="I4210">
        <v>40</v>
      </c>
      <c r="J4210">
        <v>1.825</v>
      </c>
      <c r="K4210">
        <v>90</v>
      </c>
      <c r="L4210">
        <v>0.44444444444444442</v>
      </c>
      <c r="M4210">
        <v>72</v>
      </c>
      <c r="O4210">
        <v>5</v>
      </c>
      <c r="P4210">
        <v>5</v>
      </c>
      <c r="Q4210">
        <v>1</v>
      </c>
      <c r="R4210">
        <v>1</v>
      </c>
    </row>
    <row r="4211" spans="1:18" x14ac:dyDescent="0.25">
      <c r="A4211" t="s">
        <v>10064</v>
      </c>
      <c r="B4211" t="s">
        <v>2339</v>
      </c>
      <c r="C4211" t="s">
        <v>689</v>
      </c>
      <c r="D4211">
        <v>43160</v>
      </c>
      <c r="E4211">
        <v>0</v>
      </c>
      <c r="F4211">
        <v>0</v>
      </c>
      <c r="G4211" t="e">
        <v>#DIV/0!</v>
      </c>
      <c r="H4211">
        <v>0</v>
      </c>
      <c r="I4211">
        <v>0</v>
      </c>
      <c r="J4211" t="e">
        <v>#DIV/0!</v>
      </c>
      <c r="K4211">
        <v>0</v>
      </c>
      <c r="L4211" t="e">
        <v>#DIV/0!</v>
      </c>
      <c r="M4211">
        <v>0</v>
      </c>
      <c r="O4211">
        <v>0</v>
      </c>
      <c r="P4211">
        <v>0</v>
      </c>
      <c r="Q4211" t="e">
        <v>#DIV/0!</v>
      </c>
      <c r="R4211">
        <v>0</v>
      </c>
    </row>
    <row r="4212" spans="1:18" x14ac:dyDescent="0.25">
      <c r="A4212" t="s">
        <v>10065</v>
      </c>
      <c r="B4212" t="s">
        <v>2340</v>
      </c>
      <c r="C4212" t="s">
        <v>211</v>
      </c>
      <c r="D4212">
        <v>43160</v>
      </c>
      <c r="E4212">
        <v>5</v>
      </c>
      <c r="F4212">
        <v>6</v>
      </c>
      <c r="G4212">
        <v>0.83333333333333337</v>
      </c>
      <c r="H4212">
        <v>39</v>
      </c>
      <c r="I4212">
        <v>30</v>
      </c>
      <c r="J4212">
        <v>1.3</v>
      </c>
      <c r="K4212">
        <v>36</v>
      </c>
      <c r="L4212">
        <v>0.83333333333333337</v>
      </c>
      <c r="M4212">
        <v>35</v>
      </c>
      <c r="N4212">
        <v>0.85</v>
      </c>
      <c r="O4212">
        <v>0</v>
      </c>
      <c r="P4212">
        <v>1</v>
      </c>
      <c r="Q4212">
        <v>0</v>
      </c>
      <c r="R4212">
        <v>4</v>
      </c>
    </row>
    <row r="4213" spans="1:18" x14ac:dyDescent="0.25">
      <c r="A4213" t="s">
        <v>10066</v>
      </c>
      <c r="B4213" t="s">
        <v>2341</v>
      </c>
      <c r="C4213" t="s">
        <v>216</v>
      </c>
      <c r="D4213">
        <v>43160</v>
      </c>
      <c r="E4213">
        <v>0</v>
      </c>
      <c r="F4213">
        <v>0</v>
      </c>
      <c r="G4213" t="e">
        <v>#DIV/0!</v>
      </c>
      <c r="H4213">
        <v>0</v>
      </c>
      <c r="I4213">
        <v>0</v>
      </c>
      <c r="J4213" t="e">
        <v>#DIV/0!</v>
      </c>
      <c r="K4213">
        <v>0</v>
      </c>
      <c r="L4213" t="e">
        <v>#DIV/0!</v>
      </c>
      <c r="M4213">
        <v>0</v>
      </c>
      <c r="O4213">
        <v>0</v>
      </c>
      <c r="P4213">
        <v>0</v>
      </c>
      <c r="Q4213" t="e">
        <v>#DIV/0!</v>
      </c>
      <c r="R4213">
        <v>0</v>
      </c>
    </row>
    <row r="4214" spans="1:18" x14ac:dyDescent="0.25">
      <c r="A4214" t="s">
        <v>10067</v>
      </c>
      <c r="B4214" t="s">
        <v>2342</v>
      </c>
      <c r="C4214" t="s">
        <v>230</v>
      </c>
      <c r="D4214">
        <v>43160</v>
      </c>
      <c r="E4214">
        <v>5</v>
      </c>
      <c r="F4214">
        <v>5.5</v>
      </c>
      <c r="G4214">
        <v>0.90909090909090906</v>
      </c>
      <c r="H4214">
        <v>47</v>
      </c>
      <c r="I4214">
        <v>55</v>
      </c>
      <c r="J4214">
        <v>0.8545454545454545</v>
      </c>
      <c r="K4214">
        <v>62</v>
      </c>
      <c r="L4214">
        <v>0.88709677419354838</v>
      </c>
      <c r="M4214">
        <v>46</v>
      </c>
      <c r="O4214">
        <v>2</v>
      </c>
      <c r="P4214">
        <v>5</v>
      </c>
      <c r="Q4214">
        <v>0.4</v>
      </c>
      <c r="R4214">
        <v>1</v>
      </c>
    </row>
    <row r="4215" spans="1:18" x14ac:dyDescent="0.25">
      <c r="A4215" t="s">
        <v>10068</v>
      </c>
      <c r="B4215" t="s">
        <v>9666</v>
      </c>
      <c r="C4215" t="s">
        <v>9523</v>
      </c>
      <c r="D4215">
        <v>43160</v>
      </c>
      <c r="E4215">
        <v>4</v>
      </c>
      <c r="F4215">
        <v>4</v>
      </c>
      <c r="G4215">
        <v>1</v>
      </c>
      <c r="H4215">
        <v>29</v>
      </c>
      <c r="I4215">
        <v>24</v>
      </c>
      <c r="J4215">
        <v>1.2083333333333333</v>
      </c>
      <c r="K4215">
        <v>24</v>
      </c>
      <c r="L4215">
        <v>1</v>
      </c>
      <c r="M4215">
        <v>25</v>
      </c>
      <c r="O4215">
        <v>2</v>
      </c>
      <c r="P4215">
        <v>4</v>
      </c>
      <c r="Q4215">
        <v>0.5</v>
      </c>
      <c r="R4215">
        <v>4</v>
      </c>
    </row>
    <row r="4216" spans="1:18" x14ac:dyDescent="0.25">
      <c r="A4216" t="s">
        <v>10069</v>
      </c>
      <c r="B4216" t="s">
        <v>2908</v>
      </c>
      <c r="C4216" t="s">
        <v>2907</v>
      </c>
      <c r="D4216">
        <v>43160</v>
      </c>
      <c r="E4216">
        <v>0</v>
      </c>
      <c r="F4216">
        <v>0</v>
      </c>
      <c r="G4216" t="e">
        <v>#DIV/0!</v>
      </c>
      <c r="H4216">
        <v>0</v>
      </c>
      <c r="I4216">
        <v>0</v>
      </c>
      <c r="J4216" t="e">
        <v>#DIV/0!</v>
      </c>
      <c r="K4216">
        <v>0</v>
      </c>
      <c r="L4216" t="e">
        <v>#DIV/0!</v>
      </c>
      <c r="M4216">
        <v>0</v>
      </c>
      <c r="O4216">
        <v>0</v>
      </c>
      <c r="P4216">
        <v>0</v>
      </c>
      <c r="Q4216" t="e">
        <v>#DIV/0!</v>
      </c>
      <c r="R4216">
        <v>0</v>
      </c>
    </row>
    <row r="4217" spans="1:18" x14ac:dyDescent="0.25">
      <c r="A4217" t="s">
        <v>10070</v>
      </c>
      <c r="B4217" t="s">
        <v>2910</v>
      </c>
      <c r="C4217" t="s">
        <v>2909</v>
      </c>
      <c r="D4217">
        <v>43160</v>
      </c>
      <c r="E4217">
        <v>4</v>
      </c>
      <c r="F4217">
        <v>4</v>
      </c>
      <c r="G4217">
        <v>1</v>
      </c>
      <c r="H4217">
        <v>29</v>
      </c>
      <c r="I4217">
        <v>24</v>
      </c>
      <c r="J4217">
        <v>1.2083333333333333</v>
      </c>
      <c r="K4217">
        <v>24</v>
      </c>
      <c r="L4217">
        <v>1</v>
      </c>
      <c r="M4217">
        <v>25</v>
      </c>
      <c r="O4217">
        <v>2</v>
      </c>
      <c r="P4217">
        <v>4</v>
      </c>
      <c r="Q4217">
        <v>0.5</v>
      </c>
      <c r="R4217">
        <v>4</v>
      </c>
    </row>
    <row r="4218" spans="1:18" x14ac:dyDescent="0.25">
      <c r="A4218" t="s">
        <v>10071</v>
      </c>
      <c r="B4218" t="s">
        <v>2343</v>
      </c>
      <c r="C4218" t="s">
        <v>237</v>
      </c>
      <c r="D4218">
        <v>43160</v>
      </c>
      <c r="E4218">
        <v>7.5</v>
      </c>
      <c r="F4218">
        <v>7.5</v>
      </c>
      <c r="G4218">
        <v>1</v>
      </c>
      <c r="H4218">
        <v>106</v>
      </c>
      <c r="I4218">
        <v>84</v>
      </c>
      <c r="J4218">
        <v>1.2619047619047619</v>
      </c>
      <c r="K4218">
        <v>84</v>
      </c>
      <c r="L4218">
        <v>1</v>
      </c>
      <c r="M4218">
        <v>100</v>
      </c>
      <c r="O4218">
        <v>0</v>
      </c>
      <c r="P4218">
        <v>4</v>
      </c>
      <c r="Q4218">
        <v>0</v>
      </c>
      <c r="R4218">
        <v>6</v>
      </c>
    </row>
    <row r="4219" spans="1:18" x14ac:dyDescent="0.25">
      <c r="A4219" t="s">
        <v>10072</v>
      </c>
      <c r="B4219" t="s">
        <v>2344</v>
      </c>
      <c r="C4219" t="s">
        <v>364</v>
      </c>
      <c r="D4219">
        <v>43160</v>
      </c>
      <c r="E4219">
        <v>8</v>
      </c>
      <c r="F4219">
        <v>9</v>
      </c>
      <c r="G4219">
        <v>0.88888888888888884</v>
      </c>
      <c r="H4219">
        <v>38</v>
      </c>
      <c r="I4219">
        <v>48</v>
      </c>
      <c r="J4219">
        <v>0.79166666666666663</v>
      </c>
      <c r="K4219">
        <v>54</v>
      </c>
      <c r="L4219">
        <v>0.88888888888888884</v>
      </c>
      <c r="M4219">
        <v>32</v>
      </c>
      <c r="O4219">
        <v>2</v>
      </c>
      <c r="P4219">
        <v>2</v>
      </c>
      <c r="Q4219">
        <v>1</v>
      </c>
      <c r="R4219">
        <v>6</v>
      </c>
    </row>
    <row r="4220" spans="1:18" x14ac:dyDescent="0.25">
      <c r="A4220" t="s">
        <v>10073</v>
      </c>
      <c r="B4220" t="s">
        <v>2345</v>
      </c>
      <c r="C4220" t="s">
        <v>219</v>
      </c>
      <c r="D4220">
        <v>43160</v>
      </c>
      <c r="E4220">
        <v>10.5</v>
      </c>
      <c r="F4220">
        <v>15.5</v>
      </c>
      <c r="G4220">
        <v>0.67741935483870963</v>
      </c>
      <c r="H4220">
        <v>91</v>
      </c>
      <c r="I4220">
        <v>108</v>
      </c>
      <c r="J4220">
        <v>0.84259259259259256</v>
      </c>
      <c r="K4220">
        <v>150</v>
      </c>
      <c r="L4220">
        <v>0.72</v>
      </c>
      <c r="M4220">
        <v>73</v>
      </c>
      <c r="N4220">
        <v>0.85</v>
      </c>
      <c r="O4220">
        <v>7</v>
      </c>
      <c r="P4220">
        <v>8</v>
      </c>
      <c r="Q4220">
        <v>0.875</v>
      </c>
      <c r="R4220">
        <v>18</v>
      </c>
    </row>
    <row r="4221" spans="1:18" x14ac:dyDescent="0.25">
      <c r="A4221" t="s">
        <v>10074</v>
      </c>
      <c r="B4221" t="s">
        <v>2906</v>
      </c>
      <c r="C4221" t="s">
        <v>3018</v>
      </c>
      <c r="D4221">
        <v>43160</v>
      </c>
      <c r="E4221">
        <v>3.5</v>
      </c>
      <c r="F4221">
        <v>6.5</v>
      </c>
      <c r="G4221">
        <v>0.53846153846153844</v>
      </c>
      <c r="H4221">
        <v>30</v>
      </c>
      <c r="I4221">
        <v>21</v>
      </c>
      <c r="J4221">
        <v>1.4285714285714286</v>
      </c>
      <c r="K4221">
        <v>39</v>
      </c>
      <c r="L4221">
        <v>0.53846153846153844</v>
      </c>
      <c r="M4221">
        <v>29</v>
      </c>
      <c r="O4221">
        <v>0</v>
      </c>
      <c r="P4221">
        <v>1</v>
      </c>
      <c r="Q4221">
        <v>0</v>
      </c>
      <c r="R4221">
        <v>1</v>
      </c>
    </row>
    <row r="4222" spans="1:18" x14ac:dyDescent="0.25">
      <c r="A4222" t="s">
        <v>10075</v>
      </c>
      <c r="B4222" t="s">
        <v>3016</v>
      </c>
      <c r="C4222" t="s">
        <v>3017</v>
      </c>
      <c r="D4222">
        <v>43160</v>
      </c>
      <c r="E4222">
        <v>0</v>
      </c>
      <c r="F4222">
        <v>0</v>
      </c>
      <c r="G4222" t="e">
        <v>#DIV/0!</v>
      </c>
      <c r="H4222">
        <v>0</v>
      </c>
      <c r="I4222">
        <v>0</v>
      </c>
      <c r="J4222" t="e">
        <v>#DIV/0!</v>
      </c>
      <c r="K4222">
        <v>0</v>
      </c>
      <c r="L4222" t="e">
        <v>#DIV/0!</v>
      </c>
      <c r="M4222">
        <v>0</v>
      </c>
      <c r="O4222">
        <v>0</v>
      </c>
      <c r="P4222">
        <v>0</v>
      </c>
      <c r="Q4222" t="e">
        <v>#DIV/0!</v>
      </c>
      <c r="R4222">
        <v>0</v>
      </c>
    </row>
    <row r="4223" spans="1:18" x14ac:dyDescent="0.25">
      <c r="A4223" t="s">
        <v>10076</v>
      </c>
      <c r="B4223" t="s">
        <v>3020</v>
      </c>
      <c r="C4223" t="s">
        <v>3019</v>
      </c>
      <c r="D4223">
        <v>43160</v>
      </c>
      <c r="E4223">
        <v>3.5</v>
      </c>
      <c r="F4223">
        <v>6.5</v>
      </c>
      <c r="G4223">
        <v>0.53846153846153844</v>
      </c>
      <c r="H4223">
        <v>30</v>
      </c>
      <c r="I4223">
        <v>21</v>
      </c>
      <c r="J4223">
        <v>1.4285714285714286</v>
      </c>
      <c r="K4223">
        <v>39</v>
      </c>
      <c r="L4223">
        <v>0.53846153846153844</v>
      </c>
      <c r="M4223">
        <v>29</v>
      </c>
      <c r="O4223">
        <v>0</v>
      </c>
      <c r="P4223">
        <v>1</v>
      </c>
      <c r="Q4223">
        <v>0</v>
      </c>
      <c r="R4223">
        <v>1</v>
      </c>
    </row>
    <row r="4224" spans="1:18" x14ac:dyDescent="0.25">
      <c r="A4224" t="s">
        <v>10077</v>
      </c>
      <c r="B4224" t="s">
        <v>2346</v>
      </c>
      <c r="C4224" t="s">
        <v>235</v>
      </c>
      <c r="D4224">
        <v>43160</v>
      </c>
      <c r="E4224">
        <v>0</v>
      </c>
      <c r="F4224">
        <v>0</v>
      </c>
      <c r="G4224" t="e">
        <v>#DIV/0!</v>
      </c>
      <c r="H4224">
        <v>0</v>
      </c>
      <c r="I4224">
        <v>0</v>
      </c>
      <c r="J4224" t="e">
        <v>#DIV/0!</v>
      </c>
      <c r="K4224">
        <v>0</v>
      </c>
      <c r="L4224" t="e">
        <v>#DIV/0!</v>
      </c>
      <c r="M4224">
        <v>0</v>
      </c>
      <c r="O4224">
        <v>0</v>
      </c>
      <c r="P4224">
        <v>0</v>
      </c>
      <c r="Q4224" t="e">
        <v>#DIV/0!</v>
      </c>
      <c r="R4224">
        <v>0</v>
      </c>
    </row>
    <row r="4225" spans="1:18" x14ac:dyDescent="0.25">
      <c r="A4225" t="s">
        <v>10078</v>
      </c>
      <c r="B4225" t="s">
        <v>2347</v>
      </c>
      <c r="C4225" t="s">
        <v>239</v>
      </c>
      <c r="D4225">
        <v>43160</v>
      </c>
      <c r="E4225">
        <v>3</v>
      </c>
      <c r="F4225">
        <v>4.5</v>
      </c>
      <c r="G4225">
        <v>0.66666666666666663</v>
      </c>
      <c r="H4225">
        <v>30</v>
      </c>
      <c r="I4225">
        <v>42</v>
      </c>
      <c r="J4225">
        <v>0.7142857142857143</v>
      </c>
      <c r="K4225">
        <v>63</v>
      </c>
      <c r="L4225">
        <v>0.66666666666666663</v>
      </c>
      <c r="M4225">
        <v>27</v>
      </c>
      <c r="O4225">
        <v>2</v>
      </c>
      <c r="P4225">
        <v>2</v>
      </c>
      <c r="Q4225">
        <v>1</v>
      </c>
      <c r="R4225">
        <v>3</v>
      </c>
    </row>
    <row r="4226" spans="1:18" x14ac:dyDescent="0.25">
      <c r="A4226" t="s">
        <v>10079</v>
      </c>
      <c r="B4226" t="s">
        <v>2348</v>
      </c>
      <c r="C4226" t="s">
        <v>222</v>
      </c>
      <c r="D4226">
        <v>43160</v>
      </c>
      <c r="E4226">
        <v>0</v>
      </c>
      <c r="F4226">
        <v>0</v>
      </c>
      <c r="G4226" t="e">
        <v>#DIV/0!</v>
      </c>
      <c r="H4226">
        <v>0</v>
      </c>
      <c r="I4226">
        <v>0</v>
      </c>
      <c r="J4226" t="e">
        <v>#DIV/0!</v>
      </c>
      <c r="K4226">
        <v>0</v>
      </c>
      <c r="L4226" t="e">
        <v>#DIV/0!</v>
      </c>
      <c r="M4226">
        <v>0</v>
      </c>
      <c r="O4226">
        <v>0</v>
      </c>
      <c r="P4226">
        <v>0</v>
      </c>
      <c r="Q4226" t="e">
        <v>#DIV/0!</v>
      </c>
      <c r="R4226">
        <v>0</v>
      </c>
    </row>
    <row r="4227" spans="1:18" x14ac:dyDescent="0.25">
      <c r="A4227" t="s">
        <v>10080</v>
      </c>
      <c r="B4227" t="s">
        <v>2349</v>
      </c>
      <c r="C4227" t="s">
        <v>603</v>
      </c>
      <c r="D4227">
        <v>43160</v>
      </c>
      <c r="E4227">
        <v>0</v>
      </c>
      <c r="F4227">
        <v>0</v>
      </c>
      <c r="G4227" t="e">
        <v>#DIV/0!</v>
      </c>
      <c r="H4227">
        <v>0</v>
      </c>
      <c r="I4227">
        <v>0</v>
      </c>
      <c r="J4227" t="e">
        <v>#DIV/0!</v>
      </c>
      <c r="K4227">
        <v>0</v>
      </c>
      <c r="L4227" t="e">
        <v>#DIV/0!</v>
      </c>
      <c r="M4227">
        <v>0</v>
      </c>
      <c r="O4227">
        <v>0</v>
      </c>
      <c r="P4227">
        <v>0</v>
      </c>
      <c r="Q4227" t="e">
        <v>#DIV/0!</v>
      </c>
      <c r="R4227">
        <v>0</v>
      </c>
    </row>
    <row r="4228" spans="1:18" x14ac:dyDescent="0.25">
      <c r="A4228" t="s">
        <v>10081</v>
      </c>
      <c r="B4228" t="s">
        <v>2350</v>
      </c>
      <c r="C4228" t="s">
        <v>225</v>
      </c>
      <c r="D4228">
        <v>43160</v>
      </c>
      <c r="E4228">
        <v>0</v>
      </c>
      <c r="F4228">
        <v>0</v>
      </c>
      <c r="G4228" t="e">
        <v>#DIV/0!</v>
      </c>
      <c r="H4228">
        <v>0</v>
      </c>
      <c r="I4228">
        <v>0</v>
      </c>
      <c r="J4228" t="e">
        <v>#DIV/0!</v>
      </c>
      <c r="K4228">
        <v>0</v>
      </c>
      <c r="L4228" t="e">
        <v>#DIV/0!</v>
      </c>
      <c r="M4228">
        <v>0</v>
      </c>
      <c r="O4228">
        <v>0</v>
      </c>
      <c r="P4228">
        <v>0</v>
      </c>
      <c r="Q4228" t="e">
        <v>#DIV/0!</v>
      </c>
      <c r="R4228">
        <v>0</v>
      </c>
    </row>
    <row r="4229" spans="1:18" x14ac:dyDescent="0.25">
      <c r="A4229" t="s">
        <v>10082</v>
      </c>
      <c r="B4229" t="s">
        <v>2351</v>
      </c>
      <c r="C4229" t="s">
        <v>247</v>
      </c>
      <c r="D4229">
        <v>43160</v>
      </c>
      <c r="E4229">
        <v>0</v>
      </c>
      <c r="F4229">
        <v>0</v>
      </c>
      <c r="G4229" t="e">
        <v>#DIV/0!</v>
      </c>
      <c r="H4229">
        <v>0</v>
      </c>
      <c r="I4229">
        <v>0</v>
      </c>
      <c r="J4229" t="e">
        <v>#DIV/0!</v>
      </c>
      <c r="K4229">
        <v>0</v>
      </c>
      <c r="L4229" t="e">
        <v>#DIV/0!</v>
      </c>
      <c r="M4229">
        <v>0</v>
      </c>
      <c r="O4229">
        <v>0</v>
      </c>
      <c r="P4229">
        <v>0</v>
      </c>
      <c r="Q4229" t="e">
        <v>#DIV/0!</v>
      </c>
      <c r="R4229">
        <v>0</v>
      </c>
    </row>
    <row r="4230" spans="1:18" x14ac:dyDescent="0.25">
      <c r="A4230" t="s">
        <v>10083</v>
      </c>
      <c r="B4230" t="s">
        <v>2713</v>
      </c>
      <c r="C4230" t="s">
        <v>2637</v>
      </c>
      <c r="D4230">
        <v>43160</v>
      </c>
      <c r="E4230">
        <v>2.5</v>
      </c>
      <c r="F4230">
        <v>3.5</v>
      </c>
      <c r="G4230">
        <v>0.7142857142857143</v>
      </c>
      <c r="H4230">
        <v>24</v>
      </c>
      <c r="I4230">
        <v>15</v>
      </c>
      <c r="J4230">
        <v>1.6</v>
      </c>
      <c r="K4230">
        <v>21</v>
      </c>
      <c r="L4230">
        <v>0.7142857142857143</v>
      </c>
      <c r="M4230">
        <v>23</v>
      </c>
      <c r="O4230">
        <v>0</v>
      </c>
      <c r="P4230">
        <v>0</v>
      </c>
      <c r="Q4230" t="e">
        <v>#DIV/0!</v>
      </c>
      <c r="R4230">
        <v>1</v>
      </c>
    </row>
    <row r="4231" spans="1:18" x14ac:dyDescent="0.25">
      <c r="A4231" t="s">
        <v>10084</v>
      </c>
      <c r="B4231" t="s">
        <v>2352</v>
      </c>
      <c r="C4231" t="s">
        <v>242</v>
      </c>
      <c r="D4231">
        <v>43160</v>
      </c>
      <c r="E4231">
        <v>7.5</v>
      </c>
      <c r="F4231">
        <v>11</v>
      </c>
      <c r="G4231">
        <v>0.68181818181818177</v>
      </c>
      <c r="H4231">
        <v>50</v>
      </c>
      <c r="I4231">
        <v>45</v>
      </c>
      <c r="J4231">
        <v>1.1111111111111112</v>
      </c>
      <c r="K4231">
        <v>66</v>
      </c>
      <c r="L4231">
        <v>0.68181818181818177</v>
      </c>
      <c r="M4231">
        <v>46</v>
      </c>
      <c r="N4231">
        <v>0.85</v>
      </c>
      <c r="O4231">
        <v>5</v>
      </c>
      <c r="P4231">
        <v>7</v>
      </c>
      <c r="Q4231">
        <v>0.7142857142857143</v>
      </c>
      <c r="R4231">
        <v>4</v>
      </c>
    </row>
    <row r="4232" spans="1:18" x14ac:dyDescent="0.25">
      <c r="A4232" t="s">
        <v>10085</v>
      </c>
      <c r="B4232" t="s">
        <v>2353</v>
      </c>
      <c r="C4232" t="s">
        <v>243</v>
      </c>
      <c r="D4232">
        <v>43160</v>
      </c>
      <c r="E4232">
        <v>0</v>
      </c>
      <c r="F4232">
        <v>0</v>
      </c>
      <c r="G4232" t="e">
        <v>#DIV/0!</v>
      </c>
      <c r="H4232">
        <v>0</v>
      </c>
      <c r="I4232">
        <v>0</v>
      </c>
      <c r="J4232" t="e">
        <v>#DIV/0!</v>
      </c>
      <c r="K4232">
        <v>0</v>
      </c>
      <c r="L4232" t="e">
        <v>#DIV/0!</v>
      </c>
      <c r="M4232">
        <v>0</v>
      </c>
      <c r="O4232">
        <v>0</v>
      </c>
      <c r="P4232">
        <v>0</v>
      </c>
      <c r="Q4232" t="e">
        <v>#DIV/0!</v>
      </c>
      <c r="R4232">
        <v>0</v>
      </c>
    </row>
    <row r="4233" spans="1:18" x14ac:dyDescent="0.25">
      <c r="A4233" t="s">
        <v>10086</v>
      </c>
      <c r="B4233" t="s">
        <v>2354</v>
      </c>
      <c r="C4233" t="s">
        <v>244</v>
      </c>
      <c r="D4233">
        <v>43160</v>
      </c>
      <c r="E4233">
        <v>0</v>
      </c>
      <c r="F4233">
        <v>0</v>
      </c>
      <c r="G4233" t="e">
        <v>#DIV/0!</v>
      </c>
      <c r="H4233">
        <v>0</v>
      </c>
      <c r="I4233">
        <v>0</v>
      </c>
      <c r="J4233" t="e">
        <v>#DIV/0!</v>
      </c>
      <c r="K4233">
        <v>0</v>
      </c>
      <c r="L4233" t="e">
        <v>#DIV/0!</v>
      </c>
      <c r="M4233">
        <v>0</v>
      </c>
      <c r="O4233">
        <v>0</v>
      </c>
      <c r="P4233">
        <v>0</v>
      </c>
      <c r="Q4233" t="e">
        <v>#DIV/0!</v>
      </c>
      <c r="R4233">
        <v>0</v>
      </c>
    </row>
    <row r="4234" spans="1:18" x14ac:dyDescent="0.25">
      <c r="A4234" t="s">
        <v>10087</v>
      </c>
      <c r="B4234" t="s">
        <v>2886</v>
      </c>
      <c r="C4234" t="s">
        <v>2809</v>
      </c>
      <c r="D4234">
        <v>43160</v>
      </c>
      <c r="E4234">
        <v>5</v>
      </c>
      <c r="F4234">
        <v>7</v>
      </c>
      <c r="G4234">
        <v>0.7142857142857143</v>
      </c>
      <c r="H4234">
        <v>35</v>
      </c>
      <c r="I4234">
        <v>30</v>
      </c>
      <c r="J4234">
        <v>1.1666666666666667</v>
      </c>
      <c r="K4234">
        <v>42</v>
      </c>
      <c r="L4234">
        <v>0.7142857142857143</v>
      </c>
      <c r="M4234">
        <v>31</v>
      </c>
      <c r="O4234">
        <v>2</v>
      </c>
      <c r="P4234">
        <v>5</v>
      </c>
      <c r="Q4234">
        <v>0.4</v>
      </c>
      <c r="R4234">
        <v>4</v>
      </c>
    </row>
    <row r="4235" spans="1:18" x14ac:dyDescent="0.25">
      <c r="A4235" t="s">
        <v>10088</v>
      </c>
      <c r="B4235" t="s">
        <v>2355</v>
      </c>
      <c r="C4235" t="s">
        <v>245</v>
      </c>
      <c r="D4235">
        <v>43160</v>
      </c>
      <c r="E4235">
        <v>11</v>
      </c>
      <c r="F4235">
        <v>13</v>
      </c>
      <c r="G4235">
        <v>0.84615384615384615</v>
      </c>
      <c r="H4235">
        <v>52</v>
      </c>
      <c r="I4235">
        <v>66</v>
      </c>
      <c r="J4235">
        <v>0.78787878787878785</v>
      </c>
      <c r="K4235">
        <v>78</v>
      </c>
      <c r="L4235">
        <v>0.84615384615384615</v>
      </c>
      <c r="M4235">
        <v>43</v>
      </c>
      <c r="O4235">
        <v>2</v>
      </c>
      <c r="P4235">
        <v>2</v>
      </c>
      <c r="Q4235">
        <v>1</v>
      </c>
      <c r="R4235">
        <v>8</v>
      </c>
    </row>
    <row r="4236" spans="1:18" x14ac:dyDescent="0.25">
      <c r="A4236" t="s">
        <v>10089</v>
      </c>
      <c r="B4236" t="s">
        <v>2356</v>
      </c>
      <c r="C4236" t="s">
        <v>246</v>
      </c>
      <c r="D4236">
        <v>43160</v>
      </c>
      <c r="E4236">
        <v>32</v>
      </c>
      <c r="F4236">
        <v>41</v>
      </c>
      <c r="G4236">
        <v>0.78048780487804881</v>
      </c>
      <c r="H4236">
        <v>404</v>
      </c>
      <c r="I4236">
        <v>393</v>
      </c>
      <c r="J4236">
        <v>1.0279898218829517</v>
      </c>
      <c r="K4236">
        <v>499</v>
      </c>
      <c r="L4236">
        <v>0.78757515030060121</v>
      </c>
      <c r="M4236">
        <v>377</v>
      </c>
      <c r="O4236">
        <v>17</v>
      </c>
      <c r="P4236">
        <v>24</v>
      </c>
      <c r="Q4236">
        <v>0.70833333333333337</v>
      </c>
      <c r="R4236">
        <v>27</v>
      </c>
    </row>
    <row r="4237" spans="1:18" x14ac:dyDescent="0.25">
      <c r="A4237" t="s">
        <v>10090</v>
      </c>
      <c r="B4237" t="s">
        <v>2357</v>
      </c>
      <c r="C4237" t="s">
        <v>365</v>
      </c>
      <c r="D4237">
        <v>43160</v>
      </c>
      <c r="E4237">
        <v>6</v>
      </c>
      <c r="F4237">
        <v>7.5</v>
      </c>
      <c r="G4237">
        <v>0.8</v>
      </c>
      <c r="H4237">
        <v>37</v>
      </c>
      <c r="I4237">
        <v>36</v>
      </c>
      <c r="J4237">
        <v>1.0277777777777777</v>
      </c>
      <c r="K4237">
        <v>45</v>
      </c>
      <c r="L4237">
        <v>0.8</v>
      </c>
      <c r="M4237">
        <v>37</v>
      </c>
      <c r="O4237">
        <v>0</v>
      </c>
      <c r="P4237">
        <v>0</v>
      </c>
      <c r="Q4237" t="e">
        <v>#DIV/0!</v>
      </c>
      <c r="R4237">
        <v>0</v>
      </c>
    </row>
    <row r="4238" spans="1:18" x14ac:dyDescent="0.25">
      <c r="A4238" t="s">
        <v>2564</v>
      </c>
      <c r="B4238" t="s">
        <v>2563</v>
      </c>
      <c r="C4238" t="s">
        <v>2531</v>
      </c>
      <c r="D4238">
        <v>43160</v>
      </c>
      <c r="G4238" t="e">
        <v>#DIV/0!</v>
      </c>
      <c r="J4238" t="e">
        <v>#DIV/0!</v>
      </c>
      <c r="L4238" t="e">
        <v>#DIV/0!</v>
      </c>
      <c r="O4238">
        <v>0</v>
      </c>
      <c r="P4238">
        <v>0</v>
      </c>
      <c r="Q4238" t="e">
        <v>#DIV/0!</v>
      </c>
    </row>
    <row r="4239" spans="1:18" x14ac:dyDescent="0.25">
      <c r="A4239" t="s">
        <v>10091</v>
      </c>
      <c r="B4239" t="s">
        <v>2566</v>
      </c>
      <c r="C4239" t="s">
        <v>2565</v>
      </c>
      <c r="D4239">
        <v>43160</v>
      </c>
      <c r="G4239" t="e">
        <v>#DIV/0!</v>
      </c>
      <c r="J4239" t="e">
        <v>#DIV/0!</v>
      </c>
      <c r="L4239" t="e">
        <v>#DIV/0!</v>
      </c>
      <c r="O4239">
        <v>0</v>
      </c>
      <c r="P4239">
        <v>0</v>
      </c>
      <c r="Q4239" t="e">
        <v>#DIV/0!</v>
      </c>
    </row>
    <row r="4240" spans="1:18" x14ac:dyDescent="0.25">
      <c r="A4240" t="s">
        <v>10092</v>
      </c>
      <c r="B4240" t="s">
        <v>2600</v>
      </c>
      <c r="C4240" t="s">
        <v>2599</v>
      </c>
      <c r="D4240">
        <v>43160</v>
      </c>
      <c r="E4240">
        <v>0</v>
      </c>
      <c r="F4240">
        <v>0</v>
      </c>
      <c r="G4240" t="e">
        <v>#DIV/0!</v>
      </c>
      <c r="H4240">
        <v>0</v>
      </c>
      <c r="I4240">
        <v>0</v>
      </c>
      <c r="J4240" t="e">
        <v>#DIV/0!</v>
      </c>
      <c r="K4240">
        <v>0</v>
      </c>
      <c r="L4240" t="e">
        <v>#DIV/0!</v>
      </c>
      <c r="M4240">
        <v>0</v>
      </c>
      <c r="O4240">
        <v>0</v>
      </c>
      <c r="P4240">
        <v>0</v>
      </c>
      <c r="Q4240" t="e">
        <v>#DIV/0!</v>
      </c>
      <c r="R4240">
        <v>0</v>
      </c>
    </row>
    <row r="4241" spans="1:18" x14ac:dyDescent="0.25">
      <c r="A4241" t="s">
        <v>10093</v>
      </c>
      <c r="B4241" t="s">
        <v>2602</v>
      </c>
      <c r="C4241" t="s">
        <v>2601</v>
      </c>
      <c r="D4241">
        <v>43160</v>
      </c>
      <c r="E4241">
        <v>2.5</v>
      </c>
      <c r="F4241">
        <v>3.5</v>
      </c>
      <c r="G4241">
        <v>0.7142857142857143</v>
      </c>
      <c r="H4241">
        <v>24</v>
      </c>
      <c r="I4241">
        <v>15</v>
      </c>
      <c r="J4241">
        <v>1.6</v>
      </c>
      <c r="K4241">
        <v>21</v>
      </c>
      <c r="L4241">
        <v>0.7142857142857143</v>
      </c>
      <c r="M4241">
        <v>23</v>
      </c>
      <c r="O4241">
        <v>0</v>
      </c>
      <c r="P4241">
        <v>0</v>
      </c>
      <c r="Q4241" t="e">
        <v>#DIV/0!</v>
      </c>
      <c r="R4241">
        <v>1</v>
      </c>
    </row>
    <row r="4242" spans="1:18" x14ac:dyDescent="0.25">
      <c r="A4242" t="s">
        <v>10094</v>
      </c>
      <c r="B4242" t="s">
        <v>2888</v>
      </c>
      <c r="C4242" t="s">
        <v>2887</v>
      </c>
      <c r="D4242">
        <v>43160</v>
      </c>
      <c r="E4242">
        <v>5</v>
      </c>
      <c r="F4242">
        <v>7</v>
      </c>
      <c r="G4242">
        <v>0.7142857142857143</v>
      </c>
      <c r="H4242">
        <v>35</v>
      </c>
      <c r="I4242">
        <v>30</v>
      </c>
      <c r="J4242">
        <v>1.1666666666666667</v>
      </c>
      <c r="K4242">
        <v>42</v>
      </c>
      <c r="L4242">
        <v>0.7142857142857143</v>
      </c>
      <c r="M4242">
        <v>31</v>
      </c>
      <c r="O4242">
        <v>2</v>
      </c>
      <c r="P4242">
        <v>5</v>
      </c>
      <c r="Q4242">
        <v>0.4</v>
      </c>
      <c r="R4242">
        <v>4</v>
      </c>
    </row>
    <row r="4243" spans="1:18" x14ac:dyDescent="0.25">
      <c r="A4243" t="s">
        <v>10095</v>
      </c>
      <c r="B4243" t="s">
        <v>9677</v>
      </c>
      <c r="C4243" t="s">
        <v>9520</v>
      </c>
      <c r="D4243">
        <v>43160</v>
      </c>
      <c r="E4243">
        <v>18.5</v>
      </c>
      <c r="F4243">
        <v>23.5</v>
      </c>
      <c r="G4243">
        <v>0.78723404255319152</v>
      </c>
      <c r="H4243">
        <v>111</v>
      </c>
      <c r="I4243">
        <v>111</v>
      </c>
      <c r="J4243">
        <v>1</v>
      </c>
      <c r="K4243">
        <v>141</v>
      </c>
      <c r="L4243">
        <v>0.78723404255319152</v>
      </c>
      <c r="M4243">
        <v>97</v>
      </c>
      <c r="O4243">
        <v>4</v>
      </c>
      <c r="P4243">
        <v>7</v>
      </c>
      <c r="Q4243">
        <v>0.5714285714285714</v>
      </c>
      <c r="R4243">
        <v>13</v>
      </c>
    </row>
    <row r="4244" spans="1:18" x14ac:dyDescent="0.25">
      <c r="A4244" t="s">
        <v>10096</v>
      </c>
      <c r="B4244" t="s">
        <v>9676</v>
      </c>
      <c r="C4244" t="s">
        <v>9521</v>
      </c>
      <c r="D4244">
        <v>43160</v>
      </c>
      <c r="E4244">
        <v>0</v>
      </c>
      <c r="F4244">
        <v>0</v>
      </c>
      <c r="G4244" t="e">
        <v>#DIV/0!</v>
      </c>
      <c r="H4244">
        <v>0</v>
      </c>
      <c r="I4244">
        <v>0</v>
      </c>
      <c r="J4244" t="e">
        <v>#DIV/0!</v>
      </c>
      <c r="K4244">
        <v>0</v>
      </c>
      <c r="L4244" t="e">
        <v>#DIV/0!</v>
      </c>
      <c r="M4244">
        <v>0</v>
      </c>
      <c r="O4244">
        <v>0</v>
      </c>
      <c r="P4244">
        <v>0</v>
      </c>
      <c r="Q4244" t="e">
        <v>#DIV/0!</v>
      </c>
      <c r="R4244">
        <v>0</v>
      </c>
    </row>
    <row r="4245" spans="1:18" x14ac:dyDescent="0.25">
      <c r="A4245" t="s">
        <v>10097</v>
      </c>
      <c r="B4245" t="s">
        <v>9678</v>
      </c>
      <c r="C4245" t="s">
        <v>9522</v>
      </c>
      <c r="D4245">
        <v>43160</v>
      </c>
      <c r="E4245">
        <v>18.5</v>
      </c>
      <c r="F4245">
        <v>23.5</v>
      </c>
      <c r="G4245">
        <v>0.78723404255319152</v>
      </c>
      <c r="H4245">
        <v>111</v>
      </c>
      <c r="I4245">
        <v>111</v>
      </c>
      <c r="J4245">
        <v>1</v>
      </c>
      <c r="K4245">
        <v>141</v>
      </c>
      <c r="L4245">
        <v>0.78723404255319152</v>
      </c>
      <c r="M4245">
        <v>97</v>
      </c>
      <c r="O4245">
        <v>4</v>
      </c>
      <c r="P4245">
        <v>7</v>
      </c>
      <c r="Q4245">
        <v>0.5714285714285714</v>
      </c>
      <c r="R4245">
        <v>13</v>
      </c>
    </row>
    <row r="4246" spans="1:18" x14ac:dyDescent="0.25">
      <c r="A4246" t="s">
        <v>10098</v>
      </c>
      <c r="B4246" t="s">
        <v>10099</v>
      </c>
      <c r="C4246" t="s">
        <v>9513</v>
      </c>
      <c r="D4246">
        <v>43160</v>
      </c>
      <c r="E4246">
        <v>64</v>
      </c>
      <c r="F4246">
        <v>83</v>
      </c>
      <c r="G4246">
        <v>0.77108433734939763</v>
      </c>
      <c r="H4246">
        <v>602</v>
      </c>
      <c r="I4246">
        <v>585</v>
      </c>
      <c r="J4246">
        <v>1.029059829059829</v>
      </c>
      <c r="K4246">
        <v>751</v>
      </c>
      <c r="L4246">
        <v>0.77896138482023969</v>
      </c>
      <c r="M4246">
        <v>557</v>
      </c>
      <c r="O4246">
        <v>26</v>
      </c>
      <c r="P4246">
        <v>38</v>
      </c>
      <c r="Q4246">
        <v>0.68421052631578949</v>
      </c>
      <c r="R4246">
        <v>44</v>
      </c>
    </row>
    <row r="4247" spans="1:18" x14ac:dyDescent="0.25">
      <c r="A4247" t="s">
        <v>10100</v>
      </c>
      <c r="B4247" t="s">
        <v>2358</v>
      </c>
      <c r="C4247" t="s">
        <v>240</v>
      </c>
      <c r="D4247">
        <v>43160</v>
      </c>
      <c r="E4247">
        <v>64</v>
      </c>
      <c r="F4247">
        <v>83</v>
      </c>
      <c r="G4247">
        <v>0.77108433734939763</v>
      </c>
      <c r="H4247">
        <v>602</v>
      </c>
      <c r="I4247">
        <v>585</v>
      </c>
      <c r="J4247">
        <v>1.029059829059829</v>
      </c>
      <c r="K4247">
        <v>751</v>
      </c>
      <c r="L4247">
        <v>0.77896138482023969</v>
      </c>
      <c r="M4247">
        <v>557</v>
      </c>
      <c r="O4247">
        <v>26</v>
      </c>
      <c r="P4247">
        <v>38</v>
      </c>
      <c r="Q4247">
        <v>0.68421052631578949</v>
      </c>
      <c r="R4247">
        <v>44</v>
      </c>
    </row>
    <row r="4248" spans="1:18" x14ac:dyDescent="0.25">
      <c r="A4248" t="s">
        <v>3237</v>
      </c>
      <c r="B4248" t="s">
        <v>3238</v>
      </c>
      <c r="C4248" t="s">
        <v>233</v>
      </c>
      <c r="D4248">
        <v>43191</v>
      </c>
      <c r="E4248">
        <v>0</v>
      </c>
      <c r="F4248">
        <v>0</v>
      </c>
      <c r="G4248" t="e">
        <v>#DIV/0!</v>
      </c>
      <c r="H4248">
        <v>0</v>
      </c>
      <c r="I4248">
        <v>0</v>
      </c>
      <c r="J4248" t="e">
        <v>#DIV/0!</v>
      </c>
      <c r="K4248">
        <v>0</v>
      </c>
      <c r="L4248" t="e">
        <v>#DIV/0!</v>
      </c>
      <c r="M4248">
        <v>0</v>
      </c>
      <c r="O4248">
        <v>0</v>
      </c>
      <c r="P4248">
        <v>0</v>
      </c>
      <c r="Q4248" t="e">
        <v>#DIV/0!</v>
      </c>
      <c r="R4248">
        <v>0</v>
      </c>
    </row>
    <row r="4249" spans="1:18" x14ac:dyDescent="0.25">
      <c r="A4249" t="s">
        <v>3239</v>
      </c>
      <c r="B4249" t="s">
        <v>3240</v>
      </c>
      <c r="C4249" t="s">
        <v>215</v>
      </c>
      <c r="D4249">
        <v>43191</v>
      </c>
      <c r="E4249">
        <v>0</v>
      </c>
      <c r="F4249">
        <v>0</v>
      </c>
      <c r="G4249" t="e">
        <v>#DIV/0!</v>
      </c>
      <c r="H4249">
        <v>0</v>
      </c>
      <c r="I4249">
        <v>0</v>
      </c>
      <c r="J4249" t="e">
        <v>#DIV/0!</v>
      </c>
      <c r="K4249">
        <v>0</v>
      </c>
      <c r="L4249" t="e">
        <v>#DIV/0!</v>
      </c>
      <c r="M4249">
        <v>0</v>
      </c>
      <c r="O4249">
        <v>0</v>
      </c>
      <c r="P4249">
        <v>0</v>
      </c>
      <c r="Q4249" t="e">
        <v>#DIV/0!</v>
      </c>
      <c r="R4249">
        <v>0</v>
      </c>
    </row>
    <row r="4250" spans="1:18" x14ac:dyDescent="0.25">
      <c r="A4250" t="s">
        <v>3241</v>
      </c>
      <c r="B4250" t="s">
        <v>3242</v>
      </c>
      <c r="C4250" t="s">
        <v>218</v>
      </c>
      <c r="D4250">
        <v>43191</v>
      </c>
      <c r="E4250">
        <v>0</v>
      </c>
      <c r="F4250">
        <v>0</v>
      </c>
      <c r="G4250" t="e">
        <v>#DIV/0!</v>
      </c>
      <c r="H4250">
        <v>0</v>
      </c>
      <c r="I4250">
        <v>0</v>
      </c>
      <c r="J4250" t="e">
        <v>#DIV/0!</v>
      </c>
      <c r="K4250">
        <v>0</v>
      </c>
      <c r="L4250" t="e">
        <v>#DIV/0!</v>
      </c>
      <c r="M4250">
        <v>0</v>
      </c>
      <c r="O4250">
        <v>0</v>
      </c>
      <c r="P4250">
        <v>0</v>
      </c>
      <c r="Q4250" t="e">
        <v>#DIV/0!</v>
      </c>
      <c r="R4250">
        <v>0</v>
      </c>
    </row>
    <row r="4251" spans="1:18" x14ac:dyDescent="0.25">
      <c r="A4251" t="s">
        <v>3243</v>
      </c>
      <c r="B4251" t="s">
        <v>3244</v>
      </c>
      <c r="C4251" t="s">
        <v>234</v>
      </c>
      <c r="D4251">
        <v>43191</v>
      </c>
      <c r="E4251">
        <v>0</v>
      </c>
      <c r="F4251">
        <v>0</v>
      </c>
      <c r="G4251" t="e">
        <v>#DIV/0!</v>
      </c>
      <c r="H4251">
        <v>0</v>
      </c>
      <c r="I4251">
        <v>0</v>
      </c>
      <c r="J4251" t="e">
        <v>#DIV/0!</v>
      </c>
      <c r="K4251">
        <v>0</v>
      </c>
      <c r="L4251" t="e">
        <v>#DIV/0!</v>
      </c>
      <c r="M4251">
        <v>0</v>
      </c>
      <c r="O4251">
        <v>0</v>
      </c>
      <c r="P4251">
        <v>0</v>
      </c>
      <c r="Q4251" t="e">
        <v>#DIV/0!</v>
      </c>
      <c r="R4251">
        <v>0</v>
      </c>
    </row>
    <row r="4252" spans="1:18" x14ac:dyDescent="0.25">
      <c r="A4252" t="s">
        <v>8783</v>
      </c>
      <c r="B4252" t="s">
        <v>8784</v>
      </c>
      <c r="C4252" t="s">
        <v>2636</v>
      </c>
      <c r="D4252">
        <v>43191</v>
      </c>
      <c r="E4252">
        <v>0</v>
      </c>
      <c r="F4252">
        <v>0</v>
      </c>
      <c r="G4252" t="e">
        <v>#DIV/0!</v>
      </c>
      <c r="H4252">
        <v>0</v>
      </c>
      <c r="I4252">
        <v>0</v>
      </c>
      <c r="J4252" t="e">
        <v>#DIV/0!</v>
      </c>
      <c r="K4252">
        <v>0</v>
      </c>
      <c r="L4252" t="e">
        <v>#DIV/0!</v>
      </c>
      <c r="M4252">
        <v>0</v>
      </c>
      <c r="O4252">
        <v>0</v>
      </c>
      <c r="P4252">
        <v>0</v>
      </c>
      <c r="Q4252" t="e">
        <v>#DIV/0!</v>
      </c>
      <c r="R4252">
        <v>0</v>
      </c>
    </row>
    <row r="4253" spans="1:18" x14ac:dyDescent="0.25">
      <c r="A4253" t="s">
        <v>8892</v>
      </c>
      <c r="B4253" t="s">
        <v>8893</v>
      </c>
      <c r="C4253" t="s">
        <v>2638</v>
      </c>
      <c r="D4253">
        <v>43191</v>
      </c>
      <c r="E4253">
        <v>3.5</v>
      </c>
      <c r="F4253">
        <v>3.5</v>
      </c>
      <c r="G4253">
        <v>1</v>
      </c>
      <c r="H4253">
        <v>25</v>
      </c>
      <c r="I4253">
        <v>21</v>
      </c>
      <c r="J4253">
        <v>1.1904761904761905</v>
      </c>
      <c r="K4253">
        <v>21</v>
      </c>
      <c r="L4253">
        <v>1</v>
      </c>
      <c r="M4253">
        <v>24</v>
      </c>
      <c r="O4253">
        <v>0</v>
      </c>
      <c r="P4253">
        <v>0</v>
      </c>
      <c r="Q4253" t="e">
        <v>#DIV/0!</v>
      </c>
      <c r="R4253">
        <v>1</v>
      </c>
    </row>
    <row r="4254" spans="1:18" x14ac:dyDescent="0.25">
      <c r="A4254" t="s">
        <v>3245</v>
      </c>
      <c r="B4254" t="s">
        <v>3246</v>
      </c>
      <c r="C4254" t="s">
        <v>209</v>
      </c>
      <c r="D4254">
        <v>43191</v>
      </c>
      <c r="E4254">
        <v>0</v>
      </c>
      <c r="F4254">
        <v>0</v>
      </c>
      <c r="G4254" t="e">
        <v>#DIV/0!</v>
      </c>
      <c r="H4254">
        <v>0</v>
      </c>
      <c r="I4254">
        <v>0</v>
      </c>
      <c r="J4254" t="e">
        <v>#DIV/0!</v>
      </c>
      <c r="K4254">
        <v>0</v>
      </c>
      <c r="L4254" t="e">
        <v>#DIV/0!</v>
      </c>
      <c r="M4254">
        <v>0</v>
      </c>
      <c r="O4254">
        <v>0</v>
      </c>
      <c r="P4254">
        <v>0</v>
      </c>
      <c r="Q4254" t="e">
        <v>#DIV/0!</v>
      </c>
      <c r="R4254">
        <v>0</v>
      </c>
    </row>
    <row r="4255" spans="1:18" x14ac:dyDescent="0.25">
      <c r="A4255" t="s">
        <v>3247</v>
      </c>
      <c r="B4255" t="s">
        <v>3248</v>
      </c>
      <c r="C4255" t="s">
        <v>2172</v>
      </c>
      <c r="D4255">
        <v>43191</v>
      </c>
      <c r="E4255">
        <v>0</v>
      </c>
      <c r="F4255">
        <v>0</v>
      </c>
      <c r="G4255" t="e">
        <v>#DIV/0!</v>
      </c>
      <c r="H4255">
        <v>0</v>
      </c>
      <c r="I4255">
        <v>0</v>
      </c>
      <c r="J4255" t="e">
        <v>#DIV/0!</v>
      </c>
      <c r="K4255">
        <v>0</v>
      </c>
      <c r="L4255" t="e">
        <v>#DIV/0!</v>
      </c>
      <c r="M4255">
        <v>0</v>
      </c>
      <c r="O4255">
        <v>0</v>
      </c>
      <c r="P4255">
        <v>0</v>
      </c>
      <c r="Q4255" t="e">
        <v>#DIV/0!</v>
      </c>
      <c r="R4255">
        <v>0</v>
      </c>
    </row>
    <row r="4256" spans="1:18" x14ac:dyDescent="0.25">
      <c r="A4256" t="s">
        <v>3249</v>
      </c>
      <c r="B4256" t="s">
        <v>3250</v>
      </c>
      <c r="C4256" t="s">
        <v>214</v>
      </c>
      <c r="D4256">
        <v>43191</v>
      </c>
      <c r="E4256">
        <v>3</v>
      </c>
      <c r="F4256">
        <v>3</v>
      </c>
      <c r="G4256">
        <v>1</v>
      </c>
      <c r="H4256">
        <v>19</v>
      </c>
      <c r="I4256">
        <v>30</v>
      </c>
      <c r="J4256">
        <v>0.6333333333333333</v>
      </c>
      <c r="K4256">
        <v>30</v>
      </c>
      <c r="L4256">
        <v>1</v>
      </c>
      <c r="M4256">
        <v>16</v>
      </c>
      <c r="N4256">
        <v>0.95</v>
      </c>
      <c r="O4256">
        <v>1</v>
      </c>
      <c r="P4256">
        <v>2</v>
      </c>
      <c r="Q4256">
        <v>0.5</v>
      </c>
      <c r="R4256">
        <v>3</v>
      </c>
    </row>
    <row r="4257" spans="1:18" x14ac:dyDescent="0.25">
      <c r="A4257" t="s">
        <v>3251</v>
      </c>
      <c r="B4257" t="s">
        <v>3252</v>
      </c>
      <c r="C4257" t="s">
        <v>220</v>
      </c>
      <c r="D4257">
        <v>43191</v>
      </c>
      <c r="E4257">
        <v>4.5</v>
      </c>
      <c r="F4257">
        <v>6</v>
      </c>
      <c r="G4257">
        <v>0.75</v>
      </c>
      <c r="H4257">
        <v>20</v>
      </c>
      <c r="I4257">
        <v>36</v>
      </c>
      <c r="J4257">
        <v>0.55555555555555558</v>
      </c>
      <c r="K4257">
        <v>48</v>
      </c>
      <c r="L4257">
        <v>0.75</v>
      </c>
      <c r="M4257">
        <v>19</v>
      </c>
      <c r="N4257">
        <v>1.08</v>
      </c>
      <c r="O4257">
        <v>13</v>
      </c>
      <c r="P4257">
        <v>14</v>
      </c>
      <c r="Q4257">
        <v>0.9285714285714286</v>
      </c>
      <c r="R4257">
        <v>1</v>
      </c>
    </row>
    <row r="4258" spans="1:18" x14ac:dyDescent="0.25">
      <c r="A4258" t="s">
        <v>3253</v>
      </c>
      <c r="B4258" t="s">
        <v>3254</v>
      </c>
      <c r="C4258" t="s">
        <v>226</v>
      </c>
      <c r="D4258">
        <v>43191</v>
      </c>
      <c r="E4258">
        <v>0</v>
      </c>
      <c r="F4258">
        <v>0</v>
      </c>
      <c r="G4258" t="e">
        <v>#DIV/0!</v>
      </c>
      <c r="H4258">
        <v>0</v>
      </c>
      <c r="I4258">
        <v>0</v>
      </c>
      <c r="J4258" t="e">
        <v>#DIV/0!</v>
      </c>
      <c r="K4258">
        <v>0</v>
      </c>
      <c r="L4258" t="e">
        <v>#DIV/0!</v>
      </c>
      <c r="M4258">
        <v>0</v>
      </c>
      <c r="O4258">
        <v>0</v>
      </c>
      <c r="P4258">
        <v>0</v>
      </c>
      <c r="Q4258" t="e">
        <v>#DIV/0!</v>
      </c>
      <c r="R4258">
        <v>0</v>
      </c>
    </row>
    <row r="4259" spans="1:18" x14ac:dyDescent="0.25">
      <c r="A4259" t="s">
        <v>3255</v>
      </c>
      <c r="B4259" t="s">
        <v>3256</v>
      </c>
      <c r="C4259" t="s">
        <v>227</v>
      </c>
      <c r="D4259">
        <v>43191</v>
      </c>
      <c r="E4259">
        <v>0</v>
      </c>
      <c r="F4259">
        <v>0</v>
      </c>
      <c r="G4259" t="e">
        <v>#DIV/0!</v>
      </c>
      <c r="H4259">
        <v>0</v>
      </c>
      <c r="I4259">
        <v>0</v>
      </c>
      <c r="J4259" t="e">
        <v>#DIV/0!</v>
      </c>
      <c r="K4259">
        <v>0</v>
      </c>
      <c r="L4259" t="e">
        <v>#DIV/0!</v>
      </c>
      <c r="M4259">
        <v>0</v>
      </c>
      <c r="O4259">
        <v>0</v>
      </c>
      <c r="P4259">
        <v>0</v>
      </c>
      <c r="Q4259" t="e">
        <v>#DIV/0!</v>
      </c>
      <c r="R4259">
        <v>0</v>
      </c>
    </row>
    <row r="4260" spans="1:18" x14ac:dyDescent="0.25">
      <c r="A4260" t="s">
        <v>9001</v>
      </c>
      <c r="B4260" t="s">
        <v>9002</v>
      </c>
      <c r="C4260" t="s">
        <v>2810</v>
      </c>
      <c r="D4260">
        <v>43191</v>
      </c>
      <c r="E4260">
        <v>4</v>
      </c>
      <c r="F4260">
        <v>4</v>
      </c>
      <c r="G4260">
        <v>1</v>
      </c>
      <c r="H4260">
        <v>31</v>
      </c>
      <c r="I4260">
        <v>24</v>
      </c>
      <c r="J4260">
        <v>1.2916666666666667</v>
      </c>
      <c r="K4260">
        <v>24</v>
      </c>
      <c r="L4260">
        <v>1</v>
      </c>
      <c r="M4260">
        <v>24</v>
      </c>
      <c r="O4260">
        <v>1</v>
      </c>
      <c r="P4260">
        <v>1</v>
      </c>
      <c r="Q4260">
        <v>1</v>
      </c>
      <c r="R4260">
        <v>7</v>
      </c>
    </row>
    <row r="4261" spans="1:18" x14ac:dyDescent="0.25">
      <c r="A4261" t="s">
        <v>9146</v>
      </c>
      <c r="B4261" t="s">
        <v>9147</v>
      </c>
      <c r="C4261" t="s">
        <v>2811</v>
      </c>
      <c r="D4261">
        <v>43191</v>
      </c>
      <c r="E4261">
        <v>1</v>
      </c>
      <c r="F4261">
        <v>3</v>
      </c>
      <c r="G4261">
        <v>0.33333333333333331</v>
      </c>
      <c r="H4261">
        <v>5</v>
      </c>
      <c r="I4261">
        <v>6</v>
      </c>
      <c r="J4261">
        <v>0.83333333333333337</v>
      </c>
      <c r="K4261">
        <v>18</v>
      </c>
      <c r="L4261">
        <v>0.33333333333333331</v>
      </c>
      <c r="M4261">
        <v>5</v>
      </c>
      <c r="O4261">
        <v>0</v>
      </c>
      <c r="P4261">
        <v>0</v>
      </c>
      <c r="Q4261" t="e">
        <v>#DIV/0!</v>
      </c>
      <c r="R4261">
        <v>0</v>
      </c>
    </row>
    <row r="4262" spans="1:18" x14ac:dyDescent="0.25">
      <c r="A4262" t="s">
        <v>3257</v>
      </c>
      <c r="B4262" t="s">
        <v>3258</v>
      </c>
      <c r="C4262" t="s">
        <v>204</v>
      </c>
      <c r="D4262">
        <v>43191</v>
      </c>
      <c r="E4262">
        <v>4</v>
      </c>
      <c r="F4262">
        <v>4.5</v>
      </c>
      <c r="G4262">
        <v>0.88888888888888884</v>
      </c>
      <c r="H4262">
        <v>19</v>
      </c>
      <c r="I4262">
        <v>24</v>
      </c>
      <c r="J4262">
        <v>0.79166666666666663</v>
      </c>
      <c r="K4262">
        <v>27</v>
      </c>
      <c r="L4262">
        <v>0.88888888888888884</v>
      </c>
      <c r="M4262">
        <v>15</v>
      </c>
      <c r="O4262">
        <v>1</v>
      </c>
      <c r="P4262">
        <v>1</v>
      </c>
      <c r="Q4262">
        <v>1</v>
      </c>
      <c r="R4262">
        <v>4</v>
      </c>
    </row>
    <row r="4263" spans="1:18" x14ac:dyDescent="0.25">
      <c r="A4263" t="s">
        <v>3259</v>
      </c>
      <c r="B4263" t="s">
        <v>3260</v>
      </c>
      <c r="C4263" t="s">
        <v>208</v>
      </c>
      <c r="D4263">
        <v>43191</v>
      </c>
      <c r="E4263">
        <v>0</v>
      </c>
      <c r="F4263">
        <v>0</v>
      </c>
      <c r="G4263" t="e">
        <v>#DIV/0!</v>
      </c>
      <c r="H4263">
        <v>0</v>
      </c>
      <c r="I4263">
        <v>0</v>
      </c>
      <c r="J4263" t="e">
        <v>#DIV/0!</v>
      </c>
      <c r="K4263">
        <v>0</v>
      </c>
      <c r="L4263" t="e">
        <v>#DIV/0!</v>
      </c>
      <c r="M4263">
        <v>0</v>
      </c>
      <c r="O4263">
        <v>0</v>
      </c>
      <c r="P4263">
        <v>0</v>
      </c>
      <c r="Q4263" t="e">
        <v>#DIV/0!</v>
      </c>
      <c r="R4263">
        <v>0</v>
      </c>
    </row>
    <row r="4264" spans="1:18" x14ac:dyDescent="0.25">
      <c r="A4264" t="s">
        <v>3261</v>
      </c>
      <c r="B4264" t="s">
        <v>3262</v>
      </c>
      <c r="C4264" t="s">
        <v>2173</v>
      </c>
      <c r="D4264">
        <v>43191</v>
      </c>
      <c r="E4264">
        <v>0.5</v>
      </c>
      <c r="F4264">
        <v>1.5</v>
      </c>
      <c r="G4264">
        <v>0.33333333333333331</v>
      </c>
      <c r="H4264">
        <v>1</v>
      </c>
      <c r="I4264">
        <v>3</v>
      </c>
      <c r="J4264">
        <v>0.33333333333333331</v>
      </c>
      <c r="K4264">
        <v>9</v>
      </c>
      <c r="L4264">
        <v>0.33333333333333331</v>
      </c>
      <c r="M4264">
        <v>1</v>
      </c>
      <c r="O4264">
        <v>0</v>
      </c>
      <c r="P4264">
        <v>0</v>
      </c>
      <c r="Q4264" t="e">
        <v>#DIV/0!</v>
      </c>
      <c r="R4264">
        <v>0</v>
      </c>
    </row>
    <row r="4265" spans="1:18" x14ac:dyDescent="0.25">
      <c r="A4265" t="s">
        <v>3263</v>
      </c>
      <c r="B4265" t="s">
        <v>3264</v>
      </c>
      <c r="C4265" t="s">
        <v>212</v>
      </c>
      <c r="D4265">
        <v>43191</v>
      </c>
      <c r="E4265">
        <v>1</v>
      </c>
      <c r="F4265">
        <v>1.5</v>
      </c>
      <c r="G4265">
        <v>0.66666666666666663</v>
      </c>
      <c r="H4265">
        <v>9</v>
      </c>
      <c r="I4265">
        <v>6</v>
      </c>
      <c r="J4265">
        <v>1.5</v>
      </c>
      <c r="K4265">
        <v>9</v>
      </c>
      <c r="L4265">
        <v>0.66666666666666663</v>
      </c>
      <c r="M4265">
        <v>7</v>
      </c>
      <c r="O4265">
        <v>0</v>
      </c>
      <c r="P4265">
        <v>0</v>
      </c>
      <c r="Q4265" t="e">
        <v>#DIV/0!</v>
      </c>
      <c r="R4265">
        <v>2</v>
      </c>
    </row>
    <row r="4266" spans="1:18" x14ac:dyDescent="0.25">
      <c r="A4266" t="s">
        <v>3265</v>
      </c>
      <c r="B4266" t="s">
        <v>3266</v>
      </c>
      <c r="C4266" t="s">
        <v>363</v>
      </c>
      <c r="D4266">
        <v>43191</v>
      </c>
      <c r="E4266">
        <v>5.5</v>
      </c>
      <c r="F4266">
        <v>5.5</v>
      </c>
      <c r="G4266">
        <v>1</v>
      </c>
      <c r="H4266">
        <v>28</v>
      </c>
      <c r="I4266">
        <v>33</v>
      </c>
      <c r="J4266">
        <v>0.84848484848484851</v>
      </c>
      <c r="K4266">
        <v>33</v>
      </c>
      <c r="L4266">
        <v>1</v>
      </c>
      <c r="M4266">
        <v>21</v>
      </c>
      <c r="O4266">
        <v>3</v>
      </c>
      <c r="P4266">
        <v>3</v>
      </c>
      <c r="Q4266">
        <v>1</v>
      </c>
      <c r="R4266">
        <v>7</v>
      </c>
    </row>
    <row r="4267" spans="1:18" x14ac:dyDescent="0.25">
      <c r="A4267" t="s">
        <v>3267</v>
      </c>
      <c r="B4267" t="s">
        <v>3268</v>
      </c>
      <c r="C4267" t="s">
        <v>223</v>
      </c>
      <c r="D4267">
        <v>43191</v>
      </c>
      <c r="E4267">
        <v>0</v>
      </c>
      <c r="F4267">
        <v>0</v>
      </c>
      <c r="G4267" t="e">
        <v>#DIV/0!</v>
      </c>
      <c r="H4267">
        <v>0</v>
      </c>
      <c r="I4267">
        <v>0</v>
      </c>
      <c r="J4267" t="e">
        <v>#DIV/0!</v>
      </c>
      <c r="K4267">
        <v>0</v>
      </c>
      <c r="L4267" t="e">
        <v>#DIV/0!</v>
      </c>
      <c r="M4267">
        <v>0</v>
      </c>
      <c r="O4267">
        <v>0</v>
      </c>
      <c r="P4267">
        <v>0</v>
      </c>
      <c r="Q4267" t="e">
        <v>#DIV/0!</v>
      </c>
      <c r="R4267">
        <v>0</v>
      </c>
    </row>
    <row r="4268" spans="1:18" x14ac:dyDescent="0.25">
      <c r="A4268" t="s">
        <v>3269</v>
      </c>
      <c r="B4268" t="s">
        <v>3270</v>
      </c>
      <c r="C4268" t="s">
        <v>206</v>
      </c>
      <c r="D4268">
        <v>43191</v>
      </c>
      <c r="E4268">
        <v>5.5</v>
      </c>
      <c r="F4268">
        <v>5.5</v>
      </c>
      <c r="G4268">
        <v>1</v>
      </c>
      <c r="H4268">
        <v>74</v>
      </c>
      <c r="I4268">
        <v>77</v>
      </c>
      <c r="J4268">
        <v>0.96103896103896103</v>
      </c>
      <c r="K4268">
        <v>77</v>
      </c>
      <c r="L4268">
        <v>1</v>
      </c>
      <c r="M4268">
        <v>74</v>
      </c>
      <c r="O4268">
        <v>1</v>
      </c>
      <c r="P4268">
        <v>1</v>
      </c>
      <c r="Q4268">
        <v>1</v>
      </c>
      <c r="R4268">
        <v>0</v>
      </c>
    </row>
    <row r="4269" spans="1:18" x14ac:dyDescent="0.25">
      <c r="A4269" t="s">
        <v>3271</v>
      </c>
      <c r="B4269" t="s">
        <v>3272</v>
      </c>
      <c r="C4269" t="s">
        <v>977</v>
      </c>
      <c r="D4269">
        <v>43191</v>
      </c>
      <c r="E4269">
        <v>0</v>
      </c>
      <c r="F4269">
        <v>0</v>
      </c>
      <c r="G4269" t="e">
        <v>#DIV/0!</v>
      </c>
      <c r="H4269">
        <v>0</v>
      </c>
      <c r="I4269">
        <v>0</v>
      </c>
      <c r="J4269" t="e">
        <v>#DIV/0!</v>
      </c>
      <c r="K4269">
        <v>0</v>
      </c>
      <c r="L4269" t="e">
        <v>#DIV/0!</v>
      </c>
      <c r="M4269">
        <v>0</v>
      </c>
      <c r="O4269">
        <v>0</v>
      </c>
      <c r="P4269">
        <v>0</v>
      </c>
      <c r="Q4269" t="e">
        <v>#DIV/0!</v>
      </c>
      <c r="R4269">
        <v>0</v>
      </c>
    </row>
    <row r="4270" spans="1:18" x14ac:dyDescent="0.25">
      <c r="A4270" t="s">
        <v>3273</v>
      </c>
      <c r="B4270" t="s">
        <v>3274</v>
      </c>
      <c r="C4270" t="s">
        <v>229</v>
      </c>
      <c r="D4270">
        <v>43191</v>
      </c>
      <c r="E4270">
        <v>5.5</v>
      </c>
      <c r="F4270">
        <v>6</v>
      </c>
      <c r="G4270">
        <v>0.91666666666666663</v>
      </c>
      <c r="H4270">
        <v>52</v>
      </c>
      <c r="I4270">
        <v>60</v>
      </c>
      <c r="J4270">
        <v>0.8666666666666667</v>
      </c>
      <c r="K4270">
        <v>66</v>
      </c>
      <c r="L4270">
        <v>0.90909090909090906</v>
      </c>
      <c r="M4270">
        <v>52</v>
      </c>
      <c r="O4270">
        <v>0</v>
      </c>
      <c r="P4270">
        <v>4</v>
      </c>
      <c r="Q4270">
        <v>0</v>
      </c>
      <c r="R4270">
        <v>0</v>
      </c>
    </row>
    <row r="4271" spans="1:18" x14ac:dyDescent="0.25">
      <c r="A4271" t="s">
        <v>3275</v>
      </c>
      <c r="B4271" t="s">
        <v>3276</v>
      </c>
      <c r="C4271" t="s">
        <v>678</v>
      </c>
      <c r="D4271">
        <v>43191</v>
      </c>
      <c r="E4271">
        <v>0</v>
      </c>
      <c r="F4271">
        <v>0</v>
      </c>
      <c r="G4271" t="e">
        <v>#DIV/0!</v>
      </c>
      <c r="H4271">
        <v>0</v>
      </c>
      <c r="I4271">
        <v>0</v>
      </c>
      <c r="J4271" t="e">
        <v>#DIV/0!</v>
      </c>
      <c r="K4271">
        <v>0</v>
      </c>
      <c r="L4271" t="e">
        <v>#DIV/0!</v>
      </c>
      <c r="M4271">
        <v>0</v>
      </c>
      <c r="O4271">
        <v>0</v>
      </c>
      <c r="P4271">
        <v>0</v>
      </c>
      <c r="Q4271" t="e">
        <v>#DIV/0!</v>
      </c>
      <c r="R4271">
        <v>0</v>
      </c>
    </row>
    <row r="4272" spans="1:18" x14ac:dyDescent="0.25">
      <c r="A4272" t="s">
        <v>3277</v>
      </c>
      <c r="B4272" t="s">
        <v>3278</v>
      </c>
      <c r="C4272" t="s">
        <v>231</v>
      </c>
      <c r="D4272">
        <v>43191</v>
      </c>
      <c r="E4272">
        <v>5.5</v>
      </c>
      <c r="F4272">
        <v>5.5</v>
      </c>
      <c r="G4272">
        <v>1</v>
      </c>
      <c r="H4272">
        <v>51</v>
      </c>
      <c r="I4272">
        <v>62</v>
      </c>
      <c r="J4272">
        <v>0.82258064516129037</v>
      </c>
      <c r="K4272">
        <v>62</v>
      </c>
      <c r="L4272">
        <v>1</v>
      </c>
      <c r="M4272">
        <v>47</v>
      </c>
      <c r="O4272">
        <v>0</v>
      </c>
      <c r="P4272">
        <v>0</v>
      </c>
      <c r="Q4272" t="e">
        <v>#DIV/0!</v>
      </c>
      <c r="R4272">
        <v>4</v>
      </c>
    </row>
    <row r="4273" spans="1:18" x14ac:dyDescent="0.25">
      <c r="A4273" t="s">
        <v>3279</v>
      </c>
      <c r="B4273" t="s">
        <v>3280</v>
      </c>
      <c r="C4273" t="s">
        <v>236</v>
      </c>
      <c r="D4273">
        <v>43191</v>
      </c>
      <c r="E4273">
        <v>7.5</v>
      </c>
      <c r="F4273">
        <v>7.5</v>
      </c>
      <c r="G4273">
        <v>1</v>
      </c>
      <c r="H4273">
        <v>116</v>
      </c>
      <c r="I4273">
        <v>84</v>
      </c>
      <c r="J4273">
        <v>1.3809523809523809</v>
      </c>
      <c r="K4273">
        <v>84</v>
      </c>
      <c r="L4273">
        <v>1</v>
      </c>
      <c r="M4273">
        <v>106</v>
      </c>
      <c r="O4273">
        <v>0</v>
      </c>
      <c r="P4273">
        <v>0</v>
      </c>
      <c r="Q4273" t="e">
        <v>#DIV/0!</v>
      </c>
      <c r="R4273">
        <v>10</v>
      </c>
    </row>
    <row r="4274" spans="1:18" x14ac:dyDescent="0.25">
      <c r="A4274" t="s">
        <v>3281</v>
      </c>
      <c r="B4274" t="s">
        <v>3282</v>
      </c>
      <c r="C4274" t="s">
        <v>221</v>
      </c>
      <c r="D4274">
        <v>43191</v>
      </c>
      <c r="E4274">
        <v>6.5</v>
      </c>
      <c r="F4274">
        <v>7.5</v>
      </c>
      <c r="G4274">
        <v>0.8666666666666667</v>
      </c>
      <c r="H4274">
        <v>58</v>
      </c>
      <c r="I4274">
        <v>88</v>
      </c>
      <c r="J4274">
        <v>0.65909090909090906</v>
      </c>
      <c r="K4274">
        <v>102</v>
      </c>
      <c r="L4274">
        <v>0.86274509803921573</v>
      </c>
      <c r="M4274">
        <v>54</v>
      </c>
      <c r="O4274">
        <v>3</v>
      </c>
      <c r="P4274">
        <v>6</v>
      </c>
      <c r="Q4274">
        <v>0.5</v>
      </c>
      <c r="R4274">
        <v>4</v>
      </c>
    </row>
    <row r="4275" spans="1:18" x14ac:dyDescent="0.25">
      <c r="A4275" t="s">
        <v>3283</v>
      </c>
      <c r="B4275" t="s">
        <v>3284</v>
      </c>
      <c r="C4275" t="s">
        <v>238</v>
      </c>
      <c r="D4275">
        <v>43191</v>
      </c>
      <c r="E4275">
        <v>2.5</v>
      </c>
      <c r="F4275">
        <v>4.5</v>
      </c>
      <c r="G4275">
        <v>0.55555555555555558</v>
      </c>
      <c r="H4275">
        <v>22</v>
      </c>
      <c r="I4275">
        <v>35</v>
      </c>
      <c r="J4275">
        <v>0.62857142857142856</v>
      </c>
      <c r="K4275">
        <v>63</v>
      </c>
      <c r="L4275">
        <v>0.55555555555555558</v>
      </c>
      <c r="M4275">
        <v>20</v>
      </c>
      <c r="O4275">
        <v>7</v>
      </c>
      <c r="P4275">
        <v>11</v>
      </c>
      <c r="Q4275">
        <v>0.63636363636363635</v>
      </c>
      <c r="R4275">
        <v>2</v>
      </c>
    </row>
    <row r="4276" spans="1:18" x14ac:dyDescent="0.25">
      <c r="A4276" t="s">
        <v>3285</v>
      </c>
      <c r="B4276" t="s">
        <v>3286</v>
      </c>
      <c r="C4276" t="s">
        <v>224</v>
      </c>
      <c r="D4276">
        <v>43191</v>
      </c>
      <c r="E4276">
        <v>0</v>
      </c>
      <c r="F4276">
        <v>0</v>
      </c>
      <c r="G4276" t="e">
        <v>#DIV/0!</v>
      </c>
      <c r="H4276">
        <v>0</v>
      </c>
      <c r="I4276">
        <v>0</v>
      </c>
      <c r="J4276" t="e">
        <v>#DIV/0!</v>
      </c>
      <c r="K4276">
        <v>0</v>
      </c>
      <c r="L4276" t="e">
        <v>#DIV/0!</v>
      </c>
      <c r="M4276">
        <v>0</v>
      </c>
      <c r="O4276">
        <v>0</v>
      </c>
      <c r="P4276">
        <v>0</v>
      </c>
      <c r="Q4276" t="e">
        <v>#DIV/0!</v>
      </c>
      <c r="R4276">
        <v>0</v>
      </c>
    </row>
    <row r="4277" spans="1:18" x14ac:dyDescent="0.25">
      <c r="A4277" t="s">
        <v>3287</v>
      </c>
      <c r="B4277" t="s">
        <v>3288</v>
      </c>
      <c r="C4277" t="s">
        <v>584</v>
      </c>
      <c r="D4277">
        <v>43191</v>
      </c>
      <c r="E4277">
        <v>0</v>
      </c>
      <c r="F4277">
        <v>0</v>
      </c>
      <c r="G4277" t="e">
        <v>#DIV/0!</v>
      </c>
      <c r="H4277">
        <v>0</v>
      </c>
      <c r="I4277">
        <v>0</v>
      </c>
      <c r="J4277" t="e">
        <v>#DIV/0!</v>
      </c>
      <c r="K4277">
        <v>0</v>
      </c>
      <c r="L4277" t="e">
        <v>#DIV/0!</v>
      </c>
      <c r="M4277">
        <v>0</v>
      </c>
      <c r="O4277">
        <v>0</v>
      </c>
      <c r="P4277">
        <v>0</v>
      </c>
      <c r="Q4277" t="e">
        <v>#DIV/0!</v>
      </c>
      <c r="R4277">
        <v>0</v>
      </c>
    </row>
    <row r="4278" spans="1:18" x14ac:dyDescent="0.25">
      <c r="A4278" t="s">
        <v>3289</v>
      </c>
      <c r="B4278" t="s">
        <v>3290</v>
      </c>
      <c r="C4278" t="s">
        <v>1164</v>
      </c>
      <c r="D4278">
        <v>43191</v>
      </c>
      <c r="E4278">
        <v>1</v>
      </c>
      <c r="F4278">
        <v>1</v>
      </c>
      <c r="G4278">
        <v>1</v>
      </c>
      <c r="H4278">
        <v>5</v>
      </c>
      <c r="I4278">
        <v>6</v>
      </c>
      <c r="J4278">
        <v>0.83333333333333337</v>
      </c>
      <c r="K4278">
        <v>6</v>
      </c>
      <c r="L4278">
        <v>1</v>
      </c>
      <c r="M4278">
        <v>5</v>
      </c>
      <c r="O4278">
        <v>0</v>
      </c>
      <c r="P4278">
        <v>0</v>
      </c>
      <c r="Q4278" t="e">
        <v>#DIV/0!</v>
      </c>
      <c r="R4278">
        <v>0</v>
      </c>
    </row>
    <row r="4279" spans="1:18" x14ac:dyDescent="0.25">
      <c r="A4279" t="s">
        <v>3291</v>
      </c>
      <c r="B4279" t="s">
        <v>3292</v>
      </c>
      <c r="C4279" t="s">
        <v>1166</v>
      </c>
      <c r="D4279">
        <v>43191</v>
      </c>
      <c r="E4279">
        <v>0</v>
      </c>
      <c r="F4279">
        <v>0</v>
      </c>
      <c r="G4279" t="e">
        <v>#DIV/0!</v>
      </c>
      <c r="H4279">
        <v>0</v>
      </c>
      <c r="I4279">
        <v>0</v>
      </c>
      <c r="J4279" t="e">
        <v>#DIV/0!</v>
      </c>
      <c r="K4279">
        <v>0</v>
      </c>
      <c r="L4279" t="e">
        <v>#DIV/0!</v>
      </c>
      <c r="M4279">
        <v>0</v>
      </c>
      <c r="O4279">
        <v>0</v>
      </c>
      <c r="P4279">
        <v>0</v>
      </c>
      <c r="Q4279" t="e">
        <v>#DIV/0!</v>
      </c>
      <c r="R4279">
        <v>0</v>
      </c>
    </row>
    <row r="4280" spans="1:18" x14ac:dyDescent="0.25">
      <c r="A4280" t="s">
        <v>3293</v>
      </c>
      <c r="B4280" t="s">
        <v>3294</v>
      </c>
      <c r="C4280" t="s">
        <v>1168</v>
      </c>
      <c r="D4280">
        <v>43191</v>
      </c>
      <c r="E4280">
        <v>0</v>
      </c>
      <c r="F4280">
        <v>0</v>
      </c>
      <c r="G4280" t="e">
        <v>#DIV/0!</v>
      </c>
      <c r="H4280">
        <v>0</v>
      </c>
      <c r="I4280">
        <v>0</v>
      </c>
      <c r="J4280" t="e">
        <v>#DIV/0!</v>
      </c>
      <c r="K4280">
        <v>0</v>
      </c>
      <c r="L4280" t="e">
        <v>#DIV/0!</v>
      </c>
      <c r="M4280">
        <v>0</v>
      </c>
      <c r="O4280">
        <v>0</v>
      </c>
      <c r="P4280">
        <v>0</v>
      </c>
      <c r="Q4280" t="e">
        <v>#DIV/0!</v>
      </c>
      <c r="R4280">
        <v>0</v>
      </c>
    </row>
    <row r="4281" spans="1:18" x14ac:dyDescent="0.25">
      <c r="A4281" t="s">
        <v>3295</v>
      </c>
      <c r="B4281" t="s">
        <v>3296</v>
      </c>
      <c r="C4281" t="s">
        <v>1170</v>
      </c>
      <c r="D4281">
        <v>43191</v>
      </c>
      <c r="E4281">
        <v>0</v>
      </c>
      <c r="F4281">
        <v>0</v>
      </c>
      <c r="G4281" t="e">
        <v>#DIV/0!</v>
      </c>
      <c r="H4281">
        <v>0</v>
      </c>
      <c r="I4281">
        <v>0</v>
      </c>
      <c r="J4281" t="e">
        <v>#DIV/0!</v>
      </c>
      <c r="K4281">
        <v>0</v>
      </c>
      <c r="L4281" t="e">
        <v>#DIV/0!</v>
      </c>
      <c r="M4281">
        <v>0</v>
      </c>
      <c r="O4281">
        <v>0</v>
      </c>
      <c r="P4281">
        <v>0</v>
      </c>
      <c r="Q4281" t="e">
        <v>#DIV/0!</v>
      </c>
      <c r="R4281">
        <v>0</v>
      </c>
    </row>
    <row r="4282" spans="1:18" x14ac:dyDescent="0.25">
      <c r="A4282" t="s">
        <v>3297</v>
      </c>
      <c r="B4282" t="s">
        <v>3298</v>
      </c>
      <c r="C4282" t="s">
        <v>2174</v>
      </c>
      <c r="D4282">
        <v>43191</v>
      </c>
      <c r="E4282">
        <v>0</v>
      </c>
      <c r="F4282">
        <v>0</v>
      </c>
      <c r="G4282" t="e">
        <v>#DIV/0!</v>
      </c>
      <c r="H4282">
        <v>0</v>
      </c>
      <c r="I4282">
        <v>0</v>
      </c>
      <c r="J4282" t="e">
        <v>#DIV/0!</v>
      </c>
      <c r="K4282">
        <v>0</v>
      </c>
      <c r="L4282" t="e">
        <v>#DIV/0!</v>
      </c>
      <c r="M4282">
        <v>0</v>
      </c>
      <c r="O4282">
        <v>0</v>
      </c>
      <c r="P4282">
        <v>0</v>
      </c>
      <c r="Q4282" t="e">
        <v>#DIV/0!</v>
      </c>
      <c r="R4282">
        <v>0</v>
      </c>
    </row>
    <row r="4283" spans="1:18" x14ac:dyDescent="0.25">
      <c r="A4283" t="s">
        <v>3299</v>
      </c>
      <c r="B4283" t="s">
        <v>3300</v>
      </c>
      <c r="C4283" t="s">
        <v>1172</v>
      </c>
      <c r="D4283">
        <v>43191</v>
      </c>
      <c r="E4283">
        <v>1</v>
      </c>
      <c r="F4283">
        <v>1.5</v>
      </c>
      <c r="G4283">
        <v>0.66666666666666663</v>
      </c>
      <c r="H4283">
        <v>13</v>
      </c>
      <c r="I4283">
        <v>6</v>
      </c>
      <c r="J4283">
        <v>2.1666666666666665</v>
      </c>
      <c r="K4283">
        <v>9</v>
      </c>
      <c r="L4283">
        <v>0.66666666666666663</v>
      </c>
      <c r="M4283">
        <v>13</v>
      </c>
      <c r="O4283">
        <v>0</v>
      </c>
      <c r="P4283">
        <v>0</v>
      </c>
      <c r="Q4283" t="e">
        <v>#DIV/0!</v>
      </c>
      <c r="R4283">
        <v>0</v>
      </c>
    </row>
    <row r="4284" spans="1:18" x14ac:dyDescent="0.25">
      <c r="A4284" t="s">
        <v>3301</v>
      </c>
      <c r="B4284" t="s">
        <v>3302</v>
      </c>
      <c r="C4284" t="s">
        <v>1174</v>
      </c>
      <c r="D4284">
        <v>43191</v>
      </c>
      <c r="E4284">
        <v>3</v>
      </c>
      <c r="F4284">
        <v>3.5</v>
      </c>
      <c r="G4284">
        <v>0.8571428571428571</v>
      </c>
      <c r="H4284">
        <v>18</v>
      </c>
      <c r="I4284">
        <v>18</v>
      </c>
      <c r="J4284">
        <v>1</v>
      </c>
      <c r="K4284">
        <v>21</v>
      </c>
      <c r="L4284">
        <v>0.8571428571428571</v>
      </c>
      <c r="M4284">
        <v>11</v>
      </c>
      <c r="O4284">
        <v>0</v>
      </c>
      <c r="P4284">
        <v>0</v>
      </c>
      <c r="Q4284" t="e">
        <v>#DIV/0!</v>
      </c>
      <c r="R4284">
        <v>7</v>
      </c>
    </row>
    <row r="4285" spans="1:18" x14ac:dyDescent="0.25">
      <c r="A4285" t="s">
        <v>3303</v>
      </c>
      <c r="B4285" t="s">
        <v>3304</v>
      </c>
      <c r="C4285" t="s">
        <v>202</v>
      </c>
      <c r="D4285">
        <v>43191</v>
      </c>
      <c r="E4285">
        <v>1</v>
      </c>
      <c r="F4285">
        <v>1</v>
      </c>
      <c r="G4285">
        <v>1</v>
      </c>
      <c r="H4285">
        <v>5</v>
      </c>
      <c r="I4285">
        <v>6</v>
      </c>
      <c r="J4285">
        <v>0.83333333333333337</v>
      </c>
      <c r="K4285">
        <v>6</v>
      </c>
      <c r="L4285">
        <v>1</v>
      </c>
      <c r="M4285">
        <v>5</v>
      </c>
      <c r="O4285">
        <v>0</v>
      </c>
      <c r="P4285">
        <v>0</v>
      </c>
      <c r="Q4285" t="e">
        <v>#DIV/0!</v>
      </c>
      <c r="R4285">
        <v>0</v>
      </c>
    </row>
    <row r="4286" spans="1:18" x14ac:dyDescent="0.25">
      <c r="A4286" t="s">
        <v>3305</v>
      </c>
      <c r="B4286" t="s">
        <v>3306</v>
      </c>
      <c r="C4286" t="s">
        <v>203</v>
      </c>
      <c r="D4286">
        <v>43191</v>
      </c>
      <c r="E4286">
        <v>9.5</v>
      </c>
      <c r="F4286">
        <v>10</v>
      </c>
      <c r="G4286">
        <v>0.95</v>
      </c>
      <c r="H4286">
        <v>93</v>
      </c>
      <c r="I4286">
        <v>101</v>
      </c>
      <c r="J4286">
        <v>0.92079207920792083</v>
      </c>
      <c r="K4286">
        <v>104</v>
      </c>
      <c r="L4286">
        <v>0.97115384615384615</v>
      </c>
      <c r="M4286">
        <v>89</v>
      </c>
      <c r="O4286">
        <v>2</v>
      </c>
      <c r="P4286">
        <v>2</v>
      </c>
      <c r="Q4286">
        <v>1</v>
      </c>
      <c r="R4286">
        <v>4</v>
      </c>
    </row>
    <row r="4287" spans="1:18" x14ac:dyDescent="0.25">
      <c r="A4287" t="s">
        <v>3307</v>
      </c>
      <c r="B4287" t="s">
        <v>3308</v>
      </c>
      <c r="C4287" t="s">
        <v>988</v>
      </c>
      <c r="D4287">
        <v>43191</v>
      </c>
      <c r="E4287">
        <v>0</v>
      </c>
      <c r="F4287">
        <v>0</v>
      </c>
      <c r="G4287" t="e">
        <v>#DIV/0!</v>
      </c>
      <c r="H4287">
        <v>0</v>
      </c>
      <c r="I4287">
        <v>0</v>
      </c>
      <c r="J4287" t="e">
        <v>#DIV/0!</v>
      </c>
      <c r="K4287">
        <v>0</v>
      </c>
      <c r="L4287" t="e">
        <v>#DIV/0!</v>
      </c>
      <c r="M4287">
        <v>0</v>
      </c>
      <c r="O4287">
        <v>0</v>
      </c>
      <c r="P4287">
        <v>0</v>
      </c>
      <c r="Q4287" t="e">
        <v>#DIV/0!</v>
      </c>
      <c r="R4287">
        <v>0</v>
      </c>
    </row>
    <row r="4288" spans="1:18" x14ac:dyDescent="0.25">
      <c r="A4288" t="s">
        <v>3309</v>
      </c>
      <c r="B4288" t="s">
        <v>3310</v>
      </c>
      <c r="C4288" t="s">
        <v>1322</v>
      </c>
      <c r="D4288">
        <v>43191</v>
      </c>
      <c r="E4288">
        <v>0</v>
      </c>
      <c r="F4288">
        <v>0</v>
      </c>
      <c r="G4288" t="e">
        <v>#DIV/0!</v>
      </c>
      <c r="H4288">
        <v>0</v>
      </c>
      <c r="I4288">
        <v>0</v>
      </c>
      <c r="J4288" t="e">
        <v>#DIV/0!</v>
      </c>
      <c r="K4288">
        <v>0</v>
      </c>
      <c r="L4288" t="e">
        <v>#DIV/0!</v>
      </c>
      <c r="M4288">
        <v>0</v>
      </c>
      <c r="O4288">
        <v>0</v>
      </c>
      <c r="P4288">
        <v>0</v>
      </c>
      <c r="Q4288" t="e">
        <v>#DIV/0!</v>
      </c>
      <c r="R4288">
        <v>0</v>
      </c>
    </row>
    <row r="4289" spans="1:18" x14ac:dyDescent="0.25">
      <c r="A4289" t="s">
        <v>3311</v>
      </c>
      <c r="B4289" t="s">
        <v>3312</v>
      </c>
      <c r="C4289" t="s">
        <v>232</v>
      </c>
      <c r="D4289">
        <v>43191</v>
      </c>
      <c r="E4289">
        <v>0</v>
      </c>
      <c r="F4289">
        <v>0</v>
      </c>
      <c r="G4289" t="e">
        <v>#DIV/0!</v>
      </c>
      <c r="H4289">
        <v>0</v>
      </c>
      <c r="I4289">
        <v>0</v>
      </c>
      <c r="J4289" t="e">
        <v>#DIV/0!</v>
      </c>
      <c r="K4289">
        <v>0</v>
      </c>
      <c r="L4289" t="e">
        <v>#DIV/0!</v>
      </c>
      <c r="M4289">
        <v>0</v>
      </c>
      <c r="O4289">
        <v>0</v>
      </c>
      <c r="P4289">
        <v>0</v>
      </c>
      <c r="Q4289" t="e">
        <v>#DIV/0!</v>
      </c>
      <c r="R4289">
        <v>0</v>
      </c>
    </row>
    <row r="4290" spans="1:18" x14ac:dyDescent="0.25">
      <c r="A4290" t="s">
        <v>3313</v>
      </c>
      <c r="B4290" t="s">
        <v>3314</v>
      </c>
      <c r="C4290" t="s">
        <v>207</v>
      </c>
      <c r="D4290">
        <v>43191</v>
      </c>
      <c r="E4290">
        <v>0</v>
      </c>
      <c r="F4290">
        <v>0</v>
      </c>
      <c r="G4290" t="e">
        <v>#DIV/0!</v>
      </c>
      <c r="H4290">
        <v>0</v>
      </c>
      <c r="I4290">
        <v>0</v>
      </c>
      <c r="J4290" t="e">
        <v>#DIV/0!</v>
      </c>
      <c r="K4290">
        <v>0</v>
      </c>
      <c r="L4290" t="e">
        <v>#DIV/0!</v>
      </c>
      <c r="M4290">
        <v>0</v>
      </c>
      <c r="N4290" t="e">
        <v>#DIV/0!</v>
      </c>
      <c r="O4290">
        <v>0</v>
      </c>
      <c r="P4290">
        <v>0</v>
      </c>
      <c r="Q4290" t="e">
        <v>#DIV/0!</v>
      </c>
      <c r="R4290">
        <v>0</v>
      </c>
    </row>
    <row r="4291" spans="1:18" x14ac:dyDescent="0.25">
      <c r="A4291" t="s">
        <v>3315</v>
      </c>
      <c r="B4291" t="s">
        <v>3316</v>
      </c>
      <c r="C4291" t="s">
        <v>2175</v>
      </c>
      <c r="D4291">
        <v>43191</v>
      </c>
      <c r="E4291">
        <v>0.5</v>
      </c>
      <c r="F4291">
        <v>1.5</v>
      </c>
      <c r="G4291">
        <v>0.33333333333333331</v>
      </c>
      <c r="H4291">
        <v>1</v>
      </c>
      <c r="I4291">
        <v>3</v>
      </c>
      <c r="J4291">
        <v>0.33333333333333331</v>
      </c>
      <c r="K4291">
        <v>9</v>
      </c>
      <c r="L4291">
        <v>0.33333333333333331</v>
      </c>
      <c r="M4291">
        <v>1</v>
      </c>
      <c r="O4291">
        <v>0</v>
      </c>
      <c r="P4291">
        <v>0</v>
      </c>
      <c r="Q4291" t="e">
        <v>#DIV/0!</v>
      </c>
      <c r="R4291">
        <v>0</v>
      </c>
    </row>
    <row r="4292" spans="1:18" x14ac:dyDescent="0.25">
      <c r="A4292" t="s">
        <v>3317</v>
      </c>
      <c r="B4292" t="s">
        <v>3318</v>
      </c>
      <c r="C4292" t="s">
        <v>228</v>
      </c>
      <c r="D4292">
        <v>43191</v>
      </c>
      <c r="E4292">
        <v>5.5</v>
      </c>
      <c r="F4292">
        <v>6</v>
      </c>
      <c r="G4292">
        <v>0.91666666666666663</v>
      </c>
      <c r="H4292">
        <v>52</v>
      </c>
      <c r="I4292">
        <v>60</v>
      </c>
      <c r="J4292">
        <v>0.8666666666666667</v>
      </c>
      <c r="K4292">
        <v>66</v>
      </c>
      <c r="L4292">
        <v>0.90909090909090906</v>
      </c>
      <c r="M4292">
        <v>52</v>
      </c>
      <c r="O4292">
        <v>0</v>
      </c>
      <c r="P4292">
        <v>4</v>
      </c>
      <c r="Q4292">
        <v>0</v>
      </c>
      <c r="R4292">
        <v>0</v>
      </c>
    </row>
    <row r="4293" spans="1:18" x14ac:dyDescent="0.25">
      <c r="A4293" t="s">
        <v>3319</v>
      </c>
      <c r="B4293" t="s">
        <v>3320</v>
      </c>
      <c r="C4293" t="s">
        <v>689</v>
      </c>
      <c r="D4293">
        <v>43191</v>
      </c>
      <c r="E4293">
        <v>0</v>
      </c>
      <c r="F4293">
        <v>0</v>
      </c>
      <c r="G4293" t="e">
        <v>#DIV/0!</v>
      </c>
      <c r="H4293">
        <v>0</v>
      </c>
      <c r="I4293">
        <v>0</v>
      </c>
      <c r="J4293" t="e">
        <v>#DIV/0!</v>
      </c>
      <c r="K4293">
        <v>0</v>
      </c>
      <c r="L4293" t="e">
        <v>#DIV/0!</v>
      </c>
      <c r="M4293">
        <v>0</v>
      </c>
      <c r="O4293">
        <v>0</v>
      </c>
      <c r="P4293">
        <v>0</v>
      </c>
      <c r="Q4293" t="e">
        <v>#DIV/0!</v>
      </c>
      <c r="R4293">
        <v>0</v>
      </c>
    </row>
    <row r="4294" spans="1:18" x14ac:dyDescent="0.25">
      <c r="A4294" t="s">
        <v>3321</v>
      </c>
      <c r="B4294" t="s">
        <v>3322</v>
      </c>
      <c r="C4294" t="s">
        <v>211</v>
      </c>
      <c r="D4294">
        <v>43191</v>
      </c>
      <c r="E4294">
        <v>5</v>
      </c>
      <c r="F4294">
        <v>6</v>
      </c>
      <c r="G4294">
        <v>0.83333333333333337</v>
      </c>
      <c r="H4294">
        <v>41</v>
      </c>
      <c r="I4294">
        <v>42</v>
      </c>
      <c r="J4294">
        <v>0.97619047619047616</v>
      </c>
      <c r="K4294">
        <v>48</v>
      </c>
      <c r="L4294">
        <v>0.875</v>
      </c>
      <c r="M4294">
        <v>36</v>
      </c>
      <c r="N4294">
        <v>0.95</v>
      </c>
      <c r="O4294">
        <v>1</v>
      </c>
      <c r="P4294">
        <v>2</v>
      </c>
      <c r="Q4294">
        <v>0.5</v>
      </c>
      <c r="R4294">
        <v>5</v>
      </c>
    </row>
    <row r="4295" spans="1:18" x14ac:dyDescent="0.25">
      <c r="A4295" t="s">
        <v>3323</v>
      </c>
      <c r="B4295" t="s">
        <v>3324</v>
      </c>
      <c r="C4295" t="s">
        <v>216</v>
      </c>
      <c r="D4295">
        <v>43191</v>
      </c>
      <c r="E4295">
        <v>0</v>
      </c>
      <c r="F4295">
        <v>0</v>
      </c>
      <c r="G4295" t="e">
        <v>#DIV/0!</v>
      </c>
      <c r="H4295">
        <v>0</v>
      </c>
      <c r="I4295">
        <v>0</v>
      </c>
      <c r="J4295" t="e">
        <v>#DIV/0!</v>
      </c>
      <c r="K4295">
        <v>0</v>
      </c>
      <c r="L4295" t="e">
        <v>#DIV/0!</v>
      </c>
      <c r="M4295">
        <v>0</v>
      </c>
      <c r="O4295">
        <v>0</v>
      </c>
      <c r="P4295">
        <v>0</v>
      </c>
      <c r="Q4295" t="e">
        <v>#DIV/0!</v>
      </c>
      <c r="R4295">
        <v>0</v>
      </c>
    </row>
    <row r="4296" spans="1:18" x14ac:dyDescent="0.25">
      <c r="A4296" t="s">
        <v>3325</v>
      </c>
      <c r="B4296" t="s">
        <v>3326</v>
      </c>
      <c r="C4296" t="s">
        <v>230</v>
      </c>
      <c r="D4296">
        <v>43191</v>
      </c>
      <c r="E4296">
        <v>5.5</v>
      </c>
      <c r="F4296">
        <v>5.5</v>
      </c>
      <c r="G4296">
        <v>1</v>
      </c>
      <c r="H4296">
        <v>51</v>
      </c>
      <c r="I4296">
        <v>62</v>
      </c>
      <c r="J4296">
        <v>0.82258064516129037</v>
      </c>
      <c r="K4296">
        <v>62</v>
      </c>
      <c r="L4296">
        <v>1</v>
      </c>
      <c r="M4296">
        <v>47</v>
      </c>
      <c r="O4296">
        <v>0</v>
      </c>
      <c r="P4296">
        <v>0</v>
      </c>
      <c r="Q4296" t="e">
        <v>#DIV/0!</v>
      </c>
      <c r="R4296">
        <v>4</v>
      </c>
    </row>
    <row r="4297" spans="1:18" x14ac:dyDescent="0.25">
      <c r="A4297" t="s">
        <v>9667</v>
      </c>
      <c r="B4297" t="s">
        <v>9668</v>
      </c>
      <c r="C4297" t="s">
        <v>9523</v>
      </c>
      <c r="D4297">
        <v>43191</v>
      </c>
      <c r="E4297">
        <v>4</v>
      </c>
      <c r="F4297">
        <v>4</v>
      </c>
      <c r="G4297">
        <v>1</v>
      </c>
      <c r="H4297">
        <v>31</v>
      </c>
      <c r="I4297">
        <v>24</v>
      </c>
      <c r="J4297">
        <v>1.2916666666666667</v>
      </c>
      <c r="K4297">
        <v>24</v>
      </c>
      <c r="L4297">
        <v>1</v>
      </c>
      <c r="M4297">
        <v>24</v>
      </c>
      <c r="O4297">
        <v>1</v>
      </c>
      <c r="P4297">
        <v>1</v>
      </c>
      <c r="Q4297">
        <v>1</v>
      </c>
      <c r="R4297">
        <v>7</v>
      </c>
    </row>
    <row r="4298" spans="1:18" x14ac:dyDescent="0.25">
      <c r="A4298" t="s">
        <v>3327</v>
      </c>
      <c r="B4298" t="s">
        <v>3328</v>
      </c>
      <c r="C4298" t="s">
        <v>237</v>
      </c>
      <c r="D4298">
        <v>43191</v>
      </c>
      <c r="E4298">
        <v>7.5</v>
      </c>
      <c r="F4298">
        <v>7.5</v>
      </c>
      <c r="G4298">
        <v>1</v>
      </c>
      <c r="H4298">
        <v>116</v>
      </c>
      <c r="I4298">
        <v>84</v>
      </c>
      <c r="J4298">
        <v>1.3809523809523809</v>
      </c>
      <c r="K4298">
        <v>84</v>
      </c>
      <c r="L4298">
        <v>1</v>
      </c>
      <c r="M4298">
        <v>106</v>
      </c>
      <c r="O4298">
        <v>0</v>
      </c>
      <c r="P4298">
        <v>0</v>
      </c>
      <c r="Q4298" t="e">
        <v>#DIV/0!</v>
      </c>
      <c r="R4298">
        <v>10</v>
      </c>
    </row>
    <row r="4299" spans="1:18" x14ac:dyDescent="0.25">
      <c r="A4299" t="s">
        <v>3329</v>
      </c>
      <c r="B4299" t="s">
        <v>3330</v>
      </c>
      <c r="C4299" t="s">
        <v>364</v>
      </c>
      <c r="D4299">
        <v>43191</v>
      </c>
      <c r="E4299">
        <v>8.5</v>
      </c>
      <c r="F4299">
        <v>9</v>
      </c>
      <c r="G4299">
        <v>0.94444444444444442</v>
      </c>
      <c r="H4299">
        <v>46</v>
      </c>
      <c r="I4299">
        <v>51</v>
      </c>
      <c r="J4299">
        <v>0.90196078431372551</v>
      </c>
      <c r="K4299">
        <v>54</v>
      </c>
      <c r="L4299">
        <v>0.94444444444444442</v>
      </c>
      <c r="M4299">
        <v>32</v>
      </c>
      <c r="O4299">
        <v>3</v>
      </c>
      <c r="P4299">
        <v>3</v>
      </c>
      <c r="Q4299">
        <v>1</v>
      </c>
      <c r="R4299">
        <v>14</v>
      </c>
    </row>
    <row r="4300" spans="1:18" x14ac:dyDescent="0.25">
      <c r="A4300" t="s">
        <v>3331</v>
      </c>
      <c r="B4300" t="s">
        <v>3332</v>
      </c>
      <c r="C4300" t="s">
        <v>219</v>
      </c>
      <c r="D4300">
        <v>43191</v>
      </c>
      <c r="E4300">
        <v>11</v>
      </c>
      <c r="F4300">
        <v>13.5</v>
      </c>
      <c r="G4300">
        <v>0.81481481481481477</v>
      </c>
      <c r="H4300">
        <v>78</v>
      </c>
      <c r="I4300">
        <v>124</v>
      </c>
      <c r="J4300">
        <v>0.62903225806451613</v>
      </c>
      <c r="K4300">
        <v>150</v>
      </c>
      <c r="L4300">
        <v>0.82666666666666666</v>
      </c>
      <c r="M4300">
        <v>73</v>
      </c>
      <c r="N4300">
        <v>1.08</v>
      </c>
      <c r="O4300">
        <v>16</v>
      </c>
      <c r="P4300">
        <v>20</v>
      </c>
      <c r="Q4300">
        <v>0.8</v>
      </c>
      <c r="R4300">
        <v>5</v>
      </c>
    </row>
    <row r="4301" spans="1:18" x14ac:dyDescent="0.25">
      <c r="A4301" t="s">
        <v>9291</v>
      </c>
      <c r="B4301" t="s">
        <v>9292</v>
      </c>
      <c r="C4301" t="s">
        <v>3018</v>
      </c>
      <c r="D4301">
        <v>43191</v>
      </c>
      <c r="E4301">
        <v>4.5</v>
      </c>
      <c r="F4301">
        <v>6.5</v>
      </c>
      <c r="G4301">
        <v>0.69230769230769229</v>
      </c>
      <c r="H4301">
        <v>30</v>
      </c>
      <c r="I4301">
        <v>27</v>
      </c>
      <c r="J4301">
        <v>1.1111111111111112</v>
      </c>
      <c r="K4301">
        <v>39</v>
      </c>
      <c r="L4301">
        <v>0.69230769230769229</v>
      </c>
      <c r="M4301">
        <v>29</v>
      </c>
      <c r="O4301">
        <v>0</v>
      </c>
      <c r="P4301">
        <v>0</v>
      </c>
      <c r="Q4301" t="e">
        <v>#DIV/0!</v>
      </c>
      <c r="R4301">
        <v>1</v>
      </c>
    </row>
    <row r="4302" spans="1:18" x14ac:dyDescent="0.25">
      <c r="A4302" t="s">
        <v>3333</v>
      </c>
      <c r="B4302" t="s">
        <v>3334</v>
      </c>
      <c r="C4302" t="s">
        <v>235</v>
      </c>
      <c r="D4302">
        <v>43191</v>
      </c>
      <c r="E4302">
        <v>0</v>
      </c>
      <c r="F4302">
        <v>0</v>
      </c>
      <c r="G4302" t="e">
        <v>#DIV/0!</v>
      </c>
      <c r="H4302">
        <v>0</v>
      </c>
      <c r="I4302">
        <v>0</v>
      </c>
      <c r="J4302" t="e">
        <v>#DIV/0!</v>
      </c>
      <c r="K4302">
        <v>0</v>
      </c>
      <c r="L4302" t="e">
        <v>#DIV/0!</v>
      </c>
      <c r="M4302">
        <v>0</v>
      </c>
      <c r="O4302">
        <v>0</v>
      </c>
      <c r="P4302">
        <v>0</v>
      </c>
      <c r="Q4302" t="e">
        <v>#DIV/0!</v>
      </c>
      <c r="R4302">
        <v>0</v>
      </c>
    </row>
    <row r="4303" spans="1:18" x14ac:dyDescent="0.25">
      <c r="A4303" t="s">
        <v>3335</v>
      </c>
      <c r="B4303" t="s">
        <v>3336</v>
      </c>
      <c r="C4303" t="s">
        <v>239</v>
      </c>
      <c r="D4303">
        <v>43191</v>
      </c>
      <c r="E4303">
        <v>2.5</v>
      </c>
      <c r="F4303">
        <v>4.5</v>
      </c>
      <c r="G4303">
        <v>0.55555555555555558</v>
      </c>
      <c r="H4303">
        <v>22</v>
      </c>
      <c r="I4303">
        <v>35</v>
      </c>
      <c r="J4303">
        <v>0.62857142857142856</v>
      </c>
      <c r="K4303">
        <v>63</v>
      </c>
      <c r="L4303">
        <v>0.55555555555555558</v>
      </c>
      <c r="M4303">
        <v>20</v>
      </c>
      <c r="O4303">
        <v>7</v>
      </c>
      <c r="P4303">
        <v>11</v>
      </c>
      <c r="Q4303">
        <v>0.63636363636363635</v>
      </c>
      <c r="R4303">
        <v>2</v>
      </c>
    </row>
    <row r="4304" spans="1:18" x14ac:dyDescent="0.25">
      <c r="A4304" t="s">
        <v>3337</v>
      </c>
      <c r="B4304" t="s">
        <v>3338</v>
      </c>
      <c r="C4304" t="s">
        <v>222</v>
      </c>
      <c r="D4304">
        <v>43191</v>
      </c>
      <c r="E4304">
        <v>0</v>
      </c>
      <c r="F4304">
        <v>0</v>
      </c>
      <c r="G4304" t="e">
        <v>#DIV/0!</v>
      </c>
      <c r="H4304">
        <v>0</v>
      </c>
      <c r="I4304">
        <v>0</v>
      </c>
      <c r="J4304" t="e">
        <v>#DIV/0!</v>
      </c>
      <c r="K4304">
        <v>0</v>
      </c>
      <c r="L4304" t="e">
        <v>#DIV/0!</v>
      </c>
      <c r="M4304">
        <v>0</v>
      </c>
      <c r="O4304">
        <v>0</v>
      </c>
      <c r="P4304">
        <v>0</v>
      </c>
      <c r="Q4304" t="e">
        <v>#DIV/0!</v>
      </c>
      <c r="R4304">
        <v>0</v>
      </c>
    </row>
    <row r="4305" spans="1:18" x14ac:dyDescent="0.25">
      <c r="A4305" t="s">
        <v>3339</v>
      </c>
      <c r="B4305" t="s">
        <v>3340</v>
      </c>
      <c r="C4305" t="s">
        <v>603</v>
      </c>
      <c r="D4305">
        <v>43191</v>
      </c>
      <c r="E4305">
        <v>0</v>
      </c>
      <c r="F4305">
        <v>0</v>
      </c>
      <c r="G4305" t="e">
        <v>#DIV/0!</v>
      </c>
      <c r="H4305">
        <v>0</v>
      </c>
      <c r="I4305">
        <v>0</v>
      </c>
      <c r="J4305" t="e">
        <v>#DIV/0!</v>
      </c>
      <c r="K4305">
        <v>0</v>
      </c>
      <c r="L4305" t="e">
        <v>#DIV/0!</v>
      </c>
      <c r="M4305">
        <v>0</v>
      </c>
      <c r="O4305">
        <v>0</v>
      </c>
      <c r="P4305">
        <v>0</v>
      </c>
      <c r="Q4305" t="e">
        <v>#DIV/0!</v>
      </c>
      <c r="R4305">
        <v>0</v>
      </c>
    </row>
    <row r="4306" spans="1:18" x14ac:dyDescent="0.25">
      <c r="A4306" t="s">
        <v>3341</v>
      </c>
      <c r="B4306" t="s">
        <v>3342</v>
      </c>
      <c r="C4306" t="s">
        <v>225</v>
      </c>
      <c r="D4306">
        <v>43191</v>
      </c>
      <c r="E4306">
        <v>0</v>
      </c>
      <c r="F4306">
        <v>0</v>
      </c>
      <c r="G4306" t="e">
        <v>#DIV/0!</v>
      </c>
      <c r="H4306">
        <v>0</v>
      </c>
      <c r="I4306">
        <v>0</v>
      </c>
      <c r="J4306" t="e">
        <v>#DIV/0!</v>
      </c>
      <c r="K4306">
        <v>0</v>
      </c>
      <c r="L4306" t="e">
        <v>#DIV/0!</v>
      </c>
      <c r="M4306">
        <v>0</v>
      </c>
      <c r="O4306">
        <v>0</v>
      </c>
      <c r="P4306">
        <v>0</v>
      </c>
      <c r="Q4306" t="e">
        <v>#DIV/0!</v>
      </c>
      <c r="R4306">
        <v>0</v>
      </c>
    </row>
    <row r="4307" spans="1:18" x14ac:dyDescent="0.25">
      <c r="A4307" t="s">
        <v>3343</v>
      </c>
      <c r="B4307" t="s">
        <v>3344</v>
      </c>
      <c r="C4307" t="s">
        <v>247</v>
      </c>
      <c r="D4307">
        <v>43191</v>
      </c>
      <c r="E4307">
        <v>0</v>
      </c>
      <c r="F4307">
        <v>0</v>
      </c>
      <c r="G4307" t="e">
        <v>#DIV/0!</v>
      </c>
      <c r="H4307">
        <v>0</v>
      </c>
      <c r="I4307">
        <v>0</v>
      </c>
      <c r="J4307" t="e">
        <v>#DIV/0!</v>
      </c>
      <c r="K4307">
        <v>0</v>
      </c>
      <c r="L4307" t="e">
        <v>#DIV/0!</v>
      </c>
      <c r="M4307">
        <v>0</v>
      </c>
      <c r="O4307">
        <v>0</v>
      </c>
      <c r="P4307">
        <v>0</v>
      </c>
      <c r="Q4307" t="e">
        <v>#DIV/0!</v>
      </c>
      <c r="R4307">
        <v>0</v>
      </c>
    </row>
    <row r="4308" spans="1:18" x14ac:dyDescent="0.25">
      <c r="A4308" t="s">
        <v>9400</v>
      </c>
      <c r="B4308" t="s">
        <v>9401</v>
      </c>
      <c r="C4308" t="s">
        <v>2637</v>
      </c>
      <c r="D4308">
        <v>43191</v>
      </c>
      <c r="E4308">
        <v>3.5</v>
      </c>
      <c r="F4308">
        <v>3.5</v>
      </c>
      <c r="G4308">
        <v>1</v>
      </c>
      <c r="H4308">
        <v>25</v>
      </c>
      <c r="I4308">
        <v>21</v>
      </c>
      <c r="J4308">
        <v>1.1904761904761905</v>
      </c>
      <c r="K4308">
        <v>21</v>
      </c>
      <c r="L4308">
        <v>1</v>
      </c>
      <c r="M4308">
        <v>24</v>
      </c>
      <c r="O4308">
        <v>0</v>
      </c>
      <c r="P4308">
        <v>0</v>
      </c>
      <c r="Q4308" t="e">
        <v>#DIV/0!</v>
      </c>
      <c r="R4308">
        <v>1</v>
      </c>
    </row>
    <row r="4309" spans="1:18" x14ac:dyDescent="0.25">
      <c r="A4309" t="s">
        <v>3345</v>
      </c>
      <c r="B4309" t="s">
        <v>3346</v>
      </c>
      <c r="C4309" t="s">
        <v>242</v>
      </c>
      <c r="D4309">
        <v>43191</v>
      </c>
      <c r="E4309">
        <v>7.5</v>
      </c>
      <c r="F4309">
        <v>9</v>
      </c>
      <c r="G4309">
        <v>0.83333333333333337</v>
      </c>
      <c r="H4309">
        <v>39</v>
      </c>
      <c r="I4309">
        <v>66</v>
      </c>
      <c r="J4309">
        <v>0.59090909090909094</v>
      </c>
      <c r="K4309">
        <v>78</v>
      </c>
      <c r="L4309">
        <v>0.84615384615384615</v>
      </c>
      <c r="M4309">
        <v>35</v>
      </c>
      <c r="N4309">
        <v>1.0150000000000001</v>
      </c>
      <c r="O4309">
        <v>14</v>
      </c>
      <c r="P4309">
        <v>16</v>
      </c>
      <c r="Q4309">
        <v>0.875</v>
      </c>
      <c r="R4309">
        <v>4</v>
      </c>
    </row>
    <row r="4310" spans="1:18" x14ac:dyDescent="0.25">
      <c r="A4310" t="s">
        <v>3347</v>
      </c>
      <c r="B4310" t="s">
        <v>3348</v>
      </c>
      <c r="C4310" t="s">
        <v>243</v>
      </c>
      <c r="D4310">
        <v>43191</v>
      </c>
      <c r="E4310">
        <v>0</v>
      </c>
      <c r="F4310">
        <v>0</v>
      </c>
      <c r="G4310" t="e">
        <v>#DIV/0!</v>
      </c>
      <c r="H4310">
        <v>0</v>
      </c>
      <c r="I4310">
        <v>0</v>
      </c>
      <c r="J4310" t="e">
        <v>#DIV/0!</v>
      </c>
      <c r="K4310">
        <v>0</v>
      </c>
      <c r="L4310" t="e">
        <v>#DIV/0!</v>
      </c>
      <c r="M4310">
        <v>0</v>
      </c>
      <c r="O4310">
        <v>0</v>
      </c>
      <c r="P4310">
        <v>0</v>
      </c>
      <c r="Q4310" t="e">
        <v>#DIV/0!</v>
      </c>
      <c r="R4310">
        <v>0</v>
      </c>
    </row>
    <row r="4311" spans="1:18" x14ac:dyDescent="0.25">
      <c r="A4311" t="s">
        <v>3349</v>
      </c>
      <c r="B4311" t="s">
        <v>3350</v>
      </c>
      <c r="C4311" t="s">
        <v>244</v>
      </c>
      <c r="D4311">
        <v>43191</v>
      </c>
      <c r="E4311">
        <v>0</v>
      </c>
      <c r="F4311">
        <v>0</v>
      </c>
      <c r="G4311" t="e">
        <v>#DIV/0!</v>
      </c>
      <c r="H4311">
        <v>0</v>
      </c>
      <c r="I4311">
        <v>0</v>
      </c>
      <c r="J4311" t="e">
        <v>#DIV/0!</v>
      </c>
      <c r="K4311">
        <v>0</v>
      </c>
      <c r="L4311" t="e">
        <v>#DIV/0!</v>
      </c>
      <c r="M4311">
        <v>0</v>
      </c>
      <c r="O4311">
        <v>0</v>
      </c>
      <c r="P4311">
        <v>0</v>
      </c>
      <c r="Q4311" t="e">
        <v>#DIV/0!</v>
      </c>
      <c r="R4311">
        <v>0</v>
      </c>
    </row>
    <row r="4312" spans="1:18" x14ac:dyDescent="0.25">
      <c r="A4312" t="s">
        <v>9509</v>
      </c>
      <c r="B4312" t="s">
        <v>9510</v>
      </c>
      <c r="C4312" t="s">
        <v>2809</v>
      </c>
      <c r="D4312">
        <v>43191</v>
      </c>
      <c r="E4312">
        <v>5</v>
      </c>
      <c r="F4312">
        <v>7</v>
      </c>
      <c r="G4312">
        <v>0.7142857142857143</v>
      </c>
      <c r="H4312">
        <v>36</v>
      </c>
      <c r="I4312">
        <v>30</v>
      </c>
      <c r="J4312">
        <v>1.2</v>
      </c>
      <c r="K4312">
        <v>42</v>
      </c>
      <c r="L4312">
        <v>0.7142857142857143</v>
      </c>
      <c r="M4312">
        <v>29</v>
      </c>
      <c r="O4312">
        <v>1</v>
      </c>
      <c r="P4312">
        <v>1</v>
      </c>
      <c r="Q4312">
        <v>1</v>
      </c>
      <c r="R4312">
        <v>7</v>
      </c>
    </row>
    <row r="4313" spans="1:18" x14ac:dyDescent="0.25">
      <c r="A4313" t="s">
        <v>3351</v>
      </c>
      <c r="B4313" t="s">
        <v>3352</v>
      </c>
      <c r="C4313" t="s">
        <v>245</v>
      </c>
      <c r="D4313">
        <v>43191</v>
      </c>
      <c r="E4313">
        <v>11</v>
      </c>
      <c r="F4313">
        <v>13</v>
      </c>
      <c r="G4313">
        <v>0.84615384615384615</v>
      </c>
      <c r="H4313">
        <v>57</v>
      </c>
      <c r="I4313">
        <v>66</v>
      </c>
      <c r="J4313">
        <v>0.86363636363636365</v>
      </c>
      <c r="K4313">
        <v>78</v>
      </c>
      <c r="L4313">
        <v>0.84615384615384615</v>
      </c>
      <c r="M4313">
        <v>44</v>
      </c>
      <c r="O4313">
        <v>4</v>
      </c>
      <c r="P4313">
        <v>4</v>
      </c>
      <c r="Q4313">
        <v>1</v>
      </c>
      <c r="R4313">
        <v>13</v>
      </c>
    </row>
    <row r="4314" spans="1:18" x14ac:dyDescent="0.25">
      <c r="A4314" t="s">
        <v>3353</v>
      </c>
      <c r="B4314" t="s">
        <v>3354</v>
      </c>
      <c r="C4314" t="s">
        <v>246</v>
      </c>
      <c r="D4314">
        <v>43191</v>
      </c>
      <c r="E4314">
        <v>33</v>
      </c>
      <c r="F4314">
        <v>36.5</v>
      </c>
      <c r="G4314">
        <v>0.90410958904109584</v>
      </c>
      <c r="H4314">
        <v>373</v>
      </c>
      <c r="I4314">
        <v>406</v>
      </c>
      <c r="J4314">
        <v>0.91871921182266014</v>
      </c>
      <c r="K4314">
        <v>454</v>
      </c>
      <c r="L4314">
        <v>0.89427312775330392</v>
      </c>
      <c r="M4314">
        <v>353</v>
      </c>
      <c r="O4314">
        <v>11</v>
      </c>
      <c r="P4314">
        <v>22</v>
      </c>
      <c r="Q4314">
        <v>0.5</v>
      </c>
      <c r="R4314">
        <v>20</v>
      </c>
    </row>
    <row r="4315" spans="1:18" x14ac:dyDescent="0.25">
      <c r="A4315" t="s">
        <v>3355</v>
      </c>
      <c r="B4315" t="s">
        <v>3356</v>
      </c>
      <c r="C4315" t="s">
        <v>365</v>
      </c>
      <c r="D4315">
        <v>43191</v>
      </c>
      <c r="E4315">
        <v>5</v>
      </c>
      <c r="F4315">
        <v>6</v>
      </c>
      <c r="G4315">
        <v>0.83333333333333337</v>
      </c>
      <c r="H4315">
        <v>36</v>
      </c>
      <c r="I4315">
        <v>30</v>
      </c>
      <c r="J4315">
        <v>1.2</v>
      </c>
      <c r="K4315">
        <v>36</v>
      </c>
      <c r="L4315">
        <v>0.83333333333333337</v>
      </c>
      <c r="M4315">
        <v>29</v>
      </c>
      <c r="O4315">
        <v>0</v>
      </c>
      <c r="P4315">
        <v>0</v>
      </c>
      <c r="Q4315" t="e">
        <v>#DIV/0!</v>
      </c>
      <c r="R4315">
        <v>7</v>
      </c>
    </row>
    <row r="4316" spans="1:18" x14ac:dyDescent="0.25">
      <c r="A4316" t="s">
        <v>10101</v>
      </c>
      <c r="B4316" t="s">
        <v>9679</v>
      </c>
      <c r="C4316" t="s">
        <v>2531</v>
      </c>
      <c r="D4316">
        <v>43191</v>
      </c>
      <c r="E4316">
        <v>0</v>
      </c>
      <c r="F4316">
        <v>0</v>
      </c>
      <c r="G4316" t="e">
        <v>#DIV/0!</v>
      </c>
      <c r="H4316">
        <v>0</v>
      </c>
      <c r="I4316">
        <v>0</v>
      </c>
      <c r="J4316" t="e">
        <v>#DIV/0!</v>
      </c>
      <c r="K4316">
        <v>0</v>
      </c>
      <c r="L4316" t="e">
        <v>#DIV/0!</v>
      </c>
      <c r="M4316">
        <v>0</v>
      </c>
      <c r="O4316">
        <v>0</v>
      </c>
      <c r="P4316">
        <v>0</v>
      </c>
      <c r="Q4316" t="e">
        <v>#DIV/0!</v>
      </c>
      <c r="R4316">
        <v>0</v>
      </c>
    </row>
    <row r="4317" spans="1:18" x14ac:dyDescent="0.25">
      <c r="A4317" t="s">
        <v>10102</v>
      </c>
      <c r="B4317" t="s">
        <v>9680</v>
      </c>
      <c r="C4317" t="s">
        <v>2565</v>
      </c>
      <c r="D4317">
        <v>43191</v>
      </c>
      <c r="E4317">
        <v>0</v>
      </c>
      <c r="F4317">
        <v>0</v>
      </c>
      <c r="G4317" t="e">
        <v>#DIV/0!</v>
      </c>
      <c r="H4317">
        <v>0</v>
      </c>
      <c r="I4317">
        <v>0</v>
      </c>
      <c r="J4317" t="e">
        <v>#DIV/0!</v>
      </c>
      <c r="K4317">
        <v>0</v>
      </c>
      <c r="L4317" t="e">
        <v>#DIV/0!</v>
      </c>
      <c r="M4317">
        <v>0</v>
      </c>
      <c r="O4317">
        <v>0</v>
      </c>
      <c r="P4317">
        <v>0</v>
      </c>
      <c r="Q4317" t="e">
        <v>#DIV/0!</v>
      </c>
      <c r="R4317">
        <v>0</v>
      </c>
    </row>
    <row r="4318" spans="1:18" x14ac:dyDescent="0.25">
      <c r="A4318" t="s">
        <v>10103</v>
      </c>
      <c r="B4318" t="s">
        <v>9681</v>
      </c>
      <c r="C4318" t="s">
        <v>2599</v>
      </c>
      <c r="D4318">
        <v>43191</v>
      </c>
      <c r="E4318">
        <v>0</v>
      </c>
      <c r="F4318">
        <v>0</v>
      </c>
      <c r="G4318" t="e">
        <v>#DIV/0!</v>
      </c>
      <c r="H4318">
        <v>0</v>
      </c>
      <c r="I4318">
        <v>0</v>
      </c>
      <c r="J4318" t="e">
        <v>#DIV/0!</v>
      </c>
      <c r="K4318">
        <v>0</v>
      </c>
      <c r="L4318" t="e">
        <v>#DIV/0!</v>
      </c>
      <c r="M4318">
        <v>0</v>
      </c>
      <c r="O4318">
        <v>0</v>
      </c>
      <c r="P4318">
        <v>0</v>
      </c>
      <c r="Q4318" t="e">
        <v>#DIV/0!</v>
      </c>
      <c r="R4318">
        <v>0</v>
      </c>
    </row>
    <row r="4319" spans="1:18" x14ac:dyDescent="0.25">
      <c r="A4319" t="s">
        <v>10104</v>
      </c>
      <c r="B4319" t="s">
        <v>9682</v>
      </c>
      <c r="C4319" t="s">
        <v>2601</v>
      </c>
      <c r="D4319">
        <v>43191</v>
      </c>
      <c r="E4319">
        <v>3.5</v>
      </c>
      <c r="F4319">
        <v>3.5</v>
      </c>
      <c r="G4319">
        <v>1</v>
      </c>
      <c r="H4319">
        <v>25</v>
      </c>
      <c r="I4319">
        <v>21</v>
      </c>
      <c r="J4319">
        <v>1.1904761904761905</v>
      </c>
      <c r="K4319">
        <v>21</v>
      </c>
      <c r="L4319">
        <v>1</v>
      </c>
      <c r="M4319">
        <v>24</v>
      </c>
      <c r="O4319">
        <v>0</v>
      </c>
      <c r="P4319">
        <v>0</v>
      </c>
      <c r="Q4319" t="e">
        <v>#DIV/0!</v>
      </c>
      <c r="R4319">
        <v>1</v>
      </c>
    </row>
    <row r="4320" spans="1:18" x14ac:dyDescent="0.25">
      <c r="A4320" t="s">
        <v>10105</v>
      </c>
      <c r="B4320" t="s">
        <v>9683</v>
      </c>
      <c r="C4320" t="s">
        <v>2887</v>
      </c>
      <c r="D4320">
        <v>43191</v>
      </c>
      <c r="E4320">
        <v>5</v>
      </c>
      <c r="F4320">
        <v>7</v>
      </c>
      <c r="G4320">
        <v>0.7142857142857143</v>
      </c>
      <c r="H4320">
        <v>36</v>
      </c>
      <c r="I4320">
        <v>30</v>
      </c>
      <c r="J4320">
        <v>1.2</v>
      </c>
      <c r="K4320">
        <v>42</v>
      </c>
      <c r="L4320">
        <v>0.7142857142857143</v>
      </c>
      <c r="M4320">
        <v>29</v>
      </c>
      <c r="O4320">
        <v>1</v>
      </c>
      <c r="P4320">
        <v>1</v>
      </c>
      <c r="Q4320">
        <v>1</v>
      </c>
      <c r="R4320">
        <v>7</v>
      </c>
    </row>
    <row r="4321" spans="1:18" x14ac:dyDescent="0.25">
      <c r="A4321" t="s">
        <v>10106</v>
      </c>
      <c r="B4321" t="s">
        <v>9684</v>
      </c>
      <c r="C4321" t="s">
        <v>9520</v>
      </c>
      <c r="D4321">
        <v>43191</v>
      </c>
      <c r="E4321">
        <v>19.5</v>
      </c>
      <c r="F4321">
        <v>23.5</v>
      </c>
      <c r="G4321">
        <v>0.82978723404255317</v>
      </c>
      <c r="H4321">
        <v>118</v>
      </c>
      <c r="I4321">
        <v>117</v>
      </c>
      <c r="J4321">
        <v>1.0085470085470085</v>
      </c>
      <c r="K4321">
        <v>141</v>
      </c>
      <c r="L4321">
        <v>0.82978723404255317</v>
      </c>
      <c r="M4321">
        <v>97</v>
      </c>
      <c r="O4321">
        <v>5</v>
      </c>
      <c r="P4321">
        <v>5</v>
      </c>
      <c r="Q4321">
        <v>1</v>
      </c>
      <c r="R4321">
        <v>21</v>
      </c>
    </row>
    <row r="4322" spans="1:18" x14ac:dyDescent="0.25">
      <c r="A4322" t="s">
        <v>10107</v>
      </c>
      <c r="B4322" t="s">
        <v>9685</v>
      </c>
      <c r="C4322" t="s">
        <v>9521</v>
      </c>
      <c r="D4322">
        <v>43191</v>
      </c>
      <c r="E4322">
        <v>0</v>
      </c>
      <c r="F4322">
        <v>0</v>
      </c>
      <c r="G4322" t="e">
        <v>#DIV/0!</v>
      </c>
      <c r="H4322">
        <v>0</v>
      </c>
      <c r="I4322">
        <v>0</v>
      </c>
      <c r="J4322" t="e">
        <v>#DIV/0!</v>
      </c>
      <c r="K4322">
        <v>0</v>
      </c>
      <c r="L4322" t="e">
        <v>#DIV/0!</v>
      </c>
      <c r="M4322">
        <v>0</v>
      </c>
      <c r="O4322">
        <v>0</v>
      </c>
      <c r="P4322">
        <v>0</v>
      </c>
      <c r="Q4322" t="e">
        <v>#DIV/0!</v>
      </c>
      <c r="R4322">
        <v>0</v>
      </c>
    </row>
    <row r="4323" spans="1:18" x14ac:dyDescent="0.25">
      <c r="A4323" t="s">
        <v>10108</v>
      </c>
      <c r="B4323" t="s">
        <v>9686</v>
      </c>
      <c r="C4323" t="s">
        <v>9522</v>
      </c>
      <c r="D4323">
        <v>43191</v>
      </c>
      <c r="E4323">
        <v>19.5</v>
      </c>
      <c r="F4323">
        <v>23.5</v>
      </c>
      <c r="G4323">
        <v>0.82978723404255317</v>
      </c>
      <c r="H4323">
        <v>118</v>
      </c>
      <c r="I4323">
        <v>117</v>
      </c>
      <c r="J4323">
        <v>1.0085470085470085</v>
      </c>
      <c r="K4323">
        <v>141</v>
      </c>
      <c r="L4323">
        <v>0.82978723404255317</v>
      </c>
      <c r="M4323">
        <v>97</v>
      </c>
      <c r="O4323">
        <v>5</v>
      </c>
      <c r="P4323">
        <v>5</v>
      </c>
      <c r="Q4323">
        <v>1</v>
      </c>
      <c r="R4323">
        <v>21</v>
      </c>
    </row>
    <row r="4324" spans="1:18" x14ac:dyDescent="0.25">
      <c r="A4324" t="s">
        <v>10109</v>
      </c>
      <c r="B4324" t="s">
        <v>10110</v>
      </c>
      <c r="C4324" t="s">
        <v>9513</v>
      </c>
      <c r="D4324">
        <v>43191</v>
      </c>
      <c r="E4324">
        <v>65</v>
      </c>
      <c r="F4324">
        <v>75</v>
      </c>
      <c r="G4324">
        <v>0.8666666666666667</v>
      </c>
      <c r="H4324">
        <v>566</v>
      </c>
      <c r="I4324">
        <v>619</v>
      </c>
      <c r="J4324">
        <v>0.91437802907915988</v>
      </c>
      <c r="K4324">
        <v>709</v>
      </c>
      <c r="L4324">
        <v>0.87306064880112833</v>
      </c>
      <c r="M4324">
        <v>514</v>
      </c>
      <c r="O4324">
        <v>30</v>
      </c>
      <c r="P4324">
        <v>43</v>
      </c>
      <c r="Q4324">
        <v>0.69767441860465118</v>
      </c>
      <c r="R4324">
        <v>52</v>
      </c>
    </row>
    <row r="4325" spans="1:18" x14ac:dyDescent="0.25">
      <c r="A4325" t="s">
        <v>3357</v>
      </c>
      <c r="B4325" t="s">
        <v>3358</v>
      </c>
      <c r="C4325" t="s">
        <v>240</v>
      </c>
      <c r="D4325">
        <v>43191</v>
      </c>
      <c r="E4325">
        <v>65</v>
      </c>
      <c r="F4325">
        <v>75</v>
      </c>
      <c r="G4325">
        <v>0.8666666666666667</v>
      </c>
      <c r="H4325">
        <v>566</v>
      </c>
      <c r="I4325">
        <v>619</v>
      </c>
      <c r="J4325">
        <v>0.91437802907915988</v>
      </c>
      <c r="K4325">
        <v>709</v>
      </c>
      <c r="L4325">
        <v>0.87306064880112833</v>
      </c>
      <c r="M4325">
        <v>514</v>
      </c>
      <c r="O4325">
        <v>30</v>
      </c>
      <c r="P4325">
        <v>43</v>
      </c>
      <c r="Q4325">
        <v>0.69767441860465118</v>
      </c>
      <c r="R4325">
        <v>52</v>
      </c>
    </row>
    <row r="4326" spans="1:18" x14ac:dyDescent="0.25">
      <c r="A4326" t="s">
        <v>3359</v>
      </c>
      <c r="B4326" t="s">
        <v>3360</v>
      </c>
      <c r="C4326" t="s">
        <v>233</v>
      </c>
      <c r="D4326">
        <v>43221</v>
      </c>
      <c r="E4326">
        <v>0</v>
      </c>
      <c r="F4326">
        <v>0</v>
      </c>
      <c r="G4326" t="e">
        <v>#DIV/0!</v>
      </c>
      <c r="H4326">
        <v>0</v>
      </c>
      <c r="I4326">
        <v>0</v>
      </c>
      <c r="J4326" t="e">
        <v>#DIV/0!</v>
      </c>
      <c r="K4326">
        <v>0</v>
      </c>
      <c r="L4326" t="e">
        <v>#DIV/0!</v>
      </c>
      <c r="M4326">
        <v>0</v>
      </c>
      <c r="O4326">
        <v>0</v>
      </c>
      <c r="P4326">
        <v>0</v>
      </c>
      <c r="Q4326" t="e">
        <v>#DIV/0!</v>
      </c>
      <c r="R4326">
        <v>0</v>
      </c>
    </row>
    <row r="4327" spans="1:18" x14ac:dyDescent="0.25">
      <c r="A4327" t="s">
        <v>3361</v>
      </c>
      <c r="B4327" t="s">
        <v>3362</v>
      </c>
      <c r="C4327" t="s">
        <v>215</v>
      </c>
      <c r="D4327">
        <v>43221</v>
      </c>
      <c r="E4327">
        <v>0</v>
      </c>
      <c r="F4327">
        <v>0</v>
      </c>
      <c r="G4327" t="e">
        <v>#DIV/0!</v>
      </c>
      <c r="H4327">
        <v>0</v>
      </c>
      <c r="I4327">
        <v>0</v>
      </c>
      <c r="J4327" t="e">
        <v>#DIV/0!</v>
      </c>
      <c r="K4327">
        <v>0</v>
      </c>
      <c r="L4327" t="e">
        <v>#DIV/0!</v>
      </c>
      <c r="M4327">
        <v>0</v>
      </c>
      <c r="O4327">
        <v>0</v>
      </c>
      <c r="P4327">
        <v>0</v>
      </c>
      <c r="Q4327" t="e">
        <v>#DIV/0!</v>
      </c>
      <c r="R4327">
        <v>0</v>
      </c>
    </row>
    <row r="4328" spans="1:18" x14ac:dyDescent="0.25">
      <c r="A4328" t="s">
        <v>3363</v>
      </c>
      <c r="B4328" t="s">
        <v>3364</v>
      </c>
      <c r="C4328" t="s">
        <v>218</v>
      </c>
      <c r="D4328">
        <v>43221</v>
      </c>
      <c r="E4328">
        <v>0</v>
      </c>
      <c r="F4328">
        <v>0</v>
      </c>
      <c r="G4328" t="e">
        <v>#DIV/0!</v>
      </c>
      <c r="H4328">
        <v>0</v>
      </c>
      <c r="I4328">
        <v>0</v>
      </c>
      <c r="J4328" t="e">
        <v>#DIV/0!</v>
      </c>
      <c r="K4328">
        <v>0</v>
      </c>
      <c r="L4328" t="e">
        <v>#DIV/0!</v>
      </c>
      <c r="M4328">
        <v>0</v>
      </c>
      <c r="O4328">
        <v>0</v>
      </c>
      <c r="P4328">
        <v>0</v>
      </c>
      <c r="Q4328" t="e">
        <v>#DIV/0!</v>
      </c>
      <c r="R4328">
        <v>0</v>
      </c>
    </row>
    <row r="4329" spans="1:18" x14ac:dyDescent="0.25">
      <c r="A4329" t="s">
        <v>3365</v>
      </c>
      <c r="B4329" t="s">
        <v>3366</v>
      </c>
      <c r="C4329" t="s">
        <v>234</v>
      </c>
      <c r="D4329">
        <v>43221</v>
      </c>
      <c r="E4329">
        <v>0</v>
      </c>
      <c r="F4329">
        <v>0</v>
      </c>
      <c r="G4329" t="e">
        <v>#DIV/0!</v>
      </c>
      <c r="H4329">
        <v>0</v>
      </c>
      <c r="I4329">
        <v>0</v>
      </c>
      <c r="J4329" t="e">
        <v>#DIV/0!</v>
      </c>
      <c r="K4329">
        <v>0</v>
      </c>
      <c r="L4329" t="e">
        <v>#DIV/0!</v>
      </c>
      <c r="M4329">
        <v>0</v>
      </c>
      <c r="O4329">
        <v>0</v>
      </c>
      <c r="P4329">
        <v>0</v>
      </c>
      <c r="Q4329" t="e">
        <v>#DIV/0!</v>
      </c>
      <c r="R4329">
        <v>0</v>
      </c>
    </row>
    <row r="4330" spans="1:18" x14ac:dyDescent="0.25">
      <c r="A4330" t="s">
        <v>8785</v>
      </c>
      <c r="B4330" t="s">
        <v>8786</v>
      </c>
      <c r="C4330" t="s">
        <v>2636</v>
      </c>
      <c r="D4330">
        <v>43221</v>
      </c>
      <c r="E4330">
        <v>0</v>
      </c>
      <c r="F4330">
        <v>0</v>
      </c>
      <c r="G4330" t="e">
        <v>#DIV/0!</v>
      </c>
      <c r="H4330">
        <v>0</v>
      </c>
      <c r="I4330">
        <v>0</v>
      </c>
      <c r="J4330" t="e">
        <v>#DIV/0!</v>
      </c>
      <c r="K4330">
        <v>0</v>
      </c>
      <c r="L4330" t="e">
        <v>#DIV/0!</v>
      </c>
      <c r="M4330">
        <v>0</v>
      </c>
      <c r="O4330">
        <v>0</v>
      </c>
      <c r="P4330">
        <v>0</v>
      </c>
      <c r="Q4330" t="e">
        <v>#DIV/0!</v>
      </c>
      <c r="R4330">
        <v>0</v>
      </c>
    </row>
    <row r="4331" spans="1:18" x14ac:dyDescent="0.25">
      <c r="A4331" t="s">
        <v>8894</v>
      </c>
      <c r="B4331" t="s">
        <v>8895</v>
      </c>
      <c r="C4331" t="s">
        <v>2638</v>
      </c>
      <c r="D4331">
        <v>43221</v>
      </c>
      <c r="E4331">
        <v>3.5</v>
      </c>
      <c r="F4331">
        <v>3.5</v>
      </c>
      <c r="G4331">
        <v>1</v>
      </c>
      <c r="H4331">
        <v>19</v>
      </c>
      <c r="I4331">
        <v>21</v>
      </c>
      <c r="J4331">
        <v>0.90476190476190477</v>
      </c>
      <c r="K4331">
        <v>21</v>
      </c>
      <c r="L4331">
        <v>1</v>
      </c>
      <c r="M4331">
        <v>19</v>
      </c>
      <c r="O4331">
        <v>2</v>
      </c>
      <c r="P4331">
        <v>2</v>
      </c>
      <c r="Q4331">
        <v>1</v>
      </c>
      <c r="R4331">
        <v>0</v>
      </c>
    </row>
    <row r="4332" spans="1:18" x14ac:dyDescent="0.25">
      <c r="A4332" t="s">
        <v>3367</v>
      </c>
      <c r="B4332" t="s">
        <v>3368</v>
      </c>
      <c r="C4332" t="s">
        <v>209</v>
      </c>
      <c r="D4332">
        <v>43221</v>
      </c>
      <c r="E4332">
        <v>0</v>
      </c>
      <c r="F4332">
        <v>0</v>
      </c>
      <c r="G4332" t="e">
        <v>#DIV/0!</v>
      </c>
      <c r="H4332">
        <v>0</v>
      </c>
      <c r="I4332">
        <v>0</v>
      </c>
      <c r="J4332" t="e">
        <v>#DIV/0!</v>
      </c>
      <c r="K4332">
        <v>0</v>
      </c>
      <c r="L4332" t="e">
        <v>#DIV/0!</v>
      </c>
      <c r="M4332">
        <v>0</v>
      </c>
      <c r="O4332">
        <v>0</v>
      </c>
      <c r="P4332">
        <v>0</v>
      </c>
      <c r="Q4332" t="e">
        <v>#DIV/0!</v>
      </c>
      <c r="R4332">
        <v>0</v>
      </c>
    </row>
    <row r="4333" spans="1:18" x14ac:dyDescent="0.25">
      <c r="A4333" t="s">
        <v>3369</v>
      </c>
      <c r="B4333" t="s">
        <v>3370</v>
      </c>
      <c r="C4333" t="s">
        <v>2172</v>
      </c>
      <c r="D4333">
        <v>43221</v>
      </c>
      <c r="E4333">
        <v>0</v>
      </c>
      <c r="F4333">
        <v>0</v>
      </c>
      <c r="G4333" t="e">
        <v>#DIV/0!</v>
      </c>
      <c r="H4333">
        <v>0</v>
      </c>
      <c r="I4333">
        <v>0</v>
      </c>
      <c r="J4333" t="e">
        <v>#DIV/0!</v>
      </c>
      <c r="K4333">
        <v>0</v>
      </c>
      <c r="L4333" t="e">
        <v>#DIV/0!</v>
      </c>
      <c r="M4333">
        <v>0</v>
      </c>
      <c r="O4333">
        <v>0</v>
      </c>
      <c r="P4333">
        <v>0</v>
      </c>
      <c r="Q4333" t="e">
        <v>#DIV/0!</v>
      </c>
      <c r="R4333">
        <v>0</v>
      </c>
    </row>
    <row r="4334" spans="1:18" x14ac:dyDescent="0.25">
      <c r="A4334" t="s">
        <v>3371</v>
      </c>
      <c r="B4334" t="s">
        <v>3372</v>
      </c>
      <c r="C4334" t="s">
        <v>214</v>
      </c>
      <c r="D4334">
        <v>43221</v>
      </c>
      <c r="E4334">
        <v>3</v>
      </c>
      <c r="F4334">
        <v>3</v>
      </c>
      <c r="G4334">
        <v>1</v>
      </c>
      <c r="H4334">
        <v>14</v>
      </c>
      <c r="I4334">
        <v>30</v>
      </c>
      <c r="J4334">
        <v>0.46666666666666667</v>
      </c>
      <c r="K4334">
        <v>30</v>
      </c>
      <c r="L4334">
        <v>1</v>
      </c>
      <c r="M4334">
        <v>12</v>
      </c>
      <c r="N4334">
        <v>1.1299999999999999</v>
      </c>
      <c r="O4334">
        <v>3</v>
      </c>
      <c r="P4334">
        <v>3</v>
      </c>
      <c r="Q4334">
        <v>1</v>
      </c>
      <c r="R4334">
        <v>2</v>
      </c>
    </row>
    <row r="4335" spans="1:18" x14ac:dyDescent="0.25">
      <c r="A4335" t="s">
        <v>3373</v>
      </c>
      <c r="B4335" t="s">
        <v>3374</v>
      </c>
      <c r="C4335" t="s">
        <v>220</v>
      </c>
      <c r="D4335">
        <v>43221</v>
      </c>
      <c r="E4335">
        <v>4.5</v>
      </c>
      <c r="F4335">
        <v>6</v>
      </c>
      <c r="G4335">
        <v>0.75</v>
      </c>
      <c r="H4335">
        <v>25</v>
      </c>
      <c r="I4335">
        <v>36</v>
      </c>
      <c r="J4335">
        <v>0.69444444444444442</v>
      </c>
      <c r="K4335">
        <v>48</v>
      </c>
      <c r="L4335">
        <v>0.75</v>
      </c>
      <c r="M4335">
        <v>13</v>
      </c>
      <c r="N4335">
        <v>1.05</v>
      </c>
      <c r="O4335">
        <v>9</v>
      </c>
      <c r="P4335">
        <v>10</v>
      </c>
      <c r="Q4335">
        <v>0.9</v>
      </c>
      <c r="R4335">
        <v>12</v>
      </c>
    </row>
    <row r="4336" spans="1:18" x14ac:dyDescent="0.25">
      <c r="A4336" t="s">
        <v>3375</v>
      </c>
      <c r="B4336" t="s">
        <v>3376</v>
      </c>
      <c r="C4336" t="s">
        <v>226</v>
      </c>
      <c r="D4336">
        <v>43221</v>
      </c>
      <c r="E4336">
        <v>0</v>
      </c>
      <c r="F4336">
        <v>0</v>
      </c>
      <c r="G4336" t="e">
        <v>#DIV/0!</v>
      </c>
      <c r="H4336">
        <v>0</v>
      </c>
      <c r="I4336">
        <v>0</v>
      </c>
      <c r="J4336" t="e">
        <v>#DIV/0!</v>
      </c>
      <c r="K4336">
        <v>0</v>
      </c>
      <c r="L4336" t="e">
        <v>#DIV/0!</v>
      </c>
      <c r="M4336">
        <v>0</v>
      </c>
      <c r="O4336">
        <v>0</v>
      </c>
      <c r="P4336">
        <v>0</v>
      </c>
      <c r="Q4336" t="e">
        <v>#DIV/0!</v>
      </c>
      <c r="R4336">
        <v>0</v>
      </c>
    </row>
    <row r="4337" spans="1:18" x14ac:dyDescent="0.25">
      <c r="A4337" t="s">
        <v>3377</v>
      </c>
      <c r="B4337" t="s">
        <v>3378</v>
      </c>
      <c r="C4337" t="s">
        <v>227</v>
      </c>
      <c r="D4337">
        <v>43221</v>
      </c>
      <c r="E4337">
        <v>0</v>
      </c>
      <c r="F4337">
        <v>0</v>
      </c>
      <c r="G4337" t="e">
        <v>#DIV/0!</v>
      </c>
      <c r="H4337">
        <v>0</v>
      </c>
      <c r="I4337">
        <v>0</v>
      </c>
      <c r="J4337" t="e">
        <v>#DIV/0!</v>
      </c>
      <c r="K4337">
        <v>0</v>
      </c>
      <c r="L4337" t="e">
        <v>#DIV/0!</v>
      </c>
      <c r="M4337">
        <v>0</v>
      </c>
      <c r="O4337">
        <v>0</v>
      </c>
      <c r="P4337">
        <v>0</v>
      </c>
      <c r="Q4337" t="e">
        <v>#DIV/0!</v>
      </c>
      <c r="R4337">
        <v>0</v>
      </c>
    </row>
    <row r="4338" spans="1:18" x14ac:dyDescent="0.25">
      <c r="A4338" t="s">
        <v>9003</v>
      </c>
      <c r="B4338" t="s">
        <v>9004</v>
      </c>
      <c r="C4338" t="s">
        <v>2810</v>
      </c>
      <c r="D4338">
        <v>43221</v>
      </c>
      <c r="E4338">
        <v>4</v>
      </c>
      <c r="F4338">
        <v>4</v>
      </c>
      <c r="G4338">
        <v>1</v>
      </c>
      <c r="H4338">
        <v>31</v>
      </c>
      <c r="I4338">
        <v>24</v>
      </c>
      <c r="J4338">
        <v>1.2916666666666667</v>
      </c>
      <c r="K4338">
        <v>24</v>
      </c>
      <c r="L4338">
        <v>1</v>
      </c>
      <c r="M4338">
        <v>28</v>
      </c>
      <c r="O4338">
        <v>2</v>
      </c>
      <c r="P4338">
        <v>4</v>
      </c>
      <c r="Q4338">
        <v>0.5</v>
      </c>
      <c r="R4338">
        <v>3</v>
      </c>
    </row>
    <row r="4339" spans="1:18" x14ac:dyDescent="0.25">
      <c r="A4339" t="s">
        <v>9148</v>
      </c>
      <c r="B4339" t="s">
        <v>9149</v>
      </c>
      <c r="C4339" t="s">
        <v>2811</v>
      </c>
      <c r="D4339">
        <v>43221</v>
      </c>
      <c r="E4339">
        <v>1.5</v>
      </c>
      <c r="F4339">
        <v>3</v>
      </c>
      <c r="G4339">
        <v>0.5</v>
      </c>
      <c r="H4339">
        <v>5</v>
      </c>
      <c r="I4339">
        <v>9</v>
      </c>
      <c r="J4339">
        <v>0.55555555555555558</v>
      </c>
      <c r="K4339">
        <v>18</v>
      </c>
      <c r="L4339">
        <v>0.5</v>
      </c>
      <c r="M4339">
        <v>1</v>
      </c>
      <c r="O4339">
        <v>0</v>
      </c>
      <c r="P4339">
        <v>0</v>
      </c>
      <c r="Q4339" t="e">
        <v>#DIV/0!</v>
      </c>
      <c r="R4339">
        <v>4</v>
      </c>
    </row>
    <row r="4340" spans="1:18" x14ac:dyDescent="0.25">
      <c r="A4340" t="s">
        <v>3379</v>
      </c>
      <c r="B4340" t="s">
        <v>3380</v>
      </c>
      <c r="C4340" t="s">
        <v>204</v>
      </c>
      <c r="D4340">
        <v>43221</v>
      </c>
      <c r="E4340">
        <v>4</v>
      </c>
      <c r="F4340">
        <v>4.5</v>
      </c>
      <c r="G4340">
        <v>0.88888888888888884</v>
      </c>
      <c r="H4340">
        <v>18</v>
      </c>
      <c r="I4340">
        <v>24</v>
      </c>
      <c r="J4340">
        <v>0.75</v>
      </c>
      <c r="K4340">
        <v>27</v>
      </c>
      <c r="L4340">
        <v>0.88888888888888884</v>
      </c>
      <c r="M4340">
        <v>16</v>
      </c>
      <c r="O4340">
        <v>1</v>
      </c>
      <c r="P4340">
        <v>1</v>
      </c>
      <c r="Q4340">
        <v>1</v>
      </c>
      <c r="R4340">
        <v>2</v>
      </c>
    </row>
    <row r="4341" spans="1:18" x14ac:dyDescent="0.25">
      <c r="A4341" t="s">
        <v>3381</v>
      </c>
      <c r="B4341" t="s">
        <v>3382</v>
      </c>
      <c r="C4341" t="s">
        <v>208</v>
      </c>
      <c r="D4341">
        <v>43221</v>
      </c>
      <c r="E4341">
        <v>0</v>
      </c>
      <c r="F4341">
        <v>0</v>
      </c>
      <c r="G4341" t="e">
        <v>#DIV/0!</v>
      </c>
      <c r="H4341">
        <v>0</v>
      </c>
      <c r="I4341">
        <v>0</v>
      </c>
      <c r="J4341" t="e">
        <v>#DIV/0!</v>
      </c>
      <c r="K4341">
        <v>0</v>
      </c>
      <c r="L4341" t="e">
        <v>#DIV/0!</v>
      </c>
      <c r="M4341">
        <v>0</v>
      </c>
      <c r="O4341">
        <v>0</v>
      </c>
      <c r="P4341">
        <v>0</v>
      </c>
      <c r="Q4341" t="e">
        <v>#DIV/0!</v>
      </c>
      <c r="R4341">
        <v>0</v>
      </c>
    </row>
    <row r="4342" spans="1:18" x14ac:dyDescent="0.25">
      <c r="A4342" t="s">
        <v>3383</v>
      </c>
      <c r="B4342" t="s">
        <v>3384</v>
      </c>
      <c r="C4342" t="s">
        <v>2173</v>
      </c>
      <c r="D4342">
        <v>43221</v>
      </c>
      <c r="E4342">
        <v>0.5</v>
      </c>
      <c r="F4342">
        <v>1.5</v>
      </c>
      <c r="G4342">
        <v>0.33333333333333331</v>
      </c>
      <c r="H4342">
        <v>1</v>
      </c>
      <c r="I4342">
        <v>3</v>
      </c>
      <c r="J4342">
        <v>0.33333333333333331</v>
      </c>
      <c r="K4342">
        <v>9</v>
      </c>
      <c r="L4342">
        <v>0.33333333333333331</v>
      </c>
      <c r="M4342">
        <v>1</v>
      </c>
      <c r="O4342">
        <v>0</v>
      </c>
      <c r="P4342">
        <v>0</v>
      </c>
      <c r="Q4342" t="e">
        <v>#DIV/0!</v>
      </c>
      <c r="R4342">
        <v>0</v>
      </c>
    </row>
    <row r="4343" spans="1:18" x14ac:dyDescent="0.25">
      <c r="A4343" t="s">
        <v>3385</v>
      </c>
      <c r="B4343" t="s">
        <v>3386</v>
      </c>
      <c r="C4343" t="s">
        <v>212</v>
      </c>
      <c r="D4343">
        <v>43221</v>
      </c>
      <c r="E4343">
        <v>1</v>
      </c>
      <c r="F4343">
        <v>1.5</v>
      </c>
      <c r="G4343">
        <v>0.66666666666666663</v>
      </c>
      <c r="H4343">
        <v>9</v>
      </c>
      <c r="I4343">
        <v>6</v>
      </c>
      <c r="J4343">
        <v>1.5</v>
      </c>
      <c r="K4343">
        <v>9</v>
      </c>
      <c r="L4343">
        <v>0.66666666666666663</v>
      </c>
      <c r="M4343">
        <v>8</v>
      </c>
      <c r="O4343">
        <v>0</v>
      </c>
      <c r="P4343">
        <v>0</v>
      </c>
      <c r="Q4343" t="e">
        <v>#DIV/0!</v>
      </c>
      <c r="R4343">
        <v>1</v>
      </c>
    </row>
    <row r="4344" spans="1:18" x14ac:dyDescent="0.25">
      <c r="A4344" t="s">
        <v>3387</v>
      </c>
      <c r="B4344" t="s">
        <v>3388</v>
      </c>
      <c r="C4344" t="s">
        <v>363</v>
      </c>
      <c r="D4344">
        <v>43221</v>
      </c>
      <c r="E4344">
        <v>5</v>
      </c>
      <c r="F4344">
        <v>5.5</v>
      </c>
      <c r="G4344">
        <v>0.90909090909090906</v>
      </c>
      <c r="H4344">
        <v>24</v>
      </c>
      <c r="I4344">
        <v>30</v>
      </c>
      <c r="J4344">
        <v>0.8</v>
      </c>
      <c r="K4344">
        <v>33</v>
      </c>
      <c r="L4344">
        <v>0.90909090909090906</v>
      </c>
      <c r="M4344">
        <v>24</v>
      </c>
      <c r="O4344">
        <v>0</v>
      </c>
      <c r="P4344">
        <v>0</v>
      </c>
      <c r="Q4344" t="e">
        <v>#DIV/0!</v>
      </c>
      <c r="R4344">
        <v>0</v>
      </c>
    </row>
    <row r="4345" spans="1:18" x14ac:dyDescent="0.25">
      <c r="A4345" t="s">
        <v>3389</v>
      </c>
      <c r="B4345" t="s">
        <v>3390</v>
      </c>
      <c r="C4345" t="s">
        <v>223</v>
      </c>
      <c r="D4345">
        <v>43221</v>
      </c>
      <c r="E4345">
        <v>0</v>
      </c>
      <c r="F4345">
        <v>0</v>
      </c>
      <c r="G4345" t="e">
        <v>#DIV/0!</v>
      </c>
      <c r="H4345">
        <v>0</v>
      </c>
      <c r="I4345">
        <v>0</v>
      </c>
      <c r="J4345" t="e">
        <v>#DIV/0!</v>
      </c>
      <c r="K4345">
        <v>0</v>
      </c>
      <c r="L4345" t="e">
        <v>#DIV/0!</v>
      </c>
      <c r="M4345">
        <v>0</v>
      </c>
      <c r="O4345">
        <v>0</v>
      </c>
      <c r="P4345">
        <v>0</v>
      </c>
      <c r="Q4345" t="e">
        <v>#DIV/0!</v>
      </c>
      <c r="R4345">
        <v>0</v>
      </c>
    </row>
    <row r="4346" spans="1:18" x14ac:dyDescent="0.25">
      <c r="A4346" t="s">
        <v>3391</v>
      </c>
      <c r="B4346" t="s">
        <v>3392</v>
      </c>
      <c r="C4346" t="s">
        <v>206</v>
      </c>
      <c r="D4346">
        <v>43221</v>
      </c>
      <c r="E4346">
        <v>5.5</v>
      </c>
      <c r="F4346">
        <v>5.5</v>
      </c>
      <c r="G4346">
        <v>1</v>
      </c>
      <c r="H4346">
        <v>79</v>
      </c>
      <c r="I4346">
        <v>77</v>
      </c>
      <c r="J4346">
        <v>1.025974025974026</v>
      </c>
      <c r="K4346">
        <v>77</v>
      </c>
      <c r="L4346">
        <v>1</v>
      </c>
      <c r="M4346">
        <v>74</v>
      </c>
      <c r="O4346">
        <v>0</v>
      </c>
      <c r="P4346">
        <v>0</v>
      </c>
      <c r="Q4346" t="e">
        <v>#DIV/0!</v>
      </c>
      <c r="R4346">
        <v>5</v>
      </c>
    </row>
    <row r="4347" spans="1:18" x14ac:dyDescent="0.25">
      <c r="A4347" t="s">
        <v>3393</v>
      </c>
      <c r="B4347" t="s">
        <v>3394</v>
      </c>
      <c r="C4347" t="s">
        <v>977</v>
      </c>
      <c r="D4347">
        <v>43221</v>
      </c>
      <c r="E4347">
        <v>0</v>
      </c>
      <c r="F4347">
        <v>0</v>
      </c>
      <c r="G4347" t="e">
        <v>#DIV/0!</v>
      </c>
      <c r="H4347">
        <v>0</v>
      </c>
      <c r="I4347">
        <v>0</v>
      </c>
      <c r="J4347" t="e">
        <v>#DIV/0!</v>
      </c>
      <c r="K4347">
        <v>0</v>
      </c>
      <c r="L4347" t="e">
        <v>#DIV/0!</v>
      </c>
      <c r="M4347">
        <v>0</v>
      </c>
      <c r="O4347">
        <v>0</v>
      </c>
      <c r="P4347">
        <v>0</v>
      </c>
      <c r="Q4347" t="e">
        <v>#DIV/0!</v>
      </c>
      <c r="R4347">
        <v>0</v>
      </c>
    </row>
    <row r="4348" spans="1:18" x14ac:dyDescent="0.25">
      <c r="A4348" t="s">
        <v>3395</v>
      </c>
      <c r="B4348" t="s">
        <v>3396</v>
      </c>
      <c r="C4348" t="s">
        <v>229</v>
      </c>
      <c r="D4348">
        <v>43221</v>
      </c>
      <c r="E4348">
        <v>5.5</v>
      </c>
      <c r="F4348">
        <v>6</v>
      </c>
      <c r="G4348">
        <v>0.91666666666666663</v>
      </c>
      <c r="H4348">
        <v>48</v>
      </c>
      <c r="I4348">
        <v>60</v>
      </c>
      <c r="J4348">
        <v>0.8</v>
      </c>
      <c r="K4348">
        <v>66</v>
      </c>
      <c r="L4348">
        <v>0.90909090909090906</v>
      </c>
      <c r="M4348">
        <v>48</v>
      </c>
      <c r="O4348">
        <v>0</v>
      </c>
      <c r="P4348">
        <v>0</v>
      </c>
      <c r="Q4348" t="e">
        <v>#DIV/0!</v>
      </c>
      <c r="R4348">
        <v>0</v>
      </c>
    </row>
    <row r="4349" spans="1:18" x14ac:dyDescent="0.25">
      <c r="A4349" t="s">
        <v>3397</v>
      </c>
      <c r="B4349" t="s">
        <v>3398</v>
      </c>
      <c r="C4349" t="s">
        <v>678</v>
      </c>
      <c r="D4349">
        <v>43221</v>
      </c>
      <c r="E4349">
        <v>0</v>
      </c>
      <c r="F4349">
        <v>0</v>
      </c>
      <c r="G4349" t="e">
        <v>#DIV/0!</v>
      </c>
      <c r="H4349">
        <v>0</v>
      </c>
      <c r="I4349">
        <v>0</v>
      </c>
      <c r="J4349" t="e">
        <v>#DIV/0!</v>
      </c>
      <c r="K4349">
        <v>0</v>
      </c>
      <c r="L4349" t="e">
        <v>#DIV/0!</v>
      </c>
      <c r="M4349">
        <v>0</v>
      </c>
      <c r="O4349">
        <v>0</v>
      </c>
      <c r="P4349">
        <v>0</v>
      </c>
      <c r="Q4349" t="e">
        <v>#DIV/0!</v>
      </c>
      <c r="R4349">
        <v>0</v>
      </c>
    </row>
    <row r="4350" spans="1:18" x14ac:dyDescent="0.25">
      <c r="A4350" t="s">
        <v>3399</v>
      </c>
      <c r="B4350" t="s">
        <v>3400</v>
      </c>
      <c r="C4350" t="s">
        <v>231</v>
      </c>
      <c r="D4350">
        <v>43221</v>
      </c>
      <c r="E4350">
        <v>5.5</v>
      </c>
      <c r="F4350">
        <v>5.5</v>
      </c>
      <c r="G4350">
        <v>1</v>
      </c>
      <c r="H4350">
        <v>53</v>
      </c>
      <c r="I4350">
        <v>62</v>
      </c>
      <c r="J4350">
        <v>0.85483870967741937</v>
      </c>
      <c r="K4350">
        <v>62</v>
      </c>
      <c r="L4350">
        <v>1</v>
      </c>
      <c r="M4350">
        <v>49</v>
      </c>
      <c r="O4350">
        <v>2</v>
      </c>
      <c r="P4350">
        <v>2</v>
      </c>
      <c r="Q4350">
        <v>1</v>
      </c>
      <c r="R4350">
        <v>4</v>
      </c>
    </row>
    <row r="4351" spans="1:18" x14ac:dyDescent="0.25">
      <c r="A4351" t="s">
        <v>3401</v>
      </c>
      <c r="B4351" t="s">
        <v>3402</v>
      </c>
      <c r="C4351" t="s">
        <v>236</v>
      </c>
      <c r="D4351">
        <v>43221</v>
      </c>
      <c r="E4351">
        <v>8</v>
      </c>
      <c r="F4351">
        <v>7.5</v>
      </c>
      <c r="G4351">
        <v>1.0666666666666667</v>
      </c>
      <c r="H4351">
        <v>88</v>
      </c>
      <c r="I4351">
        <v>90</v>
      </c>
      <c r="J4351">
        <v>0.97777777777777775</v>
      </c>
      <c r="K4351">
        <v>84</v>
      </c>
      <c r="L4351">
        <v>1.0714285714285714</v>
      </c>
      <c r="M4351">
        <v>69</v>
      </c>
      <c r="O4351">
        <v>0</v>
      </c>
      <c r="P4351">
        <v>25</v>
      </c>
      <c r="Q4351">
        <v>0</v>
      </c>
      <c r="R4351">
        <v>19</v>
      </c>
    </row>
    <row r="4352" spans="1:18" x14ac:dyDescent="0.25">
      <c r="A4352" t="s">
        <v>3403</v>
      </c>
      <c r="B4352" t="s">
        <v>3404</v>
      </c>
      <c r="C4352" t="s">
        <v>221</v>
      </c>
      <c r="D4352">
        <v>43221</v>
      </c>
      <c r="E4352">
        <v>4.5</v>
      </c>
      <c r="F4352">
        <v>7.5</v>
      </c>
      <c r="G4352">
        <v>0.6</v>
      </c>
      <c r="H4352">
        <v>59</v>
      </c>
      <c r="I4352">
        <v>60</v>
      </c>
      <c r="J4352">
        <v>0.98333333333333328</v>
      </c>
      <c r="K4352">
        <v>102</v>
      </c>
      <c r="L4352">
        <v>0.58823529411764708</v>
      </c>
      <c r="M4352">
        <v>54</v>
      </c>
      <c r="O4352">
        <v>2</v>
      </c>
      <c r="P4352">
        <v>3</v>
      </c>
      <c r="Q4352">
        <v>0.66666666666666663</v>
      </c>
      <c r="R4352">
        <v>5</v>
      </c>
    </row>
    <row r="4353" spans="1:18" x14ac:dyDescent="0.25">
      <c r="A4353" t="s">
        <v>3405</v>
      </c>
      <c r="B4353" t="s">
        <v>3406</v>
      </c>
      <c r="C4353" t="s">
        <v>238</v>
      </c>
      <c r="D4353">
        <v>43221</v>
      </c>
      <c r="E4353">
        <v>2.5</v>
      </c>
      <c r="F4353">
        <v>4.5</v>
      </c>
      <c r="G4353">
        <v>0.55555555555555558</v>
      </c>
      <c r="H4353">
        <v>19</v>
      </c>
      <c r="I4353">
        <v>35</v>
      </c>
      <c r="J4353">
        <v>0.54285714285714282</v>
      </c>
      <c r="K4353">
        <v>63</v>
      </c>
      <c r="L4353">
        <v>0.55555555555555558</v>
      </c>
      <c r="M4353">
        <v>18</v>
      </c>
      <c r="O4353">
        <v>4</v>
      </c>
      <c r="P4353">
        <v>4</v>
      </c>
      <c r="Q4353">
        <v>1</v>
      </c>
      <c r="R4353">
        <v>1</v>
      </c>
    </row>
    <row r="4354" spans="1:18" x14ac:dyDescent="0.25">
      <c r="A4354" t="s">
        <v>3407</v>
      </c>
      <c r="B4354" t="s">
        <v>3408</v>
      </c>
      <c r="C4354" t="s">
        <v>224</v>
      </c>
      <c r="D4354">
        <v>43221</v>
      </c>
      <c r="E4354">
        <v>0</v>
      </c>
      <c r="F4354">
        <v>0</v>
      </c>
      <c r="G4354" t="e">
        <v>#DIV/0!</v>
      </c>
      <c r="H4354">
        <v>0</v>
      </c>
      <c r="I4354">
        <v>0</v>
      </c>
      <c r="J4354" t="e">
        <v>#DIV/0!</v>
      </c>
      <c r="K4354">
        <v>0</v>
      </c>
      <c r="L4354" t="e">
        <v>#DIV/0!</v>
      </c>
      <c r="M4354">
        <v>0</v>
      </c>
      <c r="O4354">
        <v>0</v>
      </c>
      <c r="P4354">
        <v>0</v>
      </c>
      <c r="Q4354" t="e">
        <v>#DIV/0!</v>
      </c>
      <c r="R4354">
        <v>0</v>
      </c>
    </row>
    <row r="4355" spans="1:18" x14ac:dyDescent="0.25">
      <c r="A4355" t="s">
        <v>3409</v>
      </c>
      <c r="B4355" t="s">
        <v>3410</v>
      </c>
      <c r="C4355" t="s">
        <v>584</v>
      </c>
      <c r="D4355">
        <v>43221</v>
      </c>
      <c r="E4355">
        <v>0</v>
      </c>
      <c r="F4355">
        <v>0</v>
      </c>
      <c r="G4355" t="e">
        <v>#DIV/0!</v>
      </c>
      <c r="H4355">
        <v>0</v>
      </c>
      <c r="I4355">
        <v>0</v>
      </c>
      <c r="J4355" t="e">
        <v>#DIV/0!</v>
      </c>
      <c r="K4355">
        <v>0</v>
      </c>
      <c r="L4355" t="e">
        <v>#DIV/0!</v>
      </c>
      <c r="M4355">
        <v>0</v>
      </c>
      <c r="O4355">
        <v>0</v>
      </c>
      <c r="P4355">
        <v>0</v>
      </c>
      <c r="Q4355" t="e">
        <v>#DIV/0!</v>
      </c>
      <c r="R4355">
        <v>0</v>
      </c>
    </row>
    <row r="4356" spans="1:18" x14ac:dyDescent="0.25">
      <c r="A4356" t="s">
        <v>3411</v>
      </c>
      <c r="B4356" t="s">
        <v>3412</v>
      </c>
      <c r="C4356" t="s">
        <v>1164</v>
      </c>
      <c r="D4356">
        <v>43221</v>
      </c>
      <c r="E4356">
        <v>1</v>
      </c>
      <c r="F4356">
        <v>1</v>
      </c>
      <c r="G4356">
        <v>1</v>
      </c>
      <c r="H4356">
        <v>5</v>
      </c>
      <c r="I4356">
        <v>6</v>
      </c>
      <c r="J4356">
        <v>0.83333333333333337</v>
      </c>
      <c r="K4356">
        <v>6</v>
      </c>
      <c r="L4356">
        <v>1</v>
      </c>
      <c r="M4356">
        <v>5</v>
      </c>
      <c r="O4356">
        <v>0</v>
      </c>
      <c r="P4356">
        <v>0</v>
      </c>
      <c r="Q4356" t="e">
        <v>#DIV/0!</v>
      </c>
      <c r="R4356">
        <v>0</v>
      </c>
    </row>
    <row r="4357" spans="1:18" x14ac:dyDescent="0.25">
      <c r="A4357" t="s">
        <v>3413</v>
      </c>
      <c r="B4357" t="s">
        <v>3414</v>
      </c>
      <c r="C4357" t="s">
        <v>1166</v>
      </c>
      <c r="D4357">
        <v>43221</v>
      </c>
      <c r="E4357">
        <v>0</v>
      </c>
      <c r="F4357">
        <v>0</v>
      </c>
      <c r="G4357" t="e">
        <v>#DIV/0!</v>
      </c>
      <c r="H4357">
        <v>0</v>
      </c>
      <c r="I4357">
        <v>0</v>
      </c>
      <c r="J4357" t="e">
        <v>#DIV/0!</v>
      </c>
      <c r="K4357">
        <v>0</v>
      </c>
      <c r="L4357" t="e">
        <v>#DIV/0!</v>
      </c>
      <c r="M4357">
        <v>0</v>
      </c>
      <c r="O4357">
        <v>0</v>
      </c>
      <c r="P4357">
        <v>0</v>
      </c>
      <c r="Q4357" t="e">
        <v>#DIV/0!</v>
      </c>
      <c r="R4357">
        <v>0</v>
      </c>
    </row>
    <row r="4358" spans="1:18" x14ac:dyDescent="0.25">
      <c r="A4358" t="s">
        <v>3415</v>
      </c>
      <c r="B4358" t="s">
        <v>3416</v>
      </c>
      <c r="C4358" t="s">
        <v>1168</v>
      </c>
      <c r="D4358">
        <v>43221</v>
      </c>
      <c r="E4358">
        <v>0</v>
      </c>
      <c r="F4358">
        <v>0</v>
      </c>
      <c r="G4358" t="e">
        <v>#DIV/0!</v>
      </c>
      <c r="H4358">
        <v>0</v>
      </c>
      <c r="I4358">
        <v>0</v>
      </c>
      <c r="J4358" t="e">
        <v>#DIV/0!</v>
      </c>
      <c r="K4358">
        <v>0</v>
      </c>
      <c r="L4358" t="e">
        <v>#DIV/0!</v>
      </c>
      <c r="M4358">
        <v>0</v>
      </c>
      <c r="O4358">
        <v>0</v>
      </c>
      <c r="P4358">
        <v>0</v>
      </c>
      <c r="Q4358" t="e">
        <v>#DIV/0!</v>
      </c>
      <c r="R4358">
        <v>0</v>
      </c>
    </row>
    <row r="4359" spans="1:18" x14ac:dyDescent="0.25">
      <c r="A4359" t="s">
        <v>3417</v>
      </c>
      <c r="B4359" t="s">
        <v>3418</v>
      </c>
      <c r="C4359" t="s">
        <v>1170</v>
      </c>
      <c r="D4359">
        <v>43221</v>
      </c>
      <c r="E4359">
        <v>0</v>
      </c>
      <c r="F4359">
        <v>0</v>
      </c>
      <c r="G4359" t="e">
        <v>#DIV/0!</v>
      </c>
      <c r="H4359">
        <v>0</v>
      </c>
      <c r="I4359">
        <v>0</v>
      </c>
      <c r="J4359" t="e">
        <v>#DIV/0!</v>
      </c>
      <c r="K4359">
        <v>0</v>
      </c>
      <c r="L4359" t="e">
        <v>#DIV/0!</v>
      </c>
      <c r="M4359">
        <v>0</v>
      </c>
      <c r="O4359">
        <v>0</v>
      </c>
      <c r="P4359">
        <v>0</v>
      </c>
      <c r="Q4359" t="e">
        <v>#DIV/0!</v>
      </c>
      <c r="R4359">
        <v>0</v>
      </c>
    </row>
    <row r="4360" spans="1:18" x14ac:dyDescent="0.25">
      <c r="A4360" t="s">
        <v>3419</v>
      </c>
      <c r="B4360" t="s">
        <v>3420</v>
      </c>
      <c r="C4360" t="s">
        <v>2174</v>
      </c>
      <c r="D4360">
        <v>43221</v>
      </c>
      <c r="E4360">
        <v>1</v>
      </c>
      <c r="F4360">
        <v>2</v>
      </c>
      <c r="G4360">
        <v>0.5</v>
      </c>
      <c r="H4360">
        <v>3</v>
      </c>
      <c r="I4360">
        <v>10</v>
      </c>
      <c r="J4360">
        <v>0.3</v>
      </c>
      <c r="K4360">
        <v>20</v>
      </c>
      <c r="L4360">
        <v>0.5</v>
      </c>
      <c r="M4360">
        <v>0</v>
      </c>
      <c r="O4360">
        <v>0</v>
      </c>
      <c r="P4360">
        <v>0</v>
      </c>
      <c r="Q4360" t="e">
        <v>#DIV/0!</v>
      </c>
      <c r="R4360">
        <v>3</v>
      </c>
    </row>
    <row r="4361" spans="1:18" x14ac:dyDescent="0.25">
      <c r="A4361" t="s">
        <v>3421</v>
      </c>
      <c r="B4361" t="s">
        <v>3422</v>
      </c>
      <c r="C4361" t="s">
        <v>1172</v>
      </c>
      <c r="D4361">
        <v>43221</v>
      </c>
      <c r="E4361">
        <v>1</v>
      </c>
      <c r="F4361">
        <v>1.5</v>
      </c>
      <c r="G4361">
        <v>0.66666666666666663</v>
      </c>
      <c r="H4361">
        <v>9</v>
      </c>
      <c r="I4361">
        <v>6</v>
      </c>
      <c r="J4361">
        <v>1.5</v>
      </c>
      <c r="K4361">
        <v>9</v>
      </c>
      <c r="L4361">
        <v>0.66666666666666663</v>
      </c>
      <c r="M4361">
        <v>7</v>
      </c>
      <c r="O4361">
        <v>1</v>
      </c>
      <c r="P4361">
        <v>4</v>
      </c>
      <c r="Q4361">
        <v>0.25</v>
      </c>
      <c r="R4361">
        <v>2</v>
      </c>
    </row>
    <row r="4362" spans="1:18" x14ac:dyDescent="0.25">
      <c r="A4362" t="s">
        <v>3423</v>
      </c>
      <c r="B4362" t="s">
        <v>3424</v>
      </c>
      <c r="C4362" t="s">
        <v>1174</v>
      </c>
      <c r="D4362">
        <v>43221</v>
      </c>
      <c r="E4362">
        <v>3</v>
      </c>
      <c r="F4362">
        <v>3.5</v>
      </c>
      <c r="G4362">
        <v>0.8571428571428571</v>
      </c>
      <c r="H4362">
        <v>15</v>
      </c>
      <c r="I4362">
        <v>15</v>
      </c>
      <c r="J4362">
        <v>1</v>
      </c>
      <c r="K4362">
        <v>21</v>
      </c>
      <c r="L4362">
        <v>0.7142857142857143</v>
      </c>
      <c r="M4362">
        <v>15</v>
      </c>
      <c r="O4362">
        <v>1</v>
      </c>
      <c r="P4362">
        <v>1</v>
      </c>
      <c r="Q4362">
        <v>1</v>
      </c>
      <c r="R4362">
        <v>0</v>
      </c>
    </row>
    <row r="4363" spans="1:18" x14ac:dyDescent="0.25">
      <c r="A4363" t="s">
        <v>3425</v>
      </c>
      <c r="B4363" t="s">
        <v>3426</v>
      </c>
      <c r="C4363" t="s">
        <v>202</v>
      </c>
      <c r="D4363">
        <v>43221</v>
      </c>
      <c r="E4363">
        <v>1</v>
      </c>
      <c r="F4363">
        <v>1</v>
      </c>
      <c r="G4363">
        <v>1</v>
      </c>
      <c r="H4363">
        <v>5</v>
      </c>
      <c r="I4363">
        <v>6</v>
      </c>
      <c r="J4363">
        <v>0.83333333333333337</v>
      </c>
      <c r="K4363">
        <v>6</v>
      </c>
      <c r="L4363">
        <v>1</v>
      </c>
      <c r="M4363">
        <v>5</v>
      </c>
      <c r="O4363">
        <v>0</v>
      </c>
      <c r="P4363">
        <v>0</v>
      </c>
      <c r="Q4363" t="e">
        <v>#DIV/0!</v>
      </c>
      <c r="R4363">
        <v>0</v>
      </c>
    </row>
    <row r="4364" spans="1:18" x14ac:dyDescent="0.25">
      <c r="A4364" t="s">
        <v>3427</v>
      </c>
      <c r="B4364" t="s">
        <v>3428</v>
      </c>
      <c r="C4364" t="s">
        <v>203</v>
      </c>
      <c r="D4364">
        <v>43221</v>
      </c>
      <c r="E4364">
        <v>9.5</v>
      </c>
      <c r="F4364">
        <v>10</v>
      </c>
      <c r="G4364">
        <v>0.95</v>
      </c>
      <c r="H4364">
        <v>97</v>
      </c>
      <c r="I4364">
        <v>101</v>
      </c>
      <c r="J4364">
        <v>0.96039603960396036</v>
      </c>
      <c r="K4364">
        <v>104</v>
      </c>
      <c r="L4364">
        <v>0.97115384615384615</v>
      </c>
      <c r="M4364">
        <v>90</v>
      </c>
      <c r="O4364">
        <v>1</v>
      </c>
      <c r="P4364">
        <v>1</v>
      </c>
      <c r="Q4364">
        <v>1</v>
      </c>
      <c r="R4364">
        <v>7</v>
      </c>
    </row>
    <row r="4365" spans="1:18" x14ac:dyDescent="0.25">
      <c r="A4365" t="s">
        <v>3429</v>
      </c>
      <c r="B4365" t="s">
        <v>3430</v>
      </c>
      <c r="C4365" t="s">
        <v>988</v>
      </c>
      <c r="D4365">
        <v>43221</v>
      </c>
      <c r="E4365">
        <v>0</v>
      </c>
      <c r="F4365">
        <v>0</v>
      </c>
      <c r="G4365" t="e">
        <v>#DIV/0!</v>
      </c>
      <c r="H4365">
        <v>0</v>
      </c>
      <c r="I4365">
        <v>0</v>
      </c>
      <c r="J4365" t="e">
        <v>#DIV/0!</v>
      </c>
      <c r="K4365">
        <v>0</v>
      </c>
      <c r="L4365" t="e">
        <v>#DIV/0!</v>
      </c>
      <c r="M4365">
        <v>0</v>
      </c>
      <c r="O4365">
        <v>0</v>
      </c>
      <c r="P4365">
        <v>0</v>
      </c>
      <c r="Q4365" t="e">
        <v>#DIV/0!</v>
      </c>
      <c r="R4365">
        <v>0</v>
      </c>
    </row>
    <row r="4366" spans="1:18" x14ac:dyDescent="0.25">
      <c r="A4366" t="s">
        <v>3431</v>
      </c>
      <c r="B4366" t="s">
        <v>3432</v>
      </c>
      <c r="C4366" t="s">
        <v>1322</v>
      </c>
      <c r="D4366">
        <v>43221</v>
      </c>
      <c r="E4366">
        <v>0</v>
      </c>
      <c r="F4366">
        <v>0</v>
      </c>
      <c r="G4366" t="e">
        <v>#DIV/0!</v>
      </c>
      <c r="H4366">
        <v>0</v>
      </c>
      <c r="I4366">
        <v>0</v>
      </c>
      <c r="J4366" t="e">
        <v>#DIV/0!</v>
      </c>
      <c r="K4366">
        <v>0</v>
      </c>
      <c r="L4366" t="e">
        <v>#DIV/0!</v>
      </c>
      <c r="M4366">
        <v>0</v>
      </c>
      <c r="O4366">
        <v>0</v>
      </c>
      <c r="P4366">
        <v>0</v>
      </c>
      <c r="Q4366" t="e">
        <v>#DIV/0!</v>
      </c>
      <c r="R4366">
        <v>0</v>
      </c>
    </row>
    <row r="4367" spans="1:18" x14ac:dyDescent="0.25">
      <c r="A4367" t="s">
        <v>3433</v>
      </c>
      <c r="B4367" t="s">
        <v>3434</v>
      </c>
      <c r="C4367" t="s">
        <v>232</v>
      </c>
      <c r="D4367">
        <v>43221</v>
      </c>
      <c r="E4367">
        <v>0</v>
      </c>
      <c r="F4367">
        <v>0</v>
      </c>
      <c r="G4367" t="e">
        <v>#DIV/0!</v>
      </c>
      <c r="H4367">
        <v>0</v>
      </c>
      <c r="I4367">
        <v>0</v>
      </c>
      <c r="J4367" t="e">
        <v>#DIV/0!</v>
      </c>
      <c r="K4367">
        <v>0</v>
      </c>
      <c r="L4367" t="e">
        <v>#DIV/0!</v>
      </c>
      <c r="M4367">
        <v>0</v>
      </c>
      <c r="O4367">
        <v>0</v>
      </c>
      <c r="P4367">
        <v>0</v>
      </c>
      <c r="Q4367" t="e">
        <v>#DIV/0!</v>
      </c>
      <c r="R4367">
        <v>0</v>
      </c>
    </row>
    <row r="4368" spans="1:18" x14ac:dyDescent="0.25">
      <c r="A4368" t="s">
        <v>3435</v>
      </c>
      <c r="B4368" t="s">
        <v>3436</v>
      </c>
      <c r="C4368" t="s">
        <v>207</v>
      </c>
      <c r="D4368">
        <v>43221</v>
      </c>
      <c r="E4368">
        <v>0</v>
      </c>
      <c r="F4368">
        <v>0</v>
      </c>
      <c r="G4368" t="e">
        <v>#DIV/0!</v>
      </c>
      <c r="H4368">
        <v>0</v>
      </c>
      <c r="I4368">
        <v>0</v>
      </c>
      <c r="J4368" t="e">
        <v>#DIV/0!</v>
      </c>
      <c r="K4368">
        <v>0</v>
      </c>
      <c r="L4368" t="e">
        <v>#DIV/0!</v>
      </c>
      <c r="M4368">
        <v>0</v>
      </c>
      <c r="N4368" t="e">
        <v>#DIV/0!</v>
      </c>
      <c r="O4368">
        <v>0</v>
      </c>
      <c r="P4368">
        <v>0</v>
      </c>
      <c r="Q4368" t="e">
        <v>#DIV/0!</v>
      </c>
      <c r="R4368">
        <v>0</v>
      </c>
    </row>
    <row r="4369" spans="1:18" x14ac:dyDescent="0.25">
      <c r="A4369" t="s">
        <v>3437</v>
      </c>
      <c r="B4369" t="s">
        <v>3438</v>
      </c>
      <c r="C4369" t="s">
        <v>2175</v>
      </c>
      <c r="D4369">
        <v>43221</v>
      </c>
      <c r="E4369">
        <v>1.5</v>
      </c>
      <c r="F4369">
        <v>3.5</v>
      </c>
      <c r="G4369">
        <v>0.42857142857142855</v>
      </c>
      <c r="H4369">
        <v>4</v>
      </c>
      <c r="I4369">
        <v>13</v>
      </c>
      <c r="J4369">
        <v>0.30769230769230771</v>
      </c>
      <c r="K4369">
        <v>29</v>
      </c>
      <c r="L4369">
        <v>0.44827586206896552</v>
      </c>
      <c r="M4369">
        <v>1</v>
      </c>
      <c r="O4369">
        <v>0</v>
      </c>
      <c r="P4369">
        <v>0</v>
      </c>
      <c r="Q4369" t="e">
        <v>#DIV/0!</v>
      </c>
      <c r="R4369">
        <v>3</v>
      </c>
    </row>
    <row r="4370" spans="1:18" x14ac:dyDescent="0.25">
      <c r="A4370" t="s">
        <v>3439</v>
      </c>
      <c r="B4370" t="s">
        <v>3440</v>
      </c>
      <c r="C4370" t="s">
        <v>228</v>
      </c>
      <c r="D4370">
        <v>43221</v>
      </c>
      <c r="E4370">
        <v>5.5</v>
      </c>
      <c r="F4370">
        <v>6</v>
      </c>
      <c r="G4370">
        <v>0.91666666666666663</v>
      </c>
      <c r="H4370">
        <v>48</v>
      </c>
      <c r="I4370">
        <v>60</v>
      </c>
      <c r="J4370">
        <v>0.8</v>
      </c>
      <c r="K4370">
        <v>66</v>
      </c>
      <c r="L4370">
        <v>0.90909090909090906</v>
      </c>
      <c r="M4370">
        <v>48</v>
      </c>
      <c r="O4370">
        <v>0</v>
      </c>
      <c r="P4370">
        <v>0</v>
      </c>
      <c r="Q4370" t="e">
        <v>#DIV/0!</v>
      </c>
      <c r="R4370">
        <v>0</v>
      </c>
    </row>
    <row r="4371" spans="1:18" x14ac:dyDescent="0.25">
      <c r="A4371" t="s">
        <v>3441</v>
      </c>
      <c r="B4371" t="s">
        <v>3442</v>
      </c>
      <c r="C4371" t="s">
        <v>689</v>
      </c>
      <c r="D4371">
        <v>43221</v>
      </c>
      <c r="E4371">
        <v>0</v>
      </c>
      <c r="F4371">
        <v>0</v>
      </c>
      <c r="G4371" t="e">
        <v>#DIV/0!</v>
      </c>
      <c r="H4371">
        <v>0</v>
      </c>
      <c r="I4371">
        <v>0</v>
      </c>
      <c r="J4371" t="e">
        <v>#DIV/0!</v>
      </c>
      <c r="K4371">
        <v>0</v>
      </c>
      <c r="L4371" t="e">
        <v>#DIV/0!</v>
      </c>
      <c r="M4371">
        <v>0</v>
      </c>
      <c r="O4371">
        <v>0</v>
      </c>
      <c r="P4371">
        <v>0</v>
      </c>
      <c r="Q4371" t="e">
        <v>#DIV/0!</v>
      </c>
      <c r="R4371">
        <v>0</v>
      </c>
    </row>
    <row r="4372" spans="1:18" x14ac:dyDescent="0.25">
      <c r="A4372" t="s">
        <v>3443</v>
      </c>
      <c r="B4372" t="s">
        <v>3444</v>
      </c>
      <c r="C4372" t="s">
        <v>211</v>
      </c>
      <c r="D4372">
        <v>43221</v>
      </c>
      <c r="E4372">
        <v>5</v>
      </c>
      <c r="F4372">
        <v>6</v>
      </c>
      <c r="G4372">
        <v>0.83333333333333337</v>
      </c>
      <c r="H4372">
        <v>32</v>
      </c>
      <c r="I4372">
        <v>42</v>
      </c>
      <c r="J4372">
        <v>0.76190476190476186</v>
      </c>
      <c r="K4372">
        <v>48</v>
      </c>
      <c r="L4372">
        <v>0.875</v>
      </c>
      <c r="M4372">
        <v>27</v>
      </c>
      <c r="N4372">
        <v>1.1299999999999999</v>
      </c>
      <c r="O4372">
        <v>4</v>
      </c>
      <c r="P4372">
        <v>7</v>
      </c>
      <c r="Q4372">
        <v>0.5714285714285714</v>
      </c>
      <c r="R4372">
        <v>5</v>
      </c>
    </row>
    <row r="4373" spans="1:18" x14ac:dyDescent="0.25">
      <c r="A4373" t="s">
        <v>3445</v>
      </c>
      <c r="B4373" t="s">
        <v>3446</v>
      </c>
      <c r="C4373" t="s">
        <v>216</v>
      </c>
      <c r="D4373">
        <v>43221</v>
      </c>
      <c r="E4373">
        <v>0</v>
      </c>
      <c r="F4373">
        <v>0</v>
      </c>
      <c r="G4373" t="e">
        <v>#DIV/0!</v>
      </c>
      <c r="H4373">
        <v>0</v>
      </c>
      <c r="I4373">
        <v>0</v>
      </c>
      <c r="J4373" t="e">
        <v>#DIV/0!</v>
      </c>
      <c r="K4373">
        <v>0</v>
      </c>
      <c r="L4373" t="e">
        <v>#DIV/0!</v>
      </c>
      <c r="M4373">
        <v>0</v>
      </c>
      <c r="O4373">
        <v>0</v>
      </c>
      <c r="P4373">
        <v>0</v>
      </c>
      <c r="Q4373" t="e">
        <v>#DIV/0!</v>
      </c>
      <c r="R4373">
        <v>0</v>
      </c>
    </row>
    <row r="4374" spans="1:18" x14ac:dyDescent="0.25">
      <c r="A4374" t="s">
        <v>3447</v>
      </c>
      <c r="B4374" t="s">
        <v>3448</v>
      </c>
      <c r="C4374" t="s">
        <v>230</v>
      </c>
      <c r="D4374">
        <v>43221</v>
      </c>
      <c r="E4374">
        <v>5.5</v>
      </c>
      <c r="F4374">
        <v>5.5</v>
      </c>
      <c r="G4374">
        <v>1</v>
      </c>
      <c r="H4374">
        <v>53</v>
      </c>
      <c r="I4374">
        <v>62</v>
      </c>
      <c r="J4374">
        <v>0.85483870967741937</v>
      </c>
      <c r="K4374">
        <v>62</v>
      </c>
      <c r="L4374">
        <v>1</v>
      </c>
      <c r="M4374">
        <v>49</v>
      </c>
      <c r="O4374">
        <v>2</v>
      </c>
      <c r="P4374">
        <v>2</v>
      </c>
      <c r="Q4374">
        <v>1</v>
      </c>
      <c r="R4374">
        <v>4</v>
      </c>
    </row>
    <row r="4375" spans="1:18" x14ac:dyDescent="0.25">
      <c r="A4375" t="s">
        <v>9669</v>
      </c>
      <c r="B4375" t="s">
        <v>9524</v>
      </c>
      <c r="C4375" t="s">
        <v>9523</v>
      </c>
      <c r="D4375">
        <v>43221</v>
      </c>
      <c r="E4375">
        <v>4</v>
      </c>
      <c r="F4375">
        <v>4</v>
      </c>
      <c r="G4375">
        <v>1</v>
      </c>
      <c r="H4375">
        <v>31</v>
      </c>
      <c r="I4375">
        <v>24</v>
      </c>
      <c r="J4375">
        <v>1.2916666666666667</v>
      </c>
      <c r="K4375">
        <v>24</v>
      </c>
      <c r="L4375">
        <v>1</v>
      </c>
      <c r="M4375">
        <v>28</v>
      </c>
      <c r="O4375">
        <v>2</v>
      </c>
      <c r="P4375">
        <v>4</v>
      </c>
      <c r="Q4375">
        <v>0.5</v>
      </c>
      <c r="R4375">
        <v>3</v>
      </c>
    </row>
    <row r="4376" spans="1:18" x14ac:dyDescent="0.25">
      <c r="A4376" t="s">
        <v>9671</v>
      </c>
      <c r="B4376" t="s">
        <v>9670</v>
      </c>
      <c r="C4376" t="s">
        <v>9673</v>
      </c>
      <c r="D4376">
        <v>43221</v>
      </c>
    </row>
    <row r="4377" spans="1:18" x14ac:dyDescent="0.25">
      <c r="A4377" t="s">
        <v>9675</v>
      </c>
      <c r="B4377" t="s">
        <v>9674</v>
      </c>
      <c r="C4377" t="s">
        <v>9672</v>
      </c>
      <c r="D4377">
        <v>43221</v>
      </c>
      <c r="E4377">
        <v>4</v>
      </c>
      <c r="F4377">
        <v>4</v>
      </c>
      <c r="G4377">
        <v>1</v>
      </c>
      <c r="H4377">
        <v>31</v>
      </c>
      <c r="I4377">
        <v>24</v>
      </c>
      <c r="J4377">
        <v>1.2916666666666667</v>
      </c>
      <c r="K4377">
        <v>24</v>
      </c>
      <c r="L4377">
        <v>1</v>
      </c>
      <c r="M4377">
        <v>28</v>
      </c>
      <c r="O4377">
        <v>2</v>
      </c>
      <c r="P4377">
        <v>4</v>
      </c>
      <c r="Q4377">
        <v>0.5</v>
      </c>
      <c r="R4377">
        <v>3</v>
      </c>
    </row>
    <row r="4378" spans="1:18" x14ac:dyDescent="0.25">
      <c r="A4378" t="s">
        <v>3449</v>
      </c>
      <c r="B4378" t="s">
        <v>3450</v>
      </c>
      <c r="C4378" t="s">
        <v>237</v>
      </c>
      <c r="D4378">
        <v>43221</v>
      </c>
      <c r="E4378">
        <v>8</v>
      </c>
      <c r="F4378">
        <v>7.5</v>
      </c>
      <c r="G4378">
        <v>1.0666666666666667</v>
      </c>
      <c r="H4378">
        <v>88</v>
      </c>
      <c r="I4378">
        <v>90</v>
      </c>
      <c r="J4378">
        <v>0.97777777777777775</v>
      </c>
      <c r="K4378">
        <v>84</v>
      </c>
      <c r="L4378">
        <v>1.0714285714285714</v>
      </c>
      <c r="M4378">
        <v>69</v>
      </c>
      <c r="O4378">
        <v>0</v>
      </c>
      <c r="P4378">
        <v>25</v>
      </c>
      <c r="Q4378">
        <v>0</v>
      </c>
      <c r="R4378">
        <v>19</v>
      </c>
    </row>
    <row r="4379" spans="1:18" x14ac:dyDescent="0.25">
      <c r="A4379" t="s">
        <v>3451</v>
      </c>
      <c r="B4379" t="s">
        <v>3452</v>
      </c>
      <c r="C4379" t="s">
        <v>364</v>
      </c>
      <c r="D4379">
        <v>43221</v>
      </c>
      <c r="E4379">
        <v>8</v>
      </c>
      <c r="F4379">
        <v>9</v>
      </c>
      <c r="G4379">
        <v>0.88888888888888884</v>
      </c>
      <c r="H4379">
        <v>39</v>
      </c>
      <c r="I4379">
        <v>45</v>
      </c>
      <c r="J4379">
        <v>0.8666666666666667</v>
      </c>
      <c r="K4379">
        <v>54</v>
      </c>
      <c r="L4379">
        <v>0.83333333333333337</v>
      </c>
      <c r="M4379">
        <v>39</v>
      </c>
      <c r="O4379">
        <v>1</v>
      </c>
      <c r="P4379">
        <v>1</v>
      </c>
      <c r="Q4379">
        <v>1</v>
      </c>
      <c r="R4379">
        <v>0</v>
      </c>
    </row>
    <row r="4380" spans="1:18" x14ac:dyDescent="0.25">
      <c r="A4380" t="s">
        <v>3453</v>
      </c>
      <c r="B4380" t="s">
        <v>3454</v>
      </c>
      <c r="C4380" t="s">
        <v>219</v>
      </c>
      <c r="D4380">
        <v>43221</v>
      </c>
      <c r="E4380">
        <v>9</v>
      </c>
      <c r="F4380">
        <v>13.5</v>
      </c>
      <c r="G4380">
        <v>0.66666666666666663</v>
      </c>
      <c r="H4380">
        <v>84</v>
      </c>
      <c r="I4380">
        <v>96</v>
      </c>
      <c r="J4380">
        <v>0.875</v>
      </c>
      <c r="K4380">
        <v>150</v>
      </c>
      <c r="L4380">
        <v>0.64</v>
      </c>
      <c r="M4380">
        <v>67</v>
      </c>
      <c r="N4380">
        <v>1.05</v>
      </c>
      <c r="O4380">
        <v>11</v>
      </c>
      <c r="P4380">
        <v>13</v>
      </c>
      <c r="Q4380">
        <v>0.84615384615384615</v>
      </c>
      <c r="R4380">
        <v>17</v>
      </c>
    </row>
    <row r="4381" spans="1:18" x14ac:dyDescent="0.25">
      <c r="A4381" t="s">
        <v>9293</v>
      </c>
      <c r="B4381" t="s">
        <v>9294</v>
      </c>
      <c r="C4381" t="s">
        <v>3018</v>
      </c>
      <c r="D4381">
        <v>43221</v>
      </c>
      <c r="E4381">
        <v>5</v>
      </c>
      <c r="F4381">
        <v>6.5</v>
      </c>
      <c r="G4381">
        <v>0.76923076923076927</v>
      </c>
      <c r="H4381">
        <v>24</v>
      </c>
      <c r="I4381">
        <v>30</v>
      </c>
      <c r="J4381">
        <v>0.8</v>
      </c>
      <c r="K4381">
        <v>39</v>
      </c>
      <c r="L4381">
        <v>0.76923076923076927</v>
      </c>
      <c r="M4381">
        <v>20</v>
      </c>
      <c r="O4381">
        <v>2</v>
      </c>
      <c r="P4381">
        <v>2</v>
      </c>
      <c r="Q4381">
        <v>1</v>
      </c>
      <c r="R4381">
        <v>4</v>
      </c>
    </row>
    <row r="4382" spans="1:18" x14ac:dyDescent="0.25">
      <c r="A4382" t="s">
        <v>3455</v>
      </c>
      <c r="B4382" t="s">
        <v>3456</v>
      </c>
      <c r="C4382" t="s">
        <v>235</v>
      </c>
      <c r="D4382">
        <v>43221</v>
      </c>
      <c r="E4382">
        <v>0</v>
      </c>
      <c r="F4382">
        <v>0</v>
      </c>
      <c r="G4382" t="e">
        <v>#DIV/0!</v>
      </c>
      <c r="H4382">
        <v>0</v>
      </c>
      <c r="I4382">
        <v>0</v>
      </c>
      <c r="J4382" t="e">
        <v>#DIV/0!</v>
      </c>
      <c r="K4382">
        <v>0</v>
      </c>
      <c r="L4382" t="e">
        <v>#DIV/0!</v>
      </c>
      <c r="M4382">
        <v>0</v>
      </c>
      <c r="O4382">
        <v>0</v>
      </c>
      <c r="P4382">
        <v>0</v>
      </c>
      <c r="Q4382" t="e">
        <v>#DIV/0!</v>
      </c>
      <c r="R4382">
        <v>0</v>
      </c>
    </row>
    <row r="4383" spans="1:18" x14ac:dyDescent="0.25">
      <c r="A4383" t="s">
        <v>3457</v>
      </c>
      <c r="B4383" t="s">
        <v>3458</v>
      </c>
      <c r="C4383" t="s">
        <v>239</v>
      </c>
      <c r="D4383">
        <v>43221</v>
      </c>
      <c r="E4383">
        <v>2.5</v>
      </c>
      <c r="F4383">
        <v>4.5</v>
      </c>
      <c r="G4383">
        <v>0.55555555555555558</v>
      </c>
      <c r="H4383">
        <v>19</v>
      </c>
      <c r="I4383">
        <v>35</v>
      </c>
      <c r="J4383">
        <v>0.54285714285714282</v>
      </c>
      <c r="K4383">
        <v>63</v>
      </c>
      <c r="L4383">
        <v>0.55555555555555558</v>
      </c>
      <c r="M4383">
        <v>18</v>
      </c>
      <c r="O4383">
        <v>4</v>
      </c>
      <c r="P4383">
        <v>4</v>
      </c>
      <c r="Q4383">
        <v>1</v>
      </c>
      <c r="R4383">
        <v>1</v>
      </c>
    </row>
    <row r="4384" spans="1:18" x14ac:dyDescent="0.25">
      <c r="A4384" t="s">
        <v>3459</v>
      </c>
      <c r="B4384" t="s">
        <v>3460</v>
      </c>
      <c r="C4384" t="s">
        <v>222</v>
      </c>
      <c r="D4384">
        <v>43221</v>
      </c>
      <c r="E4384">
        <v>0</v>
      </c>
      <c r="F4384">
        <v>0</v>
      </c>
      <c r="G4384" t="e">
        <v>#DIV/0!</v>
      </c>
      <c r="H4384">
        <v>0</v>
      </c>
      <c r="I4384">
        <v>0</v>
      </c>
      <c r="J4384" t="e">
        <v>#DIV/0!</v>
      </c>
      <c r="K4384">
        <v>0</v>
      </c>
      <c r="L4384" t="e">
        <v>#DIV/0!</v>
      </c>
      <c r="M4384">
        <v>0</v>
      </c>
      <c r="O4384">
        <v>0</v>
      </c>
      <c r="P4384">
        <v>0</v>
      </c>
      <c r="Q4384" t="e">
        <v>#DIV/0!</v>
      </c>
      <c r="R4384">
        <v>0</v>
      </c>
    </row>
    <row r="4385" spans="1:18" x14ac:dyDescent="0.25">
      <c r="A4385" t="s">
        <v>3461</v>
      </c>
      <c r="B4385" t="s">
        <v>3462</v>
      </c>
      <c r="C4385" t="s">
        <v>603</v>
      </c>
      <c r="D4385">
        <v>43221</v>
      </c>
      <c r="E4385">
        <v>0</v>
      </c>
      <c r="F4385">
        <v>0</v>
      </c>
      <c r="G4385" t="e">
        <v>#DIV/0!</v>
      </c>
      <c r="H4385">
        <v>0</v>
      </c>
      <c r="I4385">
        <v>0</v>
      </c>
      <c r="J4385" t="e">
        <v>#DIV/0!</v>
      </c>
      <c r="K4385">
        <v>0</v>
      </c>
      <c r="L4385" t="e">
        <v>#DIV/0!</v>
      </c>
      <c r="M4385">
        <v>0</v>
      </c>
      <c r="O4385">
        <v>0</v>
      </c>
      <c r="P4385">
        <v>0</v>
      </c>
      <c r="Q4385" t="e">
        <v>#DIV/0!</v>
      </c>
      <c r="R4385">
        <v>0</v>
      </c>
    </row>
    <row r="4386" spans="1:18" x14ac:dyDescent="0.25">
      <c r="A4386" t="s">
        <v>3463</v>
      </c>
      <c r="B4386" t="s">
        <v>3464</v>
      </c>
      <c r="C4386" t="s">
        <v>225</v>
      </c>
      <c r="D4386">
        <v>43221</v>
      </c>
      <c r="E4386">
        <v>0</v>
      </c>
      <c r="F4386">
        <v>0</v>
      </c>
      <c r="G4386" t="e">
        <v>#DIV/0!</v>
      </c>
      <c r="H4386">
        <v>0</v>
      </c>
      <c r="I4386">
        <v>0</v>
      </c>
      <c r="J4386" t="e">
        <v>#DIV/0!</v>
      </c>
      <c r="K4386">
        <v>0</v>
      </c>
      <c r="L4386" t="e">
        <v>#DIV/0!</v>
      </c>
      <c r="M4386">
        <v>0</v>
      </c>
      <c r="O4386">
        <v>0</v>
      </c>
      <c r="P4386">
        <v>0</v>
      </c>
      <c r="Q4386" t="e">
        <v>#DIV/0!</v>
      </c>
      <c r="R4386">
        <v>0</v>
      </c>
    </row>
    <row r="4387" spans="1:18" x14ac:dyDescent="0.25">
      <c r="A4387" t="s">
        <v>3465</v>
      </c>
      <c r="B4387" t="s">
        <v>3466</v>
      </c>
      <c r="C4387" t="s">
        <v>247</v>
      </c>
      <c r="D4387">
        <v>43221</v>
      </c>
      <c r="E4387">
        <v>0</v>
      </c>
      <c r="F4387">
        <v>0</v>
      </c>
      <c r="G4387" t="e">
        <v>#DIV/0!</v>
      </c>
      <c r="H4387">
        <v>0</v>
      </c>
      <c r="I4387">
        <v>0</v>
      </c>
      <c r="J4387" t="e">
        <v>#DIV/0!</v>
      </c>
      <c r="K4387">
        <v>0</v>
      </c>
      <c r="L4387" t="e">
        <v>#DIV/0!</v>
      </c>
      <c r="M4387">
        <v>0</v>
      </c>
      <c r="O4387">
        <v>0</v>
      </c>
      <c r="P4387">
        <v>0</v>
      </c>
      <c r="Q4387" t="e">
        <v>#DIV/0!</v>
      </c>
      <c r="R4387">
        <v>0</v>
      </c>
    </row>
    <row r="4388" spans="1:18" x14ac:dyDescent="0.25">
      <c r="A4388" t="s">
        <v>9402</v>
      </c>
      <c r="B4388" t="s">
        <v>9403</v>
      </c>
      <c r="C4388" t="s">
        <v>2637</v>
      </c>
      <c r="D4388">
        <v>43221</v>
      </c>
      <c r="E4388">
        <v>3.5</v>
      </c>
      <c r="F4388">
        <v>3.5</v>
      </c>
      <c r="G4388">
        <v>1</v>
      </c>
      <c r="H4388">
        <v>19</v>
      </c>
      <c r="I4388">
        <v>21</v>
      </c>
      <c r="J4388">
        <v>0.90476190476190477</v>
      </c>
      <c r="K4388">
        <v>21</v>
      </c>
      <c r="L4388">
        <v>1</v>
      </c>
      <c r="M4388">
        <v>19</v>
      </c>
      <c r="O4388">
        <v>2</v>
      </c>
      <c r="P4388">
        <v>2</v>
      </c>
      <c r="Q4388">
        <v>1</v>
      </c>
      <c r="R4388">
        <v>0</v>
      </c>
    </row>
    <row r="4389" spans="1:18" x14ac:dyDescent="0.25">
      <c r="A4389" t="s">
        <v>3467</v>
      </c>
      <c r="B4389" t="s">
        <v>3468</v>
      </c>
      <c r="C4389" t="s">
        <v>242</v>
      </c>
      <c r="D4389">
        <v>43221</v>
      </c>
      <c r="E4389">
        <v>7.5</v>
      </c>
      <c r="F4389">
        <v>9</v>
      </c>
      <c r="G4389">
        <v>0.83333333333333337</v>
      </c>
      <c r="H4389">
        <v>39</v>
      </c>
      <c r="I4389">
        <v>66</v>
      </c>
      <c r="J4389">
        <v>0.59090909090909094</v>
      </c>
      <c r="K4389">
        <v>78</v>
      </c>
      <c r="L4389">
        <v>0.84615384615384615</v>
      </c>
      <c r="M4389">
        <v>25</v>
      </c>
      <c r="N4389">
        <v>1.0899999999999999</v>
      </c>
      <c r="O4389">
        <v>12</v>
      </c>
      <c r="P4389">
        <v>13</v>
      </c>
      <c r="Q4389">
        <v>0.92307692307692313</v>
      </c>
      <c r="R4389">
        <v>14</v>
      </c>
    </row>
    <row r="4390" spans="1:18" x14ac:dyDescent="0.25">
      <c r="A4390" t="s">
        <v>3469</v>
      </c>
      <c r="B4390" t="s">
        <v>3470</v>
      </c>
      <c r="C4390" t="s">
        <v>243</v>
      </c>
      <c r="D4390">
        <v>43221</v>
      </c>
      <c r="E4390">
        <v>0</v>
      </c>
      <c r="F4390">
        <v>0</v>
      </c>
      <c r="G4390" t="e">
        <v>#DIV/0!</v>
      </c>
      <c r="H4390">
        <v>0</v>
      </c>
      <c r="I4390">
        <v>0</v>
      </c>
      <c r="J4390" t="e">
        <v>#DIV/0!</v>
      </c>
      <c r="K4390">
        <v>0</v>
      </c>
      <c r="L4390" t="e">
        <v>#DIV/0!</v>
      </c>
      <c r="M4390">
        <v>0</v>
      </c>
      <c r="O4390">
        <v>0</v>
      </c>
      <c r="P4390">
        <v>0</v>
      </c>
      <c r="Q4390" t="e">
        <v>#DIV/0!</v>
      </c>
      <c r="R4390">
        <v>0</v>
      </c>
    </row>
    <row r="4391" spans="1:18" x14ac:dyDescent="0.25">
      <c r="A4391" t="s">
        <v>3471</v>
      </c>
      <c r="B4391" t="s">
        <v>3472</v>
      </c>
      <c r="C4391" t="s">
        <v>244</v>
      </c>
      <c r="D4391">
        <v>43221</v>
      </c>
      <c r="E4391">
        <v>0</v>
      </c>
      <c r="F4391">
        <v>0</v>
      </c>
      <c r="G4391" t="e">
        <v>#DIV/0!</v>
      </c>
      <c r="H4391">
        <v>0</v>
      </c>
      <c r="I4391">
        <v>0</v>
      </c>
      <c r="J4391" t="e">
        <v>#DIV/0!</v>
      </c>
      <c r="K4391">
        <v>0</v>
      </c>
      <c r="L4391" t="e">
        <v>#DIV/0!</v>
      </c>
      <c r="M4391">
        <v>0</v>
      </c>
      <c r="O4391">
        <v>0</v>
      </c>
      <c r="P4391">
        <v>0</v>
      </c>
      <c r="Q4391" t="e">
        <v>#DIV/0!</v>
      </c>
      <c r="R4391">
        <v>0</v>
      </c>
    </row>
    <row r="4392" spans="1:18" x14ac:dyDescent="0.25">
      <c r="A4392" t="s">
        <v>9511</v>
      </c>
      <c r="B4392" t="s">
        <v>9512</v>
      </c>
      <c r="C4392" t="s">
        <v>2809</v>
      </c>
      <c r="D4392">
        <v>43221</v>
      </c>
      <c r="E4392">
        <v>5.5</v>
      </c>
      <c r="F4392">
        <v>7</v>
      </c>
      <c r="G4392">
        <v>0.7857142857142857</v>
      </c>
      <c r="H4392">
        <v>36</v>
      </c>
      <c r="I4392">
        <v>33</v>
      </c>
      <c r="J4392">
        <v>1.0909090909090908</v>
      </c>
      <c r="K4392">
        <v>42</v>
      </c>
      <c r="L4392">
        <v>0.7857142857142857</v>
      </c>
      <c r="M4392">
        <v>29</v>
      </c>
      <c r="O4392">
        <v>2</v>
      </c>
      <c r="P4392">
        <v>4</v>
      </c>
      <c r="Q4392">
        <v>0.5</v>
      </c>
      <c r="R4392">
        <v>7</v>
      </c>
    </row>
    <row r="4393" spans="1:18" x14ac:dyDescent="0.25">
      <c r="A4393" t="s">
        <v>3473</v>
      </c>
      <c r="B4393" t="s">
        <v>3474</v>
      </c>
      <c r="C4393" t="s">
        <v>245</v>
      </c>
      <c r="D4393">
        <v>43221</v>
      </c>
      <c r="E4393">
        <v>10.5</v>
      </c>
      <c r="F4393">
        <v>13</v>
      </c>
      <c r="G4393">
        <v>0.80769230769230771</v>
      </c>
      <c r="H4393">
        <v>52</v>
      </c>
      <c r="I4393">
        <v>63</v>
      </c>
      <c r="J4393">
        <v>0.82539682539682535</v>
      </c>
      <c r="K4393">
        <v>78</v>
      </c>
      <c r="L4393">
        <v>0.80769230769230771</v>
      </c>
      <c r="M4393">
        <v>49</v>
      </c>
      <c r="O4393">
        <v>1</v>
      </c>
      <c r="P4393">
        <v>1</v>
      </c>
      <c r="Q4393">
        <v>1</v>
      </c>
      <c r="R4393">
        <v>3</v>
      </c>
    </row>
    <row r="4394" spans="1:18" x14ac:dyDescent="0.25">
      <c r="A4394" t="s">
        <v>3475</v>
      </c>
      <c r="B4394" t="s">
        <v>3476</v>
      </c>
      <c r="C4394" t="s">
        <v>246</v>
      </c>
      <c r="D4394">
        <v>43221</v>
      </c>
      <c r="E4394">
        <v>31.5</v>
      </c>
      <c r="F4394">
        <v>36.5</v>
      </c>
      <c r="G4394">
        <v>0.86301369863013699</v>
      </c>
      <c r="H4394">
        <v>346</v>
      </c>
      <c r="I4394">
        <v>384</v>
      </c>
      <c r="J4394">
        <v>0.90104166666666663</v>
      </c>
      <c r="K4394">
        <v>454</v>
      </c>
      <c r="L4394">
        <v>0.8458149779735683</v>
      </c>
      <c r="M4394">
        <v>312</v>
      </c>
      <c r="O4394">
        <v>8</v>
      </c>
      <c r="P4394">
        <v>34</v>
      </c>
      <c r="Q4394">
        <v>0.23529411764705882</v>
      </c>
      <c r="R4394">
        <v>34</v>
      </c>
    </row>
    <row r="4395" spans="1:18" x14ac:dyDescent="0.25">
      <c r="A4395" t="s">
        <v>3477</v>
      </c>
      <c r="B4395" t="s">
        <v>3478</v>
      </c>
      <c r="C4395" t="s">
        <v>365</v>
      </c>
      <c r="D4395">
        <v>43221</v>
      </c>
      <c r="E4395">
        <v>6</v>
      </c>
      <c r="F4395">
        <v>8</v>
      </c>
      <c r="G4395">
        <v>0.75</v>
      </c>
      <c r="H4395">
        <v>32</v>
      </c>
      <c r="I4395">
        <v>37</v>
      </c>
      <c r="J4395">
        <v>0.86486486486486491</v>
      </c>
      <c r="K4395">
        <v>56</v>
      </c>
      <c r="L4395">
        <v>0.6607142857142857</v>
      </c>
      <c r="M4395">
        <v>27</v>
      </c>
      <c r="O4395">
        <v>2</v>
      </c>
      <c r="P4395">
        <v>5</v>
      </c>
      <c r="Q4395">
        <v>0.4</v>
      </c>
      <c r="R4395">
        <v>5</v>
      </c>
    </row>
    <row r="4396" spans="1:18" x14ac:dyDescent="0.25">
      <c r="A4396" t="s">
        <v>10111</v>
      </c>
      <c r="B4396" t="s">
        <v>10112</v>
      </c>
      <c r="C4396" t="s">
        <v>9513</v>
      </c>
      <c r="D4396">
        <v>43221</v>
      </c>
      <c r="E4396">
        <v>64.5</v>
      </c>
      <c r="F4396">
        <v>77</v>
      </c>
      <c r="G4396">
        <v>0.83766233766233766</v>
      </c>
      <c r="H4396">
        <v>524</v>
      </c>
      <c r="I4396">
        <v>604</v>
      </c>
      <c r="J4396">
        <v>0.86754966887417218</v>
      </c>
      <c r="K4396">
        <v>729</v>
      </c>
      <c r="L4396">
        <v>0.82853223593964331</v>
      </c>
      <c r="M4396">
        <v>461</v>
      </c>
      <c r="O4396">
        <v>27</v>
      </c>
      <c r="P4396">
        <v>59</v>
      </c>
      <c r="Q4396">
        <v>0.4576271186440678</v>
      </c>
      <c r="R4396">
        <v>63</v>
      </c>
    </row>
    <row r="4397" spans="1:18" x14ac:dyDescent="0.25">
      <c r="A4397" t="s">
        <v>10113</v>
      </c>
      <c r="B4397" t="s">
        <v>10114</v>
      </c>
      <c r="C4397" t="s">
        <v>9516</v>
      </c>
      <c r="D4397">
        <v>43221</v>
      </c>
      <c r="E4397">
        <v>0</v>
      </c>
      <c r="F4397">
        <v>0</v>
      </c>
      <c r="G4397" t="e">
        <v>#DIV/0!</v>
      </c>
      <c r="H4397">
        <v>0</v>
      </c>
      <c r="I4397">
        <v>0</v>
      </c>
      <c r="J4397" t="e">
        <v>#DIV/0!</v>
      </c>
      <c r="K4397">
        <v>0</v>
      </c>
      <c r="L4397" t="e">
        <v>#DIV/0!</v>
      </c>
      <c r="M4397">
        <v>0</v>
      </c>
      <c r="O4397">
        <v>0</v>
      </c>
      <c r="P4397">
        <v>0</v>
      </c>
      <c r="Q4397" t="e">
        <v>#DIV/0!</v>
      </c>
      <c r="R4397">
        <v>0</v>
      </c>
    </row>
    <row r="4398" spans="1:18" x14ac:dyDescent="0.25">
      <c r="A4398" t="s">
        <v>10115</v>
      </c>
      <c r="B4398" t="s">
        <v>10116</v>
      </c>
      <c r="C4398" t="s">
        <v>9520</v>
      </c>
      <c r="D4398">
        <v>43221</v>
      </c>
      <c r="E4398">
        <v>19.5</v>
      </c>
      <c r="F4398">
        <v>23.5</v>
      </c>
      <c r="G4398">
        <v>0.82978723404255317</v>
      </c>
      <c r="H4398">
        <v>107</v>
      </c>
      <c r="I4398">
        <v>117</v>
      </c>
      <c r="J4398">
        <v>0.9145299145299145</v>
      </c>
      <c r="K4398">
        <v>141</v>
      </c>
      <c r="L4398">
        <v>0.82978723404255317</v>
      </c>
      <c r="M4398">
        <v>97</v>
      </c>
      <c r="O4398">
        <v>5</v>
      </c>
      <c r="P4398">
        <v>7</v>
      </c>
      <c r="Q4398">
        <v>0.7142857142857143</v>
      </c>
      <c r="R4398">
        <v>10</v>
      </c>
    </row>
    <row r="4399" spans="1:18" x14ac:dyDescent="0.25">
      <c r="A4399" t="s">
        <v>10117</v>
      </c>
      <c r="B4399" t="s">
        <v>10118</v>
      </c>
      <c r="C4399" t="s">
        <v>9521</v>
      </c>
      <c r="D4399">
        <v>43221</v>
      </c>
      <c r="E4399">
        <v>0</v>
      </c>
      <c r="F4399">
        <v>0</v>
      </c>
      <c r="G4399" t="e">
        <v>#DIV/0!</v>
      </c>
      <c r="H4399">
        <v>0</v>
      </c>
      <c r="I4399">
        <v>0</v>
      </c>
      <c r="J4399" t="e">
        <v>#DIV/0!</v>
      </c>
      <c r="K4399">
        <v>0</v>
      </c>
      <c r="L4399" t="e">
        <v>#DIV/0!</v>
      </c>
      <c r="M4399">
        <v>0</v>
      </c>
      <c r="O4399">
        <v>0</v>
      </c>
      <c r="P4399">
        <v>0</v>
      </c>
      <c r="Q4399" t="e">
        <v>#DIV/0!</v>
      </c>
      <c r="R4399">
        <v>0</v>
      </c>
    </row>
    <row r="4400" spans="1:18" x14ac:dyDescent="0.25">
      <c r="A4400" t="s">
        <v>10119</v>
      </c>
      <c r="B4400" t="s">
        <v>10120</v>
      </c>
      <c r="C4400" t="s">
        <v>9522</v>
      </c>
      <c r="D4400">
        <v>43221</v>
      </c>
      <c r="E4400">
        <v>19.5</v>
      </c>
      <c r="F4400">
        <v>23.5</v>
      </c>
      <c r="G4400">
        <v>0.82978723404255317</v>
      </c>
      <c r="H4400">
        <v>107</v>
      </c>
      <c r="I4400">
        <v>117</v>
      </c>
      <c r="J4400">
        <v>0.9145299145299145</v>
      </c>
      <c r="K4400">
        <v>141</v>
      </c>
      <c r="L4400">
        <v>0.82978723404255317</v>
      </c>
      <c r="M4400">
        <v>97</v>
      </c>
      <c r="O4400">
        <v>5</v>
      </c>
      <c r="P4400">
        <v>7</v>
      </c>
      <c r="Q4400">
        <v>0.7142857142857143</v>
      </c>
      <c r="R4400">
        <v>10</v>
      </c>
    </row>
    <row r="4401" spans="1:18" x14ac:dyDescent="0.25">
      <c r="A4401" t="s">
        <v>10121</v>
      </c>
      <c r="B4401" t="s">
        <v>3479</v>
      </c>
      <c r="C4401" t="s">
        <v>240</v>
      </c>
      <c r="D4401">
        <v>43221</v>
      </c>
      <c r="E4401">
        <v>64.5</v>
      </c>
      <c r="F4401">
        <v>77</v>
      </c>
      <c r="G4401">
        <v>0.83766233766233766</v>
      </c>
      <c r="H4401">
        <v>524</v>
      </c>
      <c r="I4401">
        <v>604</v>
      </c>
      <c r="J4401">
        <v>0.86754966887417218</v>
      </c>
      <c r="K4401">
        <v>729</v>
      </c>
      <c r="L4401">
        <v>0.82853223593964331</v>
      </c>
      <c r="M4401">
        <v>461</v>
      </c>
      <c r="O4401">
        <v>27</v>
      </c>
      <c r="P4401">
        <v>59</v>
      </c>
      <c r="Q4401">
        <v>0.4576271186440678</v>
      </c>
      <c r="R4401">
        <v>63</v>
      </c>
    </row>
    <row r="4402" spans="1:18" x14ac:dyDescent="0.25">
      <c r="A4402" t="s">
        <v>10122</v>
      </c>
      <c r="B4402" t="s">
        <v>9695</v>
      </c>
      <c r="C4402" t="s">
        <v>233</v>
      </c>
      <c r="D4402">
        <v>43252</v>
      </c>
      <c r="E4402">
        <v>0</v>
      </c>
      <c r="F4402">
        <v>0</v>
      </c>
      <c r="G4402" t="e">
        <v>#DIV/0!</v>
      </c>
      <c r="H4402">
        <v>0</v>
      </c>
      <c r="I4402">
        <v>0</v>
      </c>
      <c r="J4402" t="e">
        <v>#DIV/0!</v>
      </c>
      <c r="K4402">
        <v>0</v>
      </c>
      <c r="L4402" t="e">
        <v>#DIV/0!</v>
      </c>
      <c r="M4402">
        <v>0</v>
      </c>
      <c r="O4402">
        <v>0</v>
      </c>
      <c r="P4402">
        <v>0</v>
      </c>
      <c r="Q4402" t="e">
        <v>#DIV/0!</v>
      </c>
      <c r="R4402">
        <v>0</v>
      </c>
    </row>
    <row r="4403" spans="1:18" x14ac:dyDescent="0.25">
      <c r="A4403" t="s">
        <v>10123</v>
      </c>
      <c r="B4403" t="s">
        <v>9696</v>
      </c>
      <c r="C4403" t="s">
        <v>215</v>
      </c>
      <c r="D4403">
        <v>43252</v>
      </c>
      <c r="E4403">
        <v>0</v>
      </c>
      <c r="F4403">
        <v>0</v>
      </c>
      <c r="G4403" t="e">
        <v>#DIV/0!</v>
      </c>
      <c r="H4403">
        <v>0</v>
      </c>
      <c r="I4403">
        <v>0</v>
      </c>
      <c r="J4403" t="e">
        <v>#DIV/0!</v>
      </c>
      <c r="K4403">
        <v>0</v>
      </c>
      <c r="L4403" t="e">
        <v>#DIV/0!</v>
      </c>
      <c r="M4403">
        <v>0</v>
      </c>
      <c r="O4403">
        <v>0</v>
      </c>
      <c r="P4403">
        <v>0</v>
      </c>
      <c r="Q4403" t="e">
        <v>#DIV/0!</v>
      </c>
      <c r="R4403">
        <v>0</v>
      </c>
    </row>
    <row r="4404" spans="1:18" x14ac:dyDescent="0.25">
      <c r="A4404" t="s">
        <v>10124</v>
      </c>
      <c r="B4404" t="s">
        <v>9697</v>
      </c>
      <c r="C4404" t="s">
        <v>218</v>
      </c>
      <c r="D4404">
        <v>43252</v>
      </c>
      <c r="E4404">
        <v>0</v>
      </c>
      <c r="F4404">
        <v>0</v>
      </c>
      <c r="G4404" t="e">
        <v>#DIV/0!</v>
      </c>
      <c r="H4404">
        <v>0</v>
      </c>
      <c r="I4404">
        <v>0</v>
      </c>
      <c r="J4404" t="e">
        <v>#DIV/0!</v>
      </c>
      <c r="K4404">
        <v>0</v>
      </c>
      <c r="L4404" t="e">
        <v>#DIV/0!</v>
      </c>
      <c r="M4404">
        <v>0</v>
      </c>
      <c r="O4404">
        <v>0</v>
      </c>
      <c r="P4404">
        <v>0</v>
      </c>
      <c r="Q4404" t="e">
        <v>#DIV/0!</v>
      </c>
      <c r="R4404">
        <v>0</v>
      </c>
    </row>
    <row r="4405" spans="1:18" x14ac:dyDescent="0.25">
      <c r="A4405" t="s">
        <v>10125</v>
      </c>
      <c r="B4405" t="s">
        <v>9698</v>
      </c>
      <c r="C4405" t="s">
        <v>234</v>
      </c>
      <c r="D4405">
        <v>43252</v>
      </c>
      <c r="E4405">
        <v>0</v>
      </c>
      <c r="F4405">
        <v>0</v>
      </c>
      <c r="G4405" t="e">
        <v>#DIV/0!</v>
      </c>
      <c r="H4405">
        <v>0</v>
      </c>
      <c r="I4405">
        <v>0</v>
      </c>
      <c r="J4405" t="e">
        <v>#DIV/0!</v>
      </c>
      <c r="K4405">
        <v>0</v>
      </c>
      <c r="L4405" t="e">
        <v>#DIV/0!</v>
      </c>
      <c r="M4405">
        <v>0</v>
      </c>
      <c r="O4405">
        <v>0</v>
      </c>
      <c r="P4405">
        <v>0</v>
      </c>
      <c r="Q4405" t="e">
        <v>#DIV/0!</v>
      </c>
      <c r="R4405">
        <v>0</v>
      </c>
    </row>
    <row r="4406" spans="1:18" x14ac:dyDescent="0.25">
      <c r="A4406" t="s">
        <v>10126</v>
      </c>
      <c r="B4406" t="s">
        <v>9699</v>
      </c>
      <c r="C4406" t="s">
        <v>2636</v>
      </c>
      <c r="D4406">
        <v>43252</v>
      </c>
      <c r="E4406">
        <v>0</v>
      </c>
      <c r="F4406">
        <v>0</v>
      </c>
      <c r="G4406" t="e">
        <v>#DIV/0!</v>
      </c>
      <c r="H4406">
        <v>0</v>
      </c>
      <c r="I4406">
        <v>0</v>
      </c>
      <c r="J4406" t="e">
        <v>#DIV/0!</v>
      </c>
      <c r="K4406">
        <v>0</v>
      </c>
      <c r="L4406" t="e">
        <v>#DIV/0!</v>
      </c>
      <c r="M4406">
        <v>0</v>
      </c>
      <c r="O4406">
        <v>0</v>
      </c>
      <c r="P4406">
        <v>0</v>
      </c>
      <c r="Q4406" t="e">
        <v>#DIV/0!</v>
      </c>
      <c r="R4406">
        <v>0</v>
      </c>
    </row>
    <row r="4407" spans="1:18" x14ac:dyDescent="0.25">
      <c r="A4407" t="s">
        <v>10127</v>
      </c>
      <c r="B4407" t="s">
        <v>9700</v>
      </c>
      <c r="C4407" t="s">
        <v>3012</v>
      </c>
      <c r="D4407">
        <v>43252</v>
      </c>
      <c r="E4407">
        <v>0</v>
      </c>
      <c r="F4407">
        <v>0</v>
      </c>
      <c r="G4407" t="e">
        <v>#DIV/0!</v>
      </c>
      <c r="H4407">
        <v>0</v>
      </c>
      <c r="I4407">
        <v>0</v>
      </c>
      <c r="J4407" t="e">
        <v>#DIV/0!</v>
      </c>
      <c r="K4407">
        <v>0</v>
      </c>
      <c r="L4407" t="e">
        <v>#DIV/0!</v>
      </c>
      <c r="M4407">
        <v>0</v>
      </c>
      <c r="O4407">
        <v>0</v>
      </c>
      <c r="P4407">
        <v>0</v>
      </c>
      <c r="Q4407" t="e">
        <v>#DIV/0!</v>
      </c>
      <c r="R4407">
        <v>0</v>
      </c>
    </row>
    <row r="4408" spans="1:18" x14ac:dyDescent="0.25">
      <c r="A4408" t="s">
        <v>10128</v>
      </c>
      <c r="B4408" t="s">
        <v>9701</v>
      </c>
      <c r="C4408" t="s">
        <v>2638</v>
      </c>
      <c r="D4408">
        <v>43252</v>
      </c>
      <c r="E4408">
        <v>3.5</v>
      </c>
      <c r="F4408">
        <v>3.5</v>
      </c>
      <c r="G4408">
        <v>1</v>
      </c>
      <c r="H4408">
        <v>13</v>
      </c>
      <c r="I4408">
        <v>21</v>
      </c>
      <c r="J4408">
        <v>0.61904761904761907</v>
      </c>
      <c r="K4408">
        <v>21</v>
      </c>
      <c r="L4408">
        <v>1</v>
      </c>
      <c r="M4408">
        <v>12</v>
      </c>
      <c r="O4408">
        <v>7</v>
      </c>
      <c r="P4408">
        <v>7</v>
      </c>
      <c r="Q4408">
        <v>1</v>
      </c>
      <c r="R4408">
        <v>1</v>
      </c>
    </row>
    <row r="4409" spans="1:18" x14ac:dyDescent="0.25">
      <c r="A4409" t="s">
        <v>10129</v>
      </c>
      <c r="B4409" t="s">
        <v>9702</v>
      </c>
      <c r="C4409" t="s">
        <v>2894</v>
      </c>
      <c r="D4409">
        <v>43252</v>
      </c>
      <c r="E4409">
        <v>2.5</v>
      </c>
      <c r="F4409">
        <v>2.5</v>
      </c>
      <c r="G4409">
        <v>1</v>
      </c>
      <c r="H4409">
        <v>8</v>
      </c>
      <c r="I4409">
        <v>15</v>
      </c>
      <c r="J4409">
        <v>0.53333333333333333</v>
      </c>
      <c r="K4409">
        <v>15</v>
      </c>
      <c r="L4409">
        <v>1</v>
      </c>
      <c r="M4409">
        <v>7</v>
      </c>
      <c r="O4409">
        <v>0</v>
      </c>
      <c r="P4409">
        <v>0</v>
      </c>
      <c r="Q4409" t="e">
        <v>#DIV/0!</v>
      </c>
      <c r="R4409">
        <v>1</v>
      </c>
    </row>
    <row r="4410" spans="1:18" x14ac:dyDescent="0.25">
      <c r="A4410" t="s">
        <v>10130</v>
      </c>
      <c r="B4410" t="s">
        <v>9703</v>
      </c>
      <c r="C4410" t="s">
        <v>9704</v>
      </c>
      <c r="D4410">
        <v>43252</v>
      </c>
      <c r="E4410">
        <v>3</v>
      </c>
      <c r="F4410">
        <v>3</v>
      </c>
      <c r="G4410">
        <v>1</v>
      </c>
      <c r="H4410">
        <v>6</v>
      </c>
      <c r="I4410">
        <v>16</v>
      </c>
      <c r="J4410">
        <v>0.375</v>
      </c>
      <c r="K4410">
        <v>16</v>
      </c>
      <c r="L4410">
        <v>1</v>
      </c>
      <c r="M4410">
        <v>6</v>
      </c>
      <c r="O4410">
        <v>0</v>
      </c>
      <c r="P4410">
        <v>0</v>
      </c>
      <c r="Q4410" t="e">
        <v>#DIV/0!</v>
      </c>
      <c r="R4410">
        <v>0</v>
      </c>
    </row>
    <row r="4411" spans="1:18" x14ac:dyDescent="0.25">
      <c r="A4411" t="s">
        <v>10131</v>
      </c>
      <c r="B4411" t="s">
        <v>9705</v>
      </c>
      <c r="C4411" t="s">
        <v>2896</v>
      </c>
      <c r="D4411">
        <v>43252</v>
      </c>
      <c r="E4411">
        <v>1.5</v>
      </c>
      <c r="F4411">
        <v>2.5</v>
      </c>
      <c r="G4411">
        <v>0.6</v>
      </c>
      <c r="H4411">
        <v>9</v>
      </c>
      <c r="I4411">
        <v>9</v>
      </c>
      <c r="J4411">
        <v>1</v>
      </c>
      <c r="K4411">
        <v>15</v>
      </c>
      <c r="L4411">
        <v>0.6</v>
      </c>
      <c r="M4411">
        <v>9</v>
      </c>
      <c r="O4411">
        <v>0</v>
      </c>
      <c r="P4411">
        <v>0</v>
      </c>
      <c r="Q4411" t="e">
        <v>#DIV/0!</v>
      </c>
      <c r="R4411">
        <v>0</v>
      </c>
    </row>
    <row r="4412" spans="1:18" x14ac:dyDescent="0.25">
      <c r="A4412" t="s">
        <v>10132</v>
      </c>
      <c r="B4412" t="s">
        <v>9706</v>
      </c>
      <c r="C4412" t="s">
        <v>3008</v>
      </c>
      <c r="D4412">
        <v>43252</v>
      </c>
      <c r="E4412">
        <v>0</v>
      </c>
      <c r="F4412">
        <v>0</v>
      </c>
      <c r="G4412" t="e">
        <v>#DIV/0!</v>
      </c>
      <c r="H4412">
        <v>0</v>
      </c>
      <c r="I4412">
        <v>0</v>
      </c>
      <c r="J4412" t="e">
        <v>#DIV/0!</v>
      </c>
      <c r="K4412">
        <v>0</v>
      </c>
      <c r="L4412" t="e">
        <v>#DIV/0!</v>
      </c>
      <c r="M4412">
        <v>0</v>
      </c>
      <c r="O4412">
        <v>0</v>
      </c>
      <c r="P4412">
        <v>0</v>
      </c>
      <c r="Q4412" t="e">
        <v>#DIV/0!</v>
      </c>
      <c r="R4412">
        <v>0</v>
      </c>
    </row>
    <row r="4413" spans="1:18" x14ac:dyDescent="0.25">
      <c r="A4413" t="s">
        <v>10133</v>
      </c>
      <c r="B4413" t="s">
        <v>9707</v>
      </c>
      <c r="C4413" t="s">
        <v>209</v>
      </c>
      <c r="D4413">
        <v>43252</v>
      </c>
      <c r="E4413">
        <v>0</v>
      </c>
      <c r="F4413">
        <v>0</v>
      </c>
      <c r="G4413" t="e">
        <v>#DIV/0!</v>
      </c>
      <c r="H4413">
        <v>0</v>
      </c>
      <c r="I4413">
        <v>0</v>
      </c>
      <c r="J4413" t="e">
        <v>#DIV/0!</v>
      </c>
      <c r="K4413">
        <v>0</v>
      </c>
      <c r="L4413" t="e">
        <v>#DIV/0!</v>
      </c>
      <c r="M4413">
        <v>0</v>
      </c>
      <c r="O4413">
        <v>0</v>
      </c>
      <c r="P4413">
        <v>0</v>
      </c>
      <c r="Q4413" t="e">
        <v>#DIV/0!</v>
      </c>
      <c r="R4413">
        <v>0</v>
      </c>
    </row>
    <row r="4414" spans="1:18" x14ac:dyDescent="0.25">
      <c r="A4414" t="s">
        <v>10134</v>
      </c>
      <c r="B4414" t="s">
        <v>9708</v>
      </c>
      <c r="C4414" t="s">
        <v>2172</v>
      </c>
      <c r="D4414">
        <v>43252</v>
      </c>
      <c r="E4414">
        <v>0</v>
      </c>
      <c r="F4414">
        <v>0</v>
      </c>
      <c r="G4414" t="e">
        <v>#DIV/0!</v>
      </c>
      <c r="H4414">
        <v>0</v>
      </c>
      <c r="I4414">
        <v>0</v>
      </c>
      <c r="J4414" t="e">
        <v>#DIV/0!</v>
      </c>
      <c r="K4414">
        <v>0</v>
      </c>
      <c r="L4414" t="e">
        <v>#DIV/0!</v>
      </c>
      <c r="M4414">
        <v>0</v>
      </c>
      <c r="O4414">
        <v>0</v>
      </c>
      <c r="P4414">
        <v>0</v>
      </c>
      <c r="Q4414" t="e">
        <v>#DIV/0!</v>
      </c>
      <c r="R4414">
        <v>0</v>
      </c>
    </row>
    <row r="4415" spans="1:18" x14ac:dyDescent="0.25">
      <c r="A4415" t="s">
        <v>10135</v>
      </c>
      <c r="B4415" t="s">
        <v>9709</v>
      </c>
      <c r="C4415" t="s">
        <v>214</v>
      </c>
      <c r="D4415">
        <v>43252</v>
      </c>
      <c r="E4415">
        <v>3</v>
      </c>
      <c r="F4415">
        <v>3</v>
      </c>
      <c r="G4415">
        <v>1</v>
      </c>
      <c r="H4415">
        <v>5</v>
      </c>
      <c r="I4415">
        <v>30</v>
      </c>
      <c r="J4415">
        <v>0.16666666666666666</v>
      </c>
      <c r="K4415">
        <v>30</v>
      </c>
      <c r="L4415">
        <v>1</v>
      </c>
      <c r="M4415">
        <v>5</v>
      </c>
      <c r="N4415">
        <v>0.8</v>
      </c>
      <c r="O4415">
        <v>2</v>
      </c>
      <c r="P4415">
        <v>5</v>
      </c>
      <c r="Q4415">
        <v>0.4</v>
      </c>
      <c r="R4415">
        <v>0</v>
      </c>
    </row>
    <row r="4416" spans="1:18" x14ac:dyDescent="0.25">
      <c r="A4416" t="s">
        <v>10136</v>
      </c>
      <c r="B4416" t="s">
        <v>9710</v>
      </c>
      <c r="C4416" t="s">
        <v>220</v>
      </c>
      <c r="D4416">
        <v>43252</v>
      </c>
      <c r="E4416">
        <v>4.5</v>
      </c>
      <c r="F4416">
        <v>6</v>
      </c>
      <c r="G4416">
        <v>0.75</v>
      </c>
      <c r="H4416">
        <v>25</v>
      </c>
      <c r="I4416">
        <v>36</v>
      </c>
      <c r="J4416">
        <v>0.69444444444444442</v>
      </c>
      <c r="K4416">
        <v>48</v>
      </c>
      <c r="L4416">
        <v>0.75</v>
      </c>
      <c r="M4416">
        <v>18</v>
      </c>
      <c r="N4416">
        <v>0.98</v>
      </c>
      <c r="O4416">
        <v>3</v>
      </c>
      <c r="P4416">
        <v>7</v>
      </c>
      <c r="Q4416">
        <v>0.42857142857142855</v>
      </c>
      <c r="R4416">
        <v>7</v>
      </c>
    </row>
    <row r="4417" spans="1:18" x14ac:dyDescent="0.25">
      <c r="A4417" t="s">
        <v>10137</v>
      </c>
      <c r="B4417" t="s">
        <v>9711</v>
      </c>
      <c r="C4417" t="s">
        <v>226</v>
      </c>
      <c r="D4417">
        <v>43252</v>
      </c>
      <c r="E4417">
        <v>0</v>
      </c>
      <c r="F4417">
        <v>0</v>
      </c>
      <c r="G4417" t="e">
        <v>#DIV/0!</v>
      </c>
      <c r="H4417">
        <v>0</v>
      </c>
      <c r="I4417">
        <v>0</v>
      </c>
      <c r="J4417" t="e">
        <v>#DIV/0!</v>
      </c>
      <c r="K4417">
        <v>0</v>
      </c>
      <c r="L4417" t="e">
        <v>#DIV/0!</v>
      </c>
      <c r="M4417">
        <v>0</v>
      </c>
      <c r="O4417">
        <v>0</v>
      </c>
      <c r="P4417">
        <v>0</v>
      </c>
      <c r="Q4417" t="e">
        <v>#DIV/0!</v>
      </c>
      <c r="R4417">
        <v>0</v>
      </c>
    </row>
    <row r="4418" spans="1:18" x14ac:dyDescent="0.25">
      <c r="A4418" t="s">
        <v>10138</v>
      </c>
      <c r="B4418" t="s">
        <v>9712</v>
      </c>
      <c r="C4418" t="s">
        <v>227</v>
      </c>
      <c r="D4418">
        <v>43252</v>
      </c>
      <c r="E4418">
        <v>0</v>
      </c>
      <c r="F4418">
        <v>0</v>
      </c>
      <c r="G4418" t="e">
        <v>#DIV/0!</v>
      </c>
      <c r="H4418">
        <v>0</v>
      </c>
      <c r="I4418">
        <v>0</v>
      </c>
      <c r="J4418" t="e">
        <v>#DIV/0!</v>
      </c>
      <c r="K4418">
        <v>0</v>
      </c>
      <c r="L4418" t="e">
        <v>#DIV/0!</v>
      </c>
      <c r="M4418">
        <v>0</v>
      </c>
      <c r="O4418">
        <v>0</v>
      </c>
      <c r="P4418">
        <v>0</v>
      </c>
      <c r="Q4418" t="e">
        <v>#DIV/0!</v>
      </c>
      <c r="R4418">
        <v>0</v>
      </c>
    </row>
    <row r="4419" spans="1:18" x14ac:dyDescent="0.25">
      <c r="A4419" t="s">
        <v>10139</v>
      </c>
      <c r="B4419" t="s">
        <v>9713</v>
      </c>
      <c r="C4419" t="s">
        <v>2810</v>
      </c>
      <c r="D4419">
        <v>43252</v>
      </c>
      <c r="E4419">
        <v>4</v>
      </c>
      <c r="F4419">
        <v>4</v>
      </c>
      <c r="G4419">
        <v>1</v>
      </c>
      <c r="H4419">
        <v>30</v>
      </c>
      <c r="I4419">
        <v>24</v>
      </c>
      <c r="J4419">
        <v>1.25</v>
      </c>
      <c r="K4419">
        <v>24</v>
      </c>
      <c r="L4419">
        <v>1</v>
      </c>
      <c r="M4419">
        <v>25</v>
      </c>
      <c r="O4419">
        <v>0</v>
      </c>
      <c r="P4419">
        <v>3</v>
      </c>
      <c r="Q4419">
        <v>0</v>
      </c>
      <c r="R4419">
        <v>5</v>
      </c>
    </row>
    <row r="4420" spans="1:18" x14ac:dyDescent="0.25">
      <c r="A4420" t="s">
        <v>10140</v>
      </c>
      <c r="B4420" t="s">
        <v>9714</v>
      </c>
      <c r="C4420" t="s">
        <v>2811</v>
      </c>
      <c r="D4420">
        <v>43252</v>
      </c>
      <c r="E4420">
        <v>1.5</v>
      </c>
      <c r="F4420">
        <v>3</v>
      </c>
      <c r="G4420">
        <v>0.5</v>
      </c>
      <c r="H4420">
        <v>6</v>
      </c>
      <c r="I4420">
        <v>9</v>
      </c>
      <c r="J4420">
        <v>0.66666666666666663</v>
      </c>
      <c r="K4420">
        <v>18</v>
      </c>
      <c r="L4420">
        <v>0.5</v>
      </c>
      <c r="M4420">
        <v>5</v>
      </c>
      <c r="O4420">
        <v>0</v>
      </c>
      <c r="P4420">
        <v>0</v>
      </c>
      <c r="Q4420" t="e">
        <v>#DIV/0!</v>
      </c>
      <c r="R4420">
        <v>1</v>
      </c>
    </row>
    <row r="4421" spans="1:18" x14ac:dyDescent="0.25">
      <c r="A4421" t="s">
        <v>10141</v>
      </c>
      <c r="B4421" t="s">
        <v>9715</v>
      </c>
      <c r="C4421" t="s">
        <v>2890</v>
      </c>
      <c r="D4421">
        <v>43252</v>
      </c>
      <c r="E4421">
        <v>0</v>
      </c>
      <c r="F4421">
        <v>0</v>
      </c>
      <c r="G4421" t="e">
        <v>#DIV/0!</v>
      </c>
      <c r="H4421">
        <v>0</v>
      </c>
      <c r="I4421">
        <v>0</v>
      </c>
      <c r="J4421" t="e">
        <v>#DIV/0!</v>
      </c>
      <c r="K4421">
        <v>0</v>
      </c>
      <c r="L4421" t="e">
        <v>#DIV/0!</v>
      </c>
      <c r="M4421">
        <v>0</v>
      </c>
      <c r="O4421">
        <v>0</v>
      </c>
      <c r="P4421">
        <v>0</v>
      </c>
      <c r="Q4421" t="e">
        <v>#DIV/0!</v>
      </c>
      <c r="R4421">
        <v>0</v>
      </c>
    </row>
    <row r="4422" spans="1:18" x14ac:dyDescent="0.25">
      <c r="A4422" t="s">
        <v>10142</v>
      </c>
      <c r="B4422" t="s">
        <v>9716</v>
      </c>
      <c r="C4422" t="s">
        <v>2892</v>
      </c>
      <c r="D4422">
        <v>43252</v>
      </c>
      <c r="E4422">
        <v>0</v>
      </c>
      <c r="F4422">
        <v>0</v>
      </c>
      <c r="G4422" t="e">
        <v>#DIV/0!</v>
      </c>
      <c r="H4422">
        <v>0</v>
      </c>
      <c r="I4422">
        <v>0</v>
      </c>
      <c r="J4422" t="e">
        <v>#DIV/0!</v>
      </c>
      <c r="K4422">
        <v>0</v>
      </c>
      <c r="L4422" t="e">
        <v>#DIV/0!</v>
      </c>
      <c r="M4422">
        <v>0</v>
      </c>
      <c r="O4422">
        <v>0</v>
      </c>
      <c r="P4422">
        <v>0</v>
      </c>
      <c r="Q4422" t="e">
        <v>#DIV/0!</v>
      </c>
      <c r="R4422">
        <v>0</v>
      </c>
    </row>
    <row r="4423" spans="1:18" x14ac:dyDescent="0.25">
      <c r="A4423" t="s">
        <v>10143</v>
      </c>
      <c r="B4423" t="s">
        <v>9717</v>
      </c>
      <c r="C4423" t="s">
        <v>204</v>
      </c>
      <c r="D4423">
        <v>43252</v>
      </c>
      <c r="E4423">
        <v>4.5</v>
      </c>
      <c r="F4423">
        <v>4.5</v>
      </c>
      <c r="G4423">
        <v>1</v>
      </c>
      <c r="H4423">
        <v>17</v>
      </c>
      <c r="I4423">
        <v>27</v>
      </c>
      <c r="J4423">
        <v>0.62962962962962965</v>
      </c>
      <c r="K4423">
        <v>27</v>
      </c>
      <c r="L4423">
        <v>1</v>
      </c>
      <c r="M4423">
        <v>13</v>
      </c>
      <c r="O4423">
        <v>1</v>
      </c>
      <c r="P4423">
        <v>2</v>
      </c>
      <c r="Q4423">
        <v>0.5</v>
      </c>
      <c r="R4423">
        <v>4</v>
      </c>
    </row>
    <row r="4424" spans="1:18" x14ac:dyDescent="0.25">
      <c r="A4424" t="s">
        <v>10144</v>
      </c>
      <c r="B4424" t="s">
        <v>9718</v>
      </c>
      <c r="C4424" t="s">
        <v>208</v>
      </c>
      <c r="D4424">
        <v>43252</v>
      </c>
      <c r="E4424">
        <v>0</v>
      </c>
      <c r="F4424">
        <v>0</v>
      </c>
      <c r="G4424" t="e">
        <v>#DIV/0!</v>
      </c>
      <c r="H4424">
        <v>0</v>
      </c>
      <c r="I4424">
        <v>0</v>
      </c>
      <c r="J4424" t="e">
        <v>#DIV/0!</v>
      </c>
      <c r="K4424">
        <v>0</v>
      </c>
      <c r="L4424" t="e">
        <v>#DIV/0!</v>
      </c>
      <c r="M4424">
        <v>0</v>
      </c>
      <c r="O4424">
        <v>0</v>
      </c>
      <c r="P4424">
        <v>0</v>
      </c>
      <c r="Q4424" t="e">
        <v>#DIV/0!</v>
      </c>
      <c r="R4424">
        <v>0</v>
      </c>
    </row>
    <row r="4425" spans="1:18" x14ac:dyDescent="0.25">
      <c r="A4425" t="s">
        <v>10145</v>
      </c>
      <c r="B4425" t="s">
        <v>9719</v>
      </c>
      <c r="C4425" t="s">
        <v>2173</v>
      </c>
      <c r="D4425">
        <v>43252</v>
      </c>
      <c r="E4425">
        <v>0.5</v>
      </c>
      <c r="F4425">
        <v>1.5</v>
      </c>
      <c r="G4425">
        <v>0.33333333333333331</v>
      </c>
      <c r="H4425">
        <v>0</v>
      </c>
      <c r="I4425">
        <v>3</v>
      </c>
      <c r="J4425">
        <v>0</v>
      </c>
      <c r="K4425">
        <v>9</v>
      </c>
      <c r="L4425">
        <v>0.33333333333333331</v>
      </c>
      <c r="M4425">
        <v>0</v>
      </c>
      <c r="O4425">
        <v>0</v>
      </c>
      <c r="P4425">
        <v>1</v>
      </c>
      <c r="Q4425">
        <v>0</v>
      </c>
      <c r="R4425">
        <v>0</v>
      </c>
    </row>
    <row r="4426" spans="1:18" x14ac:dyDescent="0.25">
      <c r="A4426" t="s">
        <v>10146</v>
      </c>
      <c r="B4426" t="s">
        <v>9720</v>
      </c>
      <c r="C4426" t="s">
        <v>212</v>
      </c>
      <c r="D4426">
        <v>43252</v>
      </c>
      <c r="E4426">
        <v>1.5</v>
      </c>
      <c r="F4426">
        <v>1.5</v>
      </c>
      <c r="G4426">
        <v>1</v>
      </c>
      <c r="H4426">
        <v>8</v>
      </c>
      <c r="I4426">
        <v>9</v>
      </c>
      <c r="J4426">
        <v>0.88888888888888884</v>
      </c>
      <c r="K4426">
        <v>9</v>
      </c>
      <c r="L4426">
        <v>1</v>
      </c>
      <c r="M4426">
        <v>7</v>
      </c>
      <c r="O4426">
        <v>0</v>
      </c>
      <c r="P4426">
        <v>0</v>
      </c>
      <c r="Q4426" t="e">
        <v>#DIV/0!</v>
      </c>
      <c r="R4426">
        <v>1</v>
      </c>
    </row>
    <row r="4427" spans="1:18" x14ac:dyDescent="0.25">
      <c r="A4427" t="s">
        <v>10147</v>
      </c>
      <c r="B4427" t="s">
        <v>9721</v>
      </c>
      <c r="C4427" t="s">
        <v>9722</v>
      </c>
      <c r="D4427">
        <v>43252</v>
      </c>
      <c r="E4427">
        <v>0</v>
      </c>
      <c r="F4427">
        <v>0</v>
      </c>
      <c r="G4427" t="e">
        <v>#DIV/0!</v>
      </c>
      <c r="H4427">
        <v>0</v>
      </c>
      <c r="I4427">
        <v>0</v>
      </c>
      <c r="J4427" t="e">
        <v>#DIV/0!</v>
      </c>
      <c r="K4427">
        <v>0</v>
      </c>
      <c r="L4427" t="e">
        <v>#DIV/0!</v>
      </c>
      <c r="M4427">
        <v>0</v>
      </c>
      <c r="O4427">
        <v>0</v>
      </c>
      <c r="P4427">
        <v>0</v>
      </c>
      <c r="Q4427" t="e">
        <v>#DIV/0!</v>
      </c>
      <c r="R4427">
        <v>0</v>
      </c>
    </row>
    <row r="4428" spans="1:18" x14ac:dyDescent="0.25">
      <c r="A4428" t="s">
        <v>10148</v>
      </c>
      <c r="B4428" t="s">
        <v>9723</v>
      </c>
      <c r="C4428" t="s">
        <v>363</v>
      </c>
      <c r="D4428">
        <v>43252</v>
      </c>
      <c r="E4428">
        <v>5.5</v>
      </c>
      <c r="F4428">
        <v>5.5</v>
      </c>
      <c r="G4428">
        <v>1</v>
      </c>
      <c r="H4428">
        <v>24</v>
      </c>
      <c r="I4428">
        <v>33</v>
      </c>
      <c r="J4428">
        <v>0.72727272727272729</v>
      </c>
      <c r="K4428">
        <v>33</v>
      </c>
      <c r="L4428">
        <v>1</v>
      </c>
      <c r="M4428">
        <v>21</v>
      </c>
      <c r="O4428">
        <v>0</v>
      </c>
      <c r="P4428">
        <v>0</v>
      </c>
      <c r="Q4428" t="e">
        <v>#DIV/0!</v>
      </c>
      <c r="R4428">
        <v>3</v>
      </c>
    </row>
    <row r="4429" spans="1:18" x14ac:dyDescent="0.25">
      <c r="A4429" t="s">
        <v>10149</v>
      </c>
      <c r="B4429" t="s">
        <v>9724</v>
      </c>
      <c r="C4429" t="s">
        <v>223</v>
      </c>
      <c r="D4429">
        <v>43252</v>
      </c>
      <c r="E4429">
        <v>0</v>
      </c>
      <c r="F4429">
        <v>0</v>
      </c>
      <c r="G4429" t="e">
        <v>#DIV/0!</v>
      </c>
      <c r="H4429">
        <v>0</v>
      </c>
      <c r="I4429">
        <v>0</v>
      </c>
      <c r="J4429" t="e">
        <v>#DIV/0!</v>
      </c>
      <c r="K4429">
        <v>0</v>
      </c>
      <c r="L4429" t="e">
        <v>#DIV/0!</v>
      </c>
      <c r="M4429">
        <v>0</v>
      </c>
      <c r="O4429">
        <v>0</v>
      </c>
      <c r="P4429">
        <v>0</v>
      </c>
      <c r="Q4429" t="e">
        <v>#DIV/0!</v>
      </c>
      <c r="R4429">
        <v>0</v>
      </c>
    </row>
    <row r="4430" spans="1:18" x14ac:dyDescent="0.25">
      <c r="A4430" t="s">
        <v>10150</v>
      </c>
      <c r="B4430" t="s">
        <v>9725</v>
      </c>
      <c r="C4430" t="s">
        <v>206</v>
      </c>
      <c r="D4430">
        <v>43252</v>
      </c>
      <c r="E4430">
        <v>5.5</v>
      </c>
      <c r="F4430">
        <v>5.5</v>
      </c>
      <c r="G4430">
        <v>1</v>
      </c>
      <c r="H4430">
        <v>74</v>
      </c>
      <c r="I4430">
        <v>77</v>
      </c>
      <c r="J4430">
        <v>0.96103896103896103</v>
      </c>
      <c r="K4430">
        <v>77</v>
      </c>
      <c r="L4430">
        <v>1</v>
      </c>
      <c r="M4430">
        <v>73</v>
      </c>
      <c r="O4430">
        <v>6</v>
      </c>
      <c r="P4430">
        <v>6</v>
      </c>
      <c r="Q4430">
        <v>1</v>
      </c>
      <c r="R4430">
        <v>1</v>
      </c>
    </row>
    <row r="4431" spans="1:18" x14ac:dyDescent="0.25">
      <c r="A4431" t="s">
        <v>10151</v>
      </c>
      <c r="B4431" t="s">
        <v>9726</v>
      </c>
      <c r="C4431" t="s">
        <v>977</v>
      </c>
      <c r="D4431">
        <v>43252</v>
      </c>
      <c r="E4431">
        <v>0</v>
      </c>
      <c r="F4431">
        <v>0</v>
      </c>
      <c r="G4431" t="e">
        <v>#DIV/0!</v>
      </c>
      <c r="H4431">
        <v>0</v>
      </c>
      <c r="I4431">
        <v>0</v>
      </c>
      <c r="J4431" t="e">
        <v>#DIV/0!</v>
      </c>
      <c r="K4431">
        <v>0</v>
      </c>
      <c r="L4431" t="e">
        <v>#DIV/0!</v>
      </c>
      <c r="M4431">
        <v>0</v>
      </c>
      <c r="O4431">
        <v>0</v>
      </c>
      <c r="P4431">
        <v>0</v>
      </c>
      <c r="Q4431" t="e">
        <v>#DIV/0!</v>
      </c>
      <c r="R4431">
        <v>0</v>
      </c>
    </row>
    <row r="4432" spans="1:18" x14ac:dyDescent="0.25">
      <c r="A4432" t="s">
        <v>10152</v>
      </c>
      <c r="B4432" t="s">
        <v>9727</v>
      </c>
      <c r="C4432" t="s">
        <v>229</v>
      </c>
      <c r="D4432">
        <v>43252</v>
      </c>
      <c r="E4432">
        <v>5.5</v>
      </c>
      <c r="F4432">
        <v>6</v>
      </c>
      <c r="G4432">
        <v>0.91666666666666663</v>
      </c>
      <c r="H4432">
        <v>46</v>
      </c>
      <c r="I4432">
        <v>66</v>
      </c>
      <c r="J4432">
        <v>0.69696969696969702</v>
      </c>
      <c r="K4432">
        <v>66</v>
      </c>
      <c r="L4432">
        <v>1</v>
      </c>
      <c r="M4432">
        <v>46</v>
      </c>
      <c r="O4432">
        <v>0</v>
      </c>
      <c r="P4432">
        <v>0</v>
      </c>
      <c r="Q4432" t="e">
        <v>#DIV/0!</v>
      </c>
      <c r="R4432">
        <v>0</v>
      </c>
    </row>
    <row r="4433" spans="1:18" x14ac:dyDescent="0.25">
      <c r="A4433" t="s">
        <v>10153</v>
      </c>
      <c r="B4433" t="s">
        <v>9728</v>
      </c>
      <c r="C4433" t="s">
        <v>678</v>
      </c>
      <c r="D4433">
        <v>43252</v>
      </c>
      <c r="E4433">
        <v>0</v>
      </c>
      <c r="F4433">
        <v>0</v>
      </c>
      <c r="G4433" t="e">
        <v>#DIV/0!</v>
      </c>
      <c r="H4433">
        <v>0</v>
      </c>
      <c r="I4433">
        <v>0</v>
      </c>
      <c r="J4433" t="e">
        <v>#DIV/0!</v>
      </c>
      <c r="K4433">
        <v>0</v>
      </c>
      <c r="L4433" t="e">
        <v>#DIV/0!</v>
      </c>
      <c r="M4433">
        <v>0</v>
      </c>
      <c r="O4433">
        <v>0</v>
      </c>
      <c r="P4433">
        <v>0</v>
      </c>
      <c r="Q4433" t="e">
        <v>#DIV/0!</v>
      </c>
      <c r="R4433">
        <v>0</v>
      </c>
    </row>
    <row r="4434" spans="1:18" x14ac:dyDescent="0.25">
      <c r="A4434" t="s">
        <v>10154</v>
      </c>
      <c r="B4434" t="s">
        <v>9729</v>
      </c>
      <c r="C4434" t="s">
        <v>231</v>
      </c>
      <c r="D4434">
        <v>43252</v>
      </c>
      <c r="E4434">
        <v>5.5</v>
      </c>
      <c r="F4434">
        <v>5.5</v>
      </c>
      <c r="G4434">
        <v>1</v>
      </c>
      <c r="H4434">
        <v>60</v>
      </c>
      <c r="I4434">
        <v>62</v>
      </c>
      <c r="J4434">
        <v>0.967741935483871</v>
      </c>
      <c r="K4434">
        <v>62</v>
      </c>
      <c r="L4434">
        <v>1</v>
      </c>
      <c r="M4434">
        <v>51</v>
      </c>
      <c r="O4434">
        <v>1</v>
      </c>
      <c r="P4434">
        <v>2</v>
      </c>
      <c r="Q4434">
        <v>0.5</v>
      </c>
      <c r="R4434">
        <v>9</v>
      </c>
    </row>
    <row r="4435" spans="1:18" x14ac:dyDescent="0.25">
      <c r="A4435" t="s">
        <v>10155</v>
      </c>
      <c r="B4435" t="s">
        <v>9730</v>
      </c>
      <c r="C4435" t="s">
        <v>236</v>
      </c>
      <c r="D4435">
        <v>43252</v>
      </c>
      <c r="E4435">
        <v>8</v>
      </c>
      <c r="F4435">
        <v>7.5</v>
      </c>
      <c r="G4435">
        <v>1.0666666666666667</v>
      </c>
      <c r="H4435">
        <v>95</v>
      </c>
      <c r="I4435">
        <v>88</v>
      </c>
      <c r="J4435">
        <v>1.0795454545454546</v>
      </c>
      <c r="K4435">
        <v>84</v>
      </c>
      <c r="L4435">
        <v>1.0476190476190477</v>
      </c>
      <c r="M4435">
        <v>89</v>
      </c>
      <c r="O4435">
        <v>0</v>
      </c>
      <c r="P4435">
        <v>3</v>
      </c>
      <c r="Q4435">
        <v>0</v>
      </c>
      <c r="R4435">
        <v>6</v>
      </c>
    </row>
    <row r="4436" spans="1:18" x14ac:dyDescent="0.25">
      <c r="A4436" t="s">
        <v>10156</v>
      </c>
      <c r="B4436" t="s">
        <v>9731</v>
      </c>
      <c r="C4436" t="s">
        <v>221</v>
      </c>
      <c r="D4436">
        <v>43252</v>
      </c>
      <c r="E4436">
        <v>7.5</v>
      </c>
      <c r="F4436">
        <v>7.5</v>
      </c>
      <c r="G4436">
        <v>1</v>
      </c>
      <c r="H4436">
        <v>31</v>
      </c>
      <c r="I4436">
        <v>102</v>
      </c>
      <c r="J4436">
        <v>0.30392156862745096</v>
      </c>
      <c r="K4436">
        <v>102</v>
      </c>
      <c r="L4436">
        <v>1</v>
      </c>
      <c r="M4436">
        <v>31</v>
      </c>
      <c r="O4436">
        <v>22</v>
      </c>
      <c r="P4436">
        <v>27</v>
      </c>
      <c r="Q4436">
        <v>0.81481481481481477</v>
      </c>
      <c r="R4436">
        <v>0</v>
      </c>
    </row>
    <row r="4437" spans="1:18" x14ac:dyDescent="0.25">
      <c r="A4437" t="s">
        <v>10157</v>
      </c>
      <c r="B4437" t="s">
        <v>9732</v>
      </c>
      <c r="C4437" t="s">
        <v>238</v>
      </c>
      <c r="D4437">
        <v>43252</v>
      </c>
      <c r="E4437">
        <v>2</v>
      </c>
      <c r="F4437">
        <v>4.5</v>
      </c>
      <c r="G4437">
        <v>0.44444444444444442</v>
      </c>
      <c r="H4437">
        <v>14</v>
      </c>
      <c r="I4437">
        <v>28</v>
      </c>
      <c r="J4437">
        <v>0.5</v>
      </c>
      <c r="K4437">
        <v>63</v>
      </c>
      <c r="L4437">
        <v>0.44444444444444442</v>
      </c>
      <c r="M4437">
        <v>13</v>
      </c>
      <c r="O4437">
        <v>4</v>
      </c>
      <c r="P4437">
        <v>6</v>
      </c>
      <c r="Q4437">
        <v>0.66666666666666663</v>
      </c>
      <c r="R4437">
        <v>1</v>
      </c>
    </row>
    <row r="4438" spans="1:18" x14ac:dyDescent="0.25">
      <c r="A4438" t="s">
        <v>10158</v>
      </c>
      <c r="B4438" t="s">
        <v>9733</v>
      </c>
      <c r="C4438" t="s">
        <v>224</v>
      </c>
      <c r="D4438">
        <v>43252</v>
      </c>
      <c r="E4438">
        <v>0</v>
      </c>
      <c r="F4438">
        <v>0</v>
      </c>
      <c r="G4438" t="e">
        <v>#DIV/0!</v>
      </c>
      <c r="H4438">
        <v>0</v>
      </c>
      <c r="I4438">
        <v>0</v>
      </c>
      <c r="J4438" t="e">
        <v>#DIV/0!</v>
      </c>
      <c r="K4438">
        <v>0</v>
      </c>
      <c r="L4438" t="e">
        <v>#DIV/0!</v>
      </c>
      <c r="M4438">
        <v>0</v>
      </c>
      <c r="O4438">
        <v>0</v>
      </c>
      <c r="P4438">
        <v>0</v>
      </c>
      <c r="Q4438" t="e">
        <v>#DIV/0!</v>
      </c>
      <c r="R4438">
        <v>0</v>
      </c>
    </row>
    <row r="4439" spans="1:18" x14ac:dyDescent="0.25">
      <c r="A4439" t="s">
        <v>10159</v>
      </c>
      <c r="B4439" t="s">
        <v>9734</v>
      </c>
      <c r="C4439" t="s">
        <v>584</v>
      </c>
      <c r="D4439">
        <v>43252</v>
      </c>
      <c r="E4439">
        <v>0</v>
      </c>
      <c r="F4439">
        <v>0</v>
      </c>
      <c r="G4439" t="e">
        <v>#DIV/0!</v>
      </c>
      <c r="H4439">
        <v>0</v>
      </c>
      <c r="I4439">
        <v>0</v>
      </c>
      <c r="J4439" t="e">
        <v>#DIV/0!</v>
      </c>
      <c r="K4439">
        <v>0</v>
      </c>
      <c r="L4439" t="e">
        <v>#DIV/0!</v>
      </c>
      <c r="M4439">
        <v>0</v>
      </c>
      <c r="O4439">
        <v>0</v>
      </c>
      <c r="P4439">
        <v>0</v>
      </c>
      <c r="Q4439" t="e">
        <v>#DIV/0!</v>
      </c>
      <c r="R4439">
        <v>0</v>
      </c>
    </row>
    <row r="4440" spans="1:18" x14ac:dyDescent="0.25">
      <c r="A4440" t="s">
        <v>10160</v>
      </c>
      <c r="B4440" t="s">
        <v>9735</v>
      </c>
      <c r="C4440" t="s">
        <v>1164</v>
      </c>
      <c r="D4440">
        <v>43252</v>
      </c>
      <c r="E4440">
        <v>1</v>
      </c>
      <c r="F4440">
        <v>1</v>
      </c>
      <c r="G4440">
        <v>1</v>
      </c>
      <c r="H4440">
        <v>5</v>
      </c>
      <c r="I4440">
        <v>6</v>
      </c>
      <c r="J4440">
        <v>0.83333333333333337</v>
      </c>
      <c r="K4440">
        <v>6</v>
      </c>
      <c r="L4440">
        <v>1</v>
      </c>
      <c r="M4440">
        <v>5</v>
      </c>
      <c r="O4440">
        <v>0</v>
      </c>
      <c r="P4440">
        <v>0</v>
      </c>
      <c r="Q4440" t="e">
        <v>#DIV/0!</v>
      </c>
      <c r="R4440">
        <v>0</v>
      </c>
    </row>
    <row r="4441" spans="1:18" x14ac:dyDescent="0.25">
      <c r="A4441" t="s">
        <v>10161</v>
      </c>
      <c r="B4441" t="s">
        <v>9736</v>
      </c>
      <c r="C4441" t="s">
        <v>1166</v>
      </c>
      <c r="D4441">
        <v>43252</v>
      </c>
      <c r="E4441">
        <v>0</v>
      </c>
      <c r="F4441">
        <v>0</v>
      </c>
      <c r="G4441" t="e">
        <v>#DIV/0!</v>
      </c>
      <c r="H4441">
        <v>0</v>
      </c>
      <c r="I4441">
        <v>0</v>
      </c>
      <c r="J4441" t="e">
        <v>#DIV/0!</v>
      </c>
      <c r="K4441">
        <v>0</v>
      </c>
      <c r="L4441" t="e">
        <v>#DIV/0!</v>
      </c>
      <c r="M4441">
        <v>0</v>
      </c>
      <c r="O4441">
        <v>0</v>
      </c>
      <c r="P4441">
        <v>0</v>
      </c>
      <c r="Q4441" t="e">
        <v>#DIV/0!</v>
      </c>
      <c r="R4441">
        <v>0</v>
      </c>
    </row>
    <row r="4442" spans="1:18" x14ac:dyDescent="0.25">
      <c r="A4442" t="s">
        <v>10162</v>
      </c>
      <c r="B4442" t="s">
        <v>9737</v>
      </c>
      <c r="C4442" t="s">
        <v>1168</v>
      </c>
      <c r="D4442">
        <v>43252</v>
      </c>
      <c r="E4442">
        <v>0</v>
      </c>
      <c r="F4442">
        <v>0</v>
      </c>
      <c r="G4442" t="e">
        <v>#DIV/0!</v>
      </c>
      <c r="H4442">
        <v>0</v>
      </c>
      <c r="I4442">
        <v>0</v>
      </c>
      <c r="J4442" t="e">
        <v>#DIV/0!</v>
      </c>
      <c r="K4442">
        <v>0</v>
      </c>
      <c r="L4442" t="e">
        <v>#DIV/0!</v>
      </c>
      <c r="M4442">
        <v>0</v>
      </c>
      <c r="O4442">
        <v>0</v>
      </c>
      <c r="P4442">
        <v>0</v>
      </c>
      <c r="Q4442" t="e">
        <v>#DIV/0!</v>
      </c>
      <c r="R4442">
        <v>0</v>
      </c>
    </row>
    <row r="4443" spans="1:18" x14ac:dyDescent="0.25">
      <c r="A4443" t="s">
        <v>10163</v>
      </c>
      <c r="B4443" t="s">
        <v>9738</v>
      </c>
      <c r="C4443" t="s">
        <v>1170</v>
      </c>
      <c r="D4443">
        <v>43252</v>
      </c>
      <c r="E4443">
        <v>0</v>
      </c>
      <c r="F4443">
        <v>0</v>
      </c>
      <c r="G4443" t="e">
        <v>#DIV/0!</v>
      </c>
      <c r="H4443">
        <v>0</v>
      </c>
      <c r="I4443">
        <v>0</v>
      </c>
      <c r="J4443" t="e">
        <v>#DIV/0!</v>
      </c>
      <c r="K4443">
        <v>0</v>
      </c>
      <c r="L4443" t="e">
        <v>#DIV/0!</v>
      </c>
      <c r="M4443">
        <v>0</v>
      </c>
      <c r="O4443">
        <v>0</v>
      </c>
      <c r="P4443">
        <v>0</v>
      </c>
      <c r="Q4443" t="e">
        <v>#DIV/0!</v>
      </c>
      <c r="R4443">
        <v>0</v>
      </c>
    </row>
    <row r="4444" spans="1:18" x14ac:dyDescent="0.25">
      <c r="A4444" t="s">
        <v>10164</v>
      </c>
      <c r="B4444" t="s">
        <v>9739</v>
      </c>
      <c r="C4444" t="s">
        <v>2174</v>
      </c>
      <c r="D4444">
        <v>43252</v>
      </c>
      <c r="E4444">
        <v>1</v>
      </c>
      <c r="F4444">
        <v>2</v>
      </c>
      <c r="G4444">
        <v>0.5</v>
      </c>
      <c r="H4444">
        <v>0</v>
      </c>
      <c r="I4444">
        <v>10</v>
      </c>
      <c r="J4444">
        <v>0</v>
      </c>
      <c r="K4444">
        <v>20</v>
      </c>
      <c r="L4444">
        <v>0.5</v>
      </c>
      <c r="M4444">
        <v>0</v>
      </c>
      <c r="O4444">
        <v>0</v>
      </c>
      <c r="P4444">
        <v>3</v>
      </c>
      <c r="Q4444">
        <v>0</v>
      </c>
      <c r="R4444">
        <v>0</v>
      </c>
    </row>
    <row r="4445" spans="1:18" x14ac:dyDescent="0.25">
      <c r="A4445" t="s">
        <v>10165</v>
      </c>
      <c r="B4445" t="s">
        <v>9740</v>
      </c>
      <c r="C4445" t="s">
        <v>1172</v>
      </c>
      <c r="D4445">
        <v>43252</v>
      </c>
      <c r="E4445">
        <v>1.5</v>
      </c>
      <c r="F4445">
        <v>1.5</v>
      </c>
      <c r="G4445">
        <v>1</v>
      </c>
      <c r="H4445">
        <v>8</v>
      </c>
      <c r="I4445">
        <v>9</v>
      </c>
      <c r="J4445">
        <v>0.88888888888888884</v>
      </c>
      <c r="K4445">
        <v>9</v>
      </c>
      <c r="L4445">
        <v>1</v>
      </c>
      <c r="M4445">
        <v>7</v>
      </c>
      <c r="O4445">
        <v>0</v>
      </c>
      <c r="P4445">
        <v>2</v>
      </c>
      <c r="Q4445">
        <v>0</v>
      </c>
      <c r="R4445">
        <v>1</v>
      </c>
    </row>
    <row r="4446" spans="1:18" x14ac:dyDescent="0.25">
      <c r="A4446" t="s">
        <v>10166</v>
      </c>
      <c r="B4446" t="s">
        <v>9741</v>
      </c>
      <c r="C4446" t="s">
        <v>1174</v>
      </c>
      <c r="D4446">
        <v>43252</v>
      </c>
      <c r="E4446">
        <v>3</v>
      </c>
      <c r="F4446">
        <v>3.5</v>
      </c>
      <c r="G4446">
        <v>0.8571428571428571</v>
      </c>
      <c r="H4446">
        <v>16</v>
      </c>
      <c r="I4446">
        <v>18</v>
      </c>
      <c r="J4446">
        <v>0.88888888888888884</v>
      </c>
      <c r="K4446">
        <v>21</v>
      </c>
      <c r="L4446">
        <v>0.8571428571428571</v>
      </c>
      <c r="M4446">
        <v>15</v>
      </c>
      <c r="O4446">
        <v>0</v>
      </c>
      <c r="P4446">
        <v>0</v>
      </c>
      <c r="Q4446" t="e">
        <v>#DIV/0!</v>
      </c>
      <c r="R4446">
        <v>1</v>
      </c>
    </row>
    <row r="4447" spans="1:18" x14ac:dyDescent="0.25">
      <c r="A4447" t="s">
        <v>10167</v>
      </c>
      <c r="B4447" t="s">
        <v>9742</v>
      </c>
      <c r="C4447" t="s">
        <v>9743</v>
      </c>
      <c r="D4447">
        <v>43252</v>
      </c>
      <c r="E4447">
        <v>1.5</v>
      </c>
      <c r="F4447">
        <v>2.5</v>
      </c>
      <c r="G4447">
        <v>0.6</v>
      </c>
      <c r="H4447">
        <v>9</v>
      </c>
      <c r="I4447">
        <v>9</v>
      </c>
      <c r="J4447">
        <v>1</v>
      </c>
      <c r="K4447">
        <v>15</v>
      </c>
      <c r="L4447">
        <v>0.6</v>
      </c>
      <c r="M4447">
        <v>9</v>
      </c>
      <c r="O4447">
        <v>0</v>
      </c>
      <c r="P4447">
        <v>0</v>
      </c>
      <c r="Q4447" t="e">
        <v>#DIV/0!</v>
      </c>
      <c r="R4447">
        <v>0</v>
      </c>
    </row>
    <row r="4448" spans="1:18" x14ac:dyDescent="0.25">
      <c r="A4448" t="s">
        <v>10168</v>
      </c>
      <c r="B4448" t="s">
        <v>9744</v>
      </c>
      <c r="C4448" t="s">
        <v>9745</v>
      </c>
      <c r="D4448">
        <v>43252</v>
      </c>
      <c r="E4448">
        <v>3.5</v>
      </c>
      <c r="F4448">
        <v>3.5</v>
      </c>
      <c r="G4448">
        <v>1</v>
      </c>
      <c r="H4448">
        <v>13</v>
      </c>
      <c r="I4448">
        <v>21</v>
      </c>
      <c r="J4448">
        <v>0.61904761904761907</v>
      </c>
      <c r="K4448">
        <v>21</v>
      </c>
      <c r="L4448">
        <v>1</v>
      </c>
      <c r="M4448">
        <v>12</v>
      </c>
      <c r="O4448">
        <v>7</v>
      </c>
      <c r="P4448">
        <v>7</v>
      </c>
      <c r="Q4448">
        <v>1</v>
      </c>
      <c r="R4448">
        <v>1</v>
      </c>
    </row>
    <row r="4449" spans="1:18" x14ac:dyDescent="0.25">
      <c r="A4449" t="s">
        <v>10169</v>
      </c>
      <c r="B4449" t="s">
        <v>9746</v>
      </c>
      <c r="C4449" t="s">
        <v>9747</v>
      </c>
      <c r="D4449">
        <v>43252</v>
      </c>
      <c r="E4449">
        <v>4</v>
      </c>
      <c r="F4449">
        <v>4</v>
      </c>
      <c r="G4449">
        <v>1</v>
      </c>
      <c r="H4449">
        <v>30</v>
      </c>
      <c r="I4449">
        <v>24</v>
      </c>
      <c r="J4449">
        <v>1.25</v>
      </c>
      <c r="K4449">
        <v>24</v>
      </c>
      <c r="L4449">
        <v>1</v>
      </c>
      <c r="M4449">
        <v>25</v>
      </c>
      <c r="O4449">
        <v>0</v>
      </c>
      <c r="P4449">
        <v>3</v>
      </c>
      <c r="Q4449">
        <v>0</v>
      </c>
      <c r="R4449">
        <v>5</v>
      </c>
    </row>
    <row r="4450" spans="1:18" x14ac:dyDescent="0.25">
      <c r="A4450" t="s">
        <v>10170</v>
      </c>
      <c r="B4450" t="s">
        <v>9748</v>
      </c>
      <c r="C4450" t="s">
        <v>9749</v>
      </c>
      <c r="D4450">
        <v>43252</v>
      </c>
      <c r="E4450">
        <v>1.5</v>
      </c>
      <c r="F4450">
        <v>3</v>
      </c>
      <c r="G4450">
        <v>0.5</v>
      </c>
      <c r="H4450">
        <v>6</v>
      </c>
      <c r="I4450">
        <v>9</v>
      </c>
      <c r="J4450">
        <v>0.66666666666666663</v>
      </c>
      <c r="K4450">
        <v>18</v>
      </c>
      <c r="L4450">
        <v>0.5</v>
      </c>
      <c r="M4450">
        <v>5</v>
      </c>
      <c r="O4450">
        <v>0</v>
      </c>
      <c r="P4450">
        <v>0</v>
      </c>
      <c r="Q4450" t="e">
        <v>#DIV/0!</v>
      </c>
      <c r="R4450">
        <v>1</v>
      </c>
    </row>
    <row r="4451" spans="1:18" x14ac:dyDescent="0.25">
      <c r="A4451" t="s">
        <v>10171</v>
      </c>
      <c r="B4451" t="s">
        <v>9750</v>
      </c>
      <c r="C4451" t="s">
        <v>9751</v>
      </c>
      <c r="D4451">
        <v>43252</v>
      </c>
      <c r="E4451">
        <v>4</v>
      </c>
      <c r="F4451">
        <v>3</v>
      </c>
      <c r="G4451">
        <v>1.3333333333333333</v>
      </c>
      <c r="H4451">
        <v>6</v>
      </c>
      <c r="I4451">
        <v>9</v>
      </c>
      <c r="J4451">
        <v>0.66666666666666663</v>
      </c>
      <c r="K4451">
        <v>18</v>
      </c>
      <c r="L4451">
        <v>0.5</v>
      </c>
      <c r="M4451">
        <v>5</v>
      </c>
      <c r="O4451">
        <v>0</v>
      </c>
      <c r="P4451">
        <v>0</v>
      </c>
      <c r="Q4451" t="e">
        <v>#DIV/0!</v>
      </c>
      <c r="R4451">
        <v>1</v>
      </c>
    </row>
    <row r="4452" spans="1:18" x14ac:dyDescent="0.25">
      <c r="A4452" t="s">
        <v>10172</v>
      </c>
      <c r="B4452" t="s">
        <v>9752</v>
      </c>
      <c r="C4452" t="s">
        <v>9753</v>
      </c>
      <c r="D4452">
        <v>43252</v>
      </c>
      <c r="E4452">
        <v>1.5</v>
      </c>
      <c r="F4452">
        <v>3</v>
      </c>
      <c r="G4452">
        <v>0.5</v>
      </c>
      <c r="H4452">
        <v>6</v>
      </c>
      <c r="I4452">
        <v>9</v>
      </c>
      <c r="J4452">
        <v>0.66666666666666663</v>
      </c>
      <c r="K4452">
        <v>18</v>
      </c>
      <c r="L4452">
        <v>0.5</v>
      </c>
      <c r="M4452">
        <v>5</v>
      </c>
      <c r="O4452">
        <v>0</v>
      </c>
      <c r="P4452">
        <v>0</v>
      </c>
      <c r="Q4452" t="e">
        <v>#DIV/0!</v>
      </c>
      <c r="R4452">
        <v>1</v>
      </c>
    </row>
    <row r="4453" spans="1:18" x14ac:dyDescent="0.25">
      <c r="A4453" t="s">
        <v>10173</v>
      </c>
      <c r="B4453" t="s">
        <v>9754</v>
      </c>
      <c r="C4453" t="s">
        <v>9755</v>
      </c>
      <c r="D4453">
        <v>43252</v>
      </c>
      <c r="E4453">
        <v>5</v>
      </c>
      <c r="F4453">
        <v>3</v>
      </c>
      <c r="G4453">
        <v>1.6666666666666667</v>
      </c>
      <c r="H4453">
        <v>6</v>
      </c>
      <c r="I4453">
        <v>9</v>
      </c>
      <c r="J4453">
        <v>0.66666666666666663</v>
      </c>
      <c r="K4453">
        <v>18</v>
      </c>
      <c r="L4453">
        <v>0.5</v>
      </c>
      <c r="M4453">
        <v>5</v>
      </c>
      <c r="O4453">
        <v>0</v>
      </c>
      <c r="P4453">
        <v>0</v>
      </c>
      <c r="Q4453" t="e">
        <v>#DIV/0!</v>
      </c>
      <c r="R4453">
        <v>1</v>
      </c>
    </row>
    <row r="4454" spans="1:18" x14ac:dyDescent="0.25">
      <c r="A4454" t="s">
        <v>10174</v>
      </c>
      <c r="B4454" t="s">
        <v>9756</v>
      </c>
      <c r="C4454" t="s">
        <v>9757</v>
      </c>
      <c r="D4454">
        <v>43252</v>
      </c>
      <c r="E4454">
        <v>0</v>
      </c>
      <c r="F4454">
        <v>3</v>
      </c>
      <c r="G4454">
        <v>0</v>
      </c>
      <c r="H4454">
        <v>6</v>
      </c>
      <c r="I4454">
        <v>9</v>
      </c>
      <c r="J4454">
        <v>0.66666666666666663</v>
      </c>
      <c r="K4454">
        <v>18</v>
      </c>
      <c r="L4454">
        <v>0.5</v>
      </c>
      <c r="M4454">
        <v>5</v>
      </c>
      <c r="O4454">
        <v>0</v>
      </c>
      <c r="P4454">
        <v>0</v>
      </c>
      <c r="Q4454" t="e">
        <v>#DIV/0!</v>
      </c>
      <c r="R4454">
        <v>1</v>
      </c>
    </row>
    <row r="4455" spans="1:18" x14ac:dyDescent="0.25">
      <c r="A4455" t="s">
        <v>10175</v>
      </c>
      <c r="B4455" t="s">
        <v>9758</v>
      </c>
      <c r="C4455" t="s">
        <v>202</v>
      </c>
      <c r="D4455">
        <v>43252</v>
      </c>
      <c r="E4455">
        <v>1</v>
      </c>
      <c r="F4455">
        <v>1</v>
      </c>
      <c r="G4455">
        <v>1</v>
      </c>
      <c r="H4455">
        <v>5</v>
      </c>
      <c r="I4455">
        <v>6</v>
      </c>
      <c r="J4455">
        <v>0.83333333333333337</v>
      </c>
      <c r="K4455">
        <v>6</v>
      </c>
      <c r="L4455">
        <v>1</v>
      </c>
      <c r="M4455">
        <v>5</v>
      </c>
      <c r="O4455">
        <v>0</v>
      </c>
      <c r="P4455">
        <v>0</v>
      </c>
      <c r="Q4455" t="e">
        <v>#DIV/0!</v>
      </c>
      <c r="R4455">
        <v>0</v>
      </c>
    </row>
    <row r="4456" spans="1:18" x14ac:dyDescent="0.25">
      <c r="A4456" t="s">
        <v>10176</v>
      </c>
      <c r="B4456" t="s">
        <v>9759</v>
      </c>
      <c r="C4456" t="s">
        <v>203</v>
      </c>
      <c r="D4456">
        <v>43252</v>
      </c>
      <c r="E4456">
        <v>12.5</v>
      </c>
      <c r="F4456">
        <v>12.5</v>
      </c>
      <c r="G4456">
        <v>1</v>
      </c>
      <c r="H4456">
        <v>99</v>
      </c>
      <c r="I4456">
        <v>119</v>
      </c>
      <c r="J4456">
        <v>0.83193277310924374</v>
      </c>
      <c r="K4456">
        <v>119</v>
      </c>
      <c r="L4456">
        <v>1</v>
      </c>
      <c r="M4456">
        <v>93</v>
      </c>
      <c r="O4456">
        <v>7</v>
      </c>
      <c r="P4456">
        <v>8</v>
      </c>
      <c r="Q4456">
        <v>0.875</v>
      </c>
      <c r="R4456">
        <v>6</v>
      </c>
    </row>
    <row r="4457" spans="1:18" x14ac:dyDescent="0.25">
      <c r="A4457" t="s">
        <v>10177</v>
      </c>
      <c r="B4457" t="s">
        <v>9760</v>
      </c>
      <c r="C4457" t="s">
        <v>988</v>
      </c>
      <c r="D4457">
        <v>43252</v>
      </c>
      <c r="E4457">
        <v>0</v>
      </c>
      <c r="F4457">
        <v>0</v>
      </c>
      <c r="G4457" t="e">
        <v>#DIV/0!</v>
      </c>
      <c r="H4457">
        <v>0</v>
      </c>
      <c r="I4457">
        <v>0</v>
      </c>
      <c r="J4457" t="e">
        <v>#DIV/0!</v>
      </c>
      <c r="K4457">
        <v>0</v>
      </c>
      <c r="L4457" t="e">
        <v>#DIV/0!</v>
      </c>
      <c r="M4457">
        <v>0</v>
      </c>
      <c r="O4457">
        <v>0</v>
      </c>
      <c r="P4457">
        <v>0</v>
      </c>
      <c r="Q4457" t="e">
        <v>#DIV/0!</v>
      </c>
      <c r="R4457">
        <v>0</v>
      </c>
    </row>
    <row r="4458" spans="1:18" x14ac:dyDescent="0.25">
      <c r="A4458" t="s">
        <v>10178</v>
      </c>
      <c r="B4458" t="s">
        <v>9761</v>
      </c>
      <c r="C4458" t="s">
        <v>1322</v>
      </c>
      <c r="D4458">
        <v>43252</v>
      </c>
      <c r="E4458">
        <v>0</v>
      </c>
      <c r="F4458">
        <v>0</v>
      </c>
      <c r="G4458" t="e">
        <v>#DIV/0!</v>
      </c>
      <c r="H4458">
        <v>0</v>
      </c>
      <c r="I4458">
        <v>0</v>
      </c>
      <c r="J4458" t="e">
        <v>#DIV/0!</v>
      </c>
      <c r="K4458">
        <v>0</v>
      </c>
      <c r="L4458" t="e">
        <v>#DIV/0!</v>
      </c>
      <c r="M4458">
        <v>0</v>
      </c>
      <c r="O4458">
        <v>0</v>
      </c>
      <c r="P4458">
        <v>0</v>
      </c>
      <c r="Q4458" t="e">
        <v>#DIV/0!</v>
      </c>
      <c r="R4458">
        <v>0</v>
      </c>
    </row>
    <row r="4459" spans="1:18" x14ac:dyDescent="0.25">
      <c r="A4459" t="s">
        <v>10179</v>
      </c>
      <c r="B4459" t="s">
        <v>9762</v>
      </c>
      <c r="C4459" t="s">
        <v>232</v>
      </c>
      <c r="D4459">
        <v>43252</v>
      </c>
      <c r="E4459">
        <v>0</v>
      </c>
      <c r="F4459">
        <v>0</v>
      </c>
      <c r="G4459" t="e">
        <v>#DIV/0!</v>
      </c>
      <c r="H4459">
        <v>0</v>
      </c>
      <c r="I4459">
        <v>0</v>
      </c>
      <c r="J4459" t="e">
        <v>#DIV/0!</v>
      </c>
      <c r="K4459">
        <v>0</v>
      </c>
      <c r="L4459" t="e">
        <v>#DIV/0!</v>
      </c>
      <c r="M4459">
        <v>0</v>
      </c>
      <c r="O4459">
        <v>0</v>
      </c>
      <c r="P4459">
        <v>0</v>
      </c>
      <c r="Q4459" t="e">
        <v>#DIV/0!</v>
      </c>
      <c r="R4459">
        <v>0</v>
      </c>
    </row>
    <row r="4460" spans="1:18" x14ac:dyDescent="0.25">
      <c r="A4460" t="s">
        <v>10180</v>
      </c>
      <c r="B4460" t="s">
        <v>9763</v>
      </c>
      <c r="C4460" t="s">
        <v>207</v>
      </c>
      <c r="D4460">
        <v>43252</v>
      </c>
      <c r="E4460">
        <v>0</v>
      </c>
      <c r="F4460">
        <v>0</v>
      </c>
      <c r="G4460" t="e">
        <v>#DIV/0!</v>
      </c>
      <c r="H4460">
        <v>0</v>
      </c>
      <c r="I4460">
        <v>0</v>
      </c>
      <c r="J4460" t="e">
        <v>#DIV/0!</v>
      </c>
      <c r="K4460">
        <v>0</v>
      </c>
      <c r="L4460" t="e">
        <v>#DIV/0!</v>
      </c>
      <c r="M4460">
        <v>0</v>
      </c>
      <c r="N4460" t="e">
        <v>#DIV/0!</v>
      </c>
      <c r="O4460">
        <v>0</v>
      </c>
      <c r="P4460">
        <v>0</v>
      </c>
      <c r="Q4460" t="e">
        <v>#DIV/0!</v>
      </c>
      <c r="R4460">
        <v>0</v>
      </c>
    </row>
    <row r="4461" spans="1:18" x14ac:dyDescent="0.25">
      <c r="A4461" t="s">
        <v>10181</v>
      </c>
      <c r="B4461" t="s">
        <v>9764</v>
      </c>
      <c r="C4461" t="s">
        <v>2175</v>
      </c>
      <c r="D4461">
        <v>43252</v>
      </c>
      <c r="E4461">
        <v>4.5</v>
      </c>
      <c r="F4461">
        <v>6.5</v>
      </c>
      <c r="G4461">
        <v>0.69230769230769229</v>
      </c>
      <c r="H4461">
        <v>6</v>
      </c>
      <c r="I4461">
        <v>29</v>
      </c>
      <c r="J4461">
        <v>0.20689655172413793</v>
      </c>
      <c r="K4461">
        <v>45</v>
      </c>
      <c r="L4461">
        <v>0.64444444444444449</v>
      </c>
      <c r="M4461">
        <v>6</v>
      </c>
      <c r="O4461">
        <v>0</v>
      </c>
      <c r="P4461">
        <v>4</v>
      </c>
      <c r="Q4461">
        <v>0</v>
      </c>
      <c r="R4461">
        <v>0</v>
      </c>
    </row>
    <row r="4462" spans="1:18" x14ac:dyDescent="0.25">
      <c r="A4462" t="s">
        <v>10182</v>
      </c>
      <c r="B4462" t="s">
        <v>9765</v>
      </c>
      <c r="C4462" t="s">
        <v>228</v>
      </c>
      <c r="D4462">
        <v>43252</v>
      </c>
      <c r="E4462">
        <v>5.5</v>
      </c>
      <c r="F4462">
        <v>6</v>
      </c>
      <c r="G4462">
        <v>0.91666666666666663</v>
      </c>
      <c r="H4462">
        <v>46</v>
      </c>
      <c r="I4462">
        <v>66</v>
      </c>
      <c r="J4462">
        <v>0.69696969696969702</v>
      </c>
      <c r="K4462">
        <v>66</v>
      </c>
      <c r="L4462">
        <v>1</v>
      </c>
      <c r="M4462">
        <v>46</v>
      </c>
      <c r="O4462">
        <v>0</v>
      </c>
      <c r="P4462">
        <v>0</v>
      </c>
      <c r="Q4462" t="e">
        <v>#DIV/0!</v>
      </c>
      <c r="R4462">
        <v>0</v>
      </c>
    </row>
    <row r="4463" spans="1:18" x14ac:dyDescent="0.25">
      <c r="A4463" t="s">
        <v>10183</v>
      </c>
      <c r="B4463" t="s">
        <v>9766</v>
      </c>
      <c r="C4463" t="s">
        <v>689</v>
      </c>
      <c r="D4463">
        <v>43252</v>
      </c>
      <c r="E4463">
        <v>0</v>
      </c>
      <c r="F4463">
        <v>0</v>
      </c>
      <c r="G4463" t="e">
        <v>#DIV/0!</v>
      </c>
      <c r="H4463">
        <v>0</v>
      </c>
      <c r="I4463">
        <v>0</v>
      </c>
      <c r="J4463" t="e">
        <v>#DIV/0!</v>
      </c>
      <c r="K4463">
        <v>0</v>
      </c>
      <c r="L4463" t="e">
        <v>#DIV/0!</v>
      </c>
      <c r="M4463">
        <v>0</v>
      </c>
      <c r="O4463">
        <v>0</v>
      </c>
      <c r="P4463">
        <v>0</v>
      </c>
      <c r="Q4463" t="e">
        <v>#DIV/0!</v>
      </c>
      <c r="R4463">
        <v>0</v>
      </c>
    </row>
    <row r="4464" spans="1:18" x14ac:dyDescent="0.25">
      <c r="A4464" t="s">
        <v>10184</v>
      </c>
      <c r="B4464" t="s">
        <v>9767</v>
      </c>
      <c r="C4464" t="s">
        <v>211</v>
      </c>
      <c r="D4464">
        <v>43252</v>
      </c>
      <c r="E4464">
        <v>6</v>
      </c>
      <c r="F4464">
        <v>6</v>
      </c>
      <c r="G4464">
        <v>1</v>
      </c>
      <c r="H4464">
        <v>21</v>
      </c>
      <c r="I4464">
        <v>48</v>
      </c>
      <c r="J4464">
        <v>0.4375</v>
      </c>
      <c r="K4464">
        <v>48</v>
      </c>
      <c r="L4464">
        <v>1</v>
      </c>
      <c r="M4464">
        <v>19</v>
      </c>
      <c r="N4464">
        <v>0.8</v>
      </c>
      <c r="O4464">
        <v>2</v>
      </c>
      <c r="P4464">
        <v>7</v>
      </c>
      <c r="Q4464">
        <v>0.2857142857142857</v>
      </c>
      <c r="R4464">
        <v>2</v>
      </c>
    </row>
    <row r="4465" spans="1:18" x14ac:dyDescent="0.25">
      <c r="A4465" t="s">
        <v>10185</v>
      </c>
      <c r="B4465" t="s">
        <v>9768</v>
      </c>
      <c r="C4465" t="s">
        <v>216</v>
      </c>
      <c r="D4465">
        <v>43252</v>
      </c>
      <c r="E4465">
        <v>0</v>
      </c>
      <c r="F4465">
        <v>0</v>
      </c>
      <c r="G4465" t="e">
        <v>#DIV/0!</v>
      </c>
      <c r="H4465">
        <v>0</v>
      </c>
      <c r="I4465">
        <v>0</v>
      </c>
      <c r="J4465" t="e">
        <v>#DIV/0!</v>
      </c>
      <c r="K4465">
        <v>0</v>
      </c>
      <c r="L4465" t="e">
        <v>#DIV/0!</v>
      </c>
      <c r="M4465">
        <v>0</v>
      </c>
      <c r="O4465">
        <v>0</v>
      </c>
      <c r="P4465">
        <v>0</v>
      </c>
      <c r="Q4465" t="e">
        <v>#DIV/0!</v>
      </c>
      <c r="R4465">
        <v>0</v>
      </c>
    </row>
    <row r="4466" spans="1:18" x14ac:dyDescent="0.25">
      <c r="A4466" t="s">
        <v>10186</v>
      </c>
      <c r="B4466" t="s">
        <v>9769</v>
      </c>
      <c r="C4466" t="s">
        <v>230</v>
      </c>
      <c r="D4466">
        <v>43252</v>
      </c>
      <c r="E4466">
        <v>5.5</v>
      </c>
      <c r="F4466">
        <v>5.5</v>
      </c>
      <c r="G4466">
        <v>1</v>
      </c>
      <c r="H4466">
        <v>60</v>
      </c>
      <c r="I4466">
        <v>62</v>
      </c>
      <c r="J4466">
        <v>0.967741935483871</v>
      </c>
      <c r="K4466">
        <v>62</v>
      </c>
      <c r="L4466">
        <v>1</v>
      </c>
      <c r="M4466">
        <v>51</v>
      </c>
      <c r="O4466">
        <v>1</v>
      </c>
      <c r="P4466">
        <v>2</v>
      </c>
      <c r="Q4466">
        <v>0.5</v>
      </c>
      <c r="R4466">
        <v>9</v>
      </c>
    </row>
    <row r="4467" spans="1:18" x14ac:dyDescent="0.25">
      <c r="A4467" t="s">
        <v>10187</v>
      </c>
      <c r="B4467" t="s">
        <v>9770</v>
      </c>
      <c r="C4467" t="s">
        <v>9771</v>
      </c>
      <c r="D4467">
        <v>43252</v>
      </c>
      <c r="E4467">
        <v>5.5</v>
      </c>
      <c r="F4467">
        <v>6.5</v>
      </c>
      <c r="G4467">
        <v>0.84615384615384615</v>
      </c>
      <c r="H4467">
        <v>39</v>
      </c>
      <c r="I4467">
        <v>33</v>
      </c>
      <c r="J4467">
        <v>1.1818181818181819</v>
      </c>
      <c r="K4467">
        <v>39</v>
      </c>
      <c r="L4467">
        <v>0.84615384615384615</v>
      </c>
      <c r="M4467">
        <v>34</v>
      </c>
      <c r="O4467">
        <v>0</v>
      </c>
      <c r="P4467">
        <v>3</v>
      </c>
      <c r="Q4467">
        <v>0</v>
      </c>
      <c r="R4467">
        <v>5</v>
      </c>
    </row>
    <row r="4468" spans="1:18" x14ac:dyDescent="0.25">
      <c r="A4468" t="s">
        <v>10188</v>
      </c>
      <c r="B4468" t="s">
        <v>9772</v>
      </c>
      <c r="C4468" t="s">
        <v>237</v>
      </c>
      <c r="D4468">
        <v>43252</v>
      </c>
      <c r="E4468">
        <v>8</v>
      </c>
      <c r="F4468">
        <v>7.5</v>
      </c>
      <c r="G4468">
        <v>1.0666666666666667</v>
      </c>
      <c r="H4468">
        <v>95</v>
      </c>
      <c r="I4468">
        <v>88</v>
      </c>
      <c r="J4468">
        <v>1.0795454545454546</v>
      </c>
      <c r="K4468">
        <v>84</v>
      </c>
      <c r="L4468">
        <v>1.0476190476190477</v>
      </c>
      <c r="M4468">
        <v>89</v>
      </c>
      <c r="O4468">
        <v>0</v>
      </c>
      <c r="P4468">
        <v>3</v>
      </c>
      <c r="Q4468">
        <v>0</v>
      </c>
      <c r="R4468">
        <v>6</v>
      </c>
    </row>
    <row r="4469" spans="1:18" x14ac:dyDescent="0.25">
      <c r="A4469" t="s">
        <v>10189</v>
      </c>
      <c r="B4469" t="s">
        <v>9773</v>
      </c>
      <c r="C4469" t="s">
        <v>364</v>
      </c>
      <c r="D4469">
        <v>43252</v>
      </c>
      <c r="E4469">
        <v>8.5</v>
      </c>
      <c r="F4469">
        <v>9</v>
      </c>
      <c r="G4469">
        <v>0.94444444444444442</v>
      </c>
      <c r="H4469">
        <v>40</v>
      </c>
      <c r="I4469">
        <v>51</v>
      </c>
      <c r="J4469">
        <v>0.78431372549019607</v>
      </c>
      <c r="K4469">
        <v>54</v>
      </c>
      <c r="L4469">
        <v>0.94444444444444442</v>
      </c>
      <c r="M4469">
        <v>36</v>
      </c>
      <c r="O4469">
        <v>0</v>
      </c>
      <c r="P4469">
        <v>0</v>
      </c>
      <c r="Q4469" t="e">
        <v>#DIV/0!</v>
      </c>
      <c r="R4469">
        <v>4</v>
      </c>
    </row>
    <row r="4470" spans="1:18" x14ac:dyDescent="0.25">
      <c r="A4470" t="s">
        <v>10190</v>
      </c>
      <c r="B4470" t="s">
        <v>9774</v>
      </c>
      <c r="C4470" t="s">
        <v>219</v>
      </c>
      <c r="D4470">
        <v>43252</v>
      </c>
      <c r="E4470">
        <v>12</v>
      </c>
      <c r="F4470">
        <v>13.5</v>
      </c>
      <c r="G4470">
        <v>0.88888888888888884</v>
      </c>
      <c r="H4470">
        <v>56</v>
      </c>
      <c r="I4470">
        <v>138</v>
      </c>
      <c r="J4470">
        <v>0.40579710144927539</v>
      </c>
      <c r="K4470">
        <v>150</v>
      </c>
      <c r="L4470">
        <v>0.92</v>
      </c>
      <c r="M4470">
        <v>49</v>
      </c>
      <c r="N4470">
        <v>0.98</v>
      </c>
      <c r="O4470">
        <v>25</v>
      </c>
      <c r="P4470">
        <v>34</v>
      </c>
      <c r="Q4470">
        <v>0.73529411764705888</v>
      </c>
      <c r="R4470">
        <v>7</v>
      </c>
    </row>
    <row r="4471" spans="1:18" x14ac:dyDescent="0.25">
      <c r="A4471" t="s">
        <v>10191</v>
      </c>
      <c r="B4471" t="s">
        <v>9775</v>
      </c>
      <c r="C4471" t="s">
        <v>9776</v>
      </c>
      <c r="D4471">
        <v>43252</v>
      </c>
      <c r="E4471">
        <v>5</v>
      </c>
      <c r="F4471">
        <v>6.5</v>
      </c>
      <c r="G4471">
        <v>0.76923076923076927</v>
      </c>
      <c r="H4471">
        <v>19</v>
      </c>
      <c r="I4471">
        <v>30</v>
      </c>
      <c r="J4471">
        <v>0.6333333333333333</v>
      </c>
      <c r="K4471">
        <v>39</v>
      </c>
      <c r="L4471">
        <v>0.76923076923076927</v>
      </c>
      <c r="M4471">
        <v>17</v>
      </c>
      <c r="O4471">
        <v>7</v>
      </c>
      <c r="P4471">
        <v>7</v>
      </c>
      <c r="Q4471">
        <v>1</v>
      </c>
      <c r="R4471">
        <v>2</v>
      </c>
    </row>
    <row r="4472" spans="1:18" x14ac:dyDescent="0.25">
      <c r="A4472" t="s">
        <v>10192</v>
      </c>
      <c r="B4472" t="s">
        <v>9777</v>
      </c>
      <c r="C4472" t="s">
        <v>235</v>
      </c>
      <c r="D4472">
        <v>43252</v>
      </c>
      <c r="E4472">
        <v>0</v>
      </c>
      <c r="F4472">
        <v>0</v>
      </c>
      <c r="G4472" t="e">
        <v>#DIV/0!</v>
      </c>
      <c r="H4472">
        <v>0</v>
      </c>
      <c r="I4472">
        <v>0</v>
      </c>
      <c r="J4472" t="e">
        <v>#DIV/0!</v>
      </c>
      <c r="K4472">
        <v>0</v>
      </c>
      <c r="L4472" t="e">
        <v>#DIV/0!</v>
      </c>
      <c r="M4472">
        <v>0</v>
      </c>
      <c r="O4472">
        <v>0</v>
      </c>
      <c r="P4472">
        <v>0</v>
      </c>
      <c r="Q4472" t="e">
        <v>#DIV/0!</v>
      </c>
      <c r="R4472">
        <v>0</v>
      </c>
    </row>
    <row r="4473" spans="1:18" x14ac:dyDescent="0.25">
      <c r="A4473" t="s">
        <v>10193</v>
      </c>
      <c r="B4473" t="s">
        <v>9778</v>
      </c>
      <c r="C4473" t="s">
        <v>239</v>
      </c>
      <c r="D4473">
        <v>43252</v>
      </c>
      <c r="E4473">
        <v>2</v>
      </c>
      <c r="F4473">
        <v>4.5</v>
      </c>
      <c r="G4473">
        <v>0.44444444444444442</v>
      </c>
      <c r="H4473">
        <v>14</v>
      </c>
      <c r="I4473">
        <v>28</v>
      </c>
      <c r="J4473">
        <v>0.5</v>
      </c>
      <c r="K4473">
        <v>63</v>
      </c>
      <c r="L4473">
        <v>0.44444444444444442</v>
      </c>
      <c r="M4473">
        <v>13</v>
      </c>
      <c r="O4473">
        <v>4</v>
      </c>
      <c r="P4473">
        <v>6</v>
      </c>
      <c r="Q4473">
        <v>0.66666666666666663</v>
      </c>
      <c r="R4473">
        <v>1</v>
      </c>
    </row>
    <row r="4474" spans="1:18" x14ac:dyDescent="0.25">
      <c r="A4474" t="s">
        <v>10194</v>
      </c>
      <c r="B4474" t="s">
        <v>9779</v>
      </c>
      <c r="C4474" t="s">
        <v>222</v>
      </c>
      <c r="D4474">
        <v>43252</v>
      </c>
      <c r="E4474">
        <v>0</v>
      </c>
      <c r="F4474">
        <v>0</v>
      </c>
      <c r="G4474" t="e">
        <v>#DIV/0!</v>
      </c>
      <c r="H4474">
        <v>0</v>
      </c>
      <c r="I4474">
        <v>0</v>
      </c>
      <c r="J4474" t="e">
        <v>#DIV/0!</v>
      </c>
      <c r="K4474">
        <v>0</v>
      </c>
      <c r="L4474" t="e">
        <v>#DIV/0!</v>
      </c>
      <c r="M4474">
        <v>0</v>
      </c>
      <c r="O4474">
        <v>0</v>
      </c>
      <c r="P4474">
        <v>0</v>
      </c>
      <c r="Q4474" t="e">
        <v>#DIV/0!</v>
      </c>
      <c r="R4474">
        <v>0</v>
      </c>
    </row>
    <row r="4475" spans="1:18" x14ac:dyDescent="0.25">
      <c r="A4475" t="s">
        <v>10195</v>
      </c>
      <c r="B4475" t="s">
        <v>9780</v>
      </c>
      <c r="C4475" t="s">
        <v>603</v>
      </c>
      <c r="D4475">
        <v>43252</v>
      </c>
      <c r="E4475">
        <v>0</v>
      </c>
      <c r="F4475">
        <v>0</v>
      </c>
      <c r="G4475" t="e">
        <v>#DIV/0!</v>
      </c>
      <c r="H4475">
        <v>0</v>
      </c>
      <c r="I4475">
        <v>0</v>
      </c>
      <c r="J4475" t="e">
        <v>#DIV/0!</v>
      </c>
      <c r="K4475">
        <v>0</v>
      </c>
      <c r="L4475" t="e">
        <v>#DIV/0!</v>
      </c>
      <c r="M4475">
        <v>0</v>
      </c>
      <c r="O4475">
        <v>0</v>
      </c>
      <c r="P4475">
        <v>0</v>
      </c>
      <c r="Q4475" t="e">
        <v>#DIV/0!</v>
      </c>
      <c r="R4475">
        <v>0</v>
      </c>
    </row>
    <row r="4476" spans="1:18" x14ac:dyDescent="0.25">
      <c r="A4476" t="s">
        <v>10196</v>
      </c>
      <c r="B4476" t="s">
        <v>9781</v>
      </c>
      <c r="C4476" t="s">
        <v>225</v>
      </c>
      <c r="D4476">
        <v>43252</v>
      </c>
      <c r="E4476">
        <v>0</v>
      </c>
      <c r="F4476">
        <v>0</v>
      </c>
      <c r="G4476" t="e">
        <v>#DIV/0!</v>
      </c>
      <c r="H4476">
        <v>0</v>
      </c>
      <c r="I4476">
        <v>0</v>
      </c>
      <c r="J4476" t="e">
        <v>#DIV/0!</v>
      </c>
      <c r="K4476">
        <v>0</v>
      </c>
      <c r="L4476" t="e">
        <v>#DIV/0!</v>
      </c>
      <c r="M4476">
        <v>0</v>
      </c>
      <c r="O4476">
        <v>0</v>
      </c>
      <c r="P4476">
        <v>0</v>
      </c>
      <c r="Q4476" t="e">
        <v>#DIV/0!</v>
      </c>
      <c r="R4476">
        <v>0</v>
      </c>
    </row>
    <row r="4477" spans="1:18" x14ac:dyDescent="0.25">
      <c r="A4477" t="s">
        <v>10197</v>
      </c>
      <c r="B4477" t="s">
        <v>9782</v>
      </c>
      <c r="C4477" t="s">
        <v>247</v>
      </c>
      <c r="D4477">
        <v>43252</v>
      </c>
      <c r="E4477">
        <v>0</v>
      </c>
      <c r="F4477">
        <v>0</v>
      </c>
      <c r="G4477" t="e">
        <v>#DIV/0!</v>
      </c>
      <c r="H4477">
        <v>0</v>
      </c>
      <c r="I4477">
        <v>0</v>
      </c>
      <c r="J4477" t="e">
        <v>#DIV/0!</v>
      </c>
      <c r="K4477">
        <v>0</v>
      </c>
      <c r="L4477" t="e">
        <v>#DIV/0!</v>
      </c>
      <c r="M4477">
        <v>0</v>
      </c>
      <c r="O4477">
        <v>0</v>
      </c>
      <c r="P4477">
        <v>0</v>
      </c>
      <c r="Q4477" t="e">
        <v>#DIV/0!</v>
      </c>
      <c r="R4477">
        <v>0</v>
      </c>
    </row>
    <row r="4478" spans="1:18" x14ac:dyDescent="0.25">
      <c r="A4478" t="s">
        <v>10198</v>
      </c>
      <c r="B4478" t="s">
        <v>9783</v>
      </c>
      <c r="C4478" t="s">
        <v>2637</v>
      </c>
      <c r="D4478">
        <v>43252</v>
      </c>
      <c r="E4478">
        <v>3.5</v>
      </c>
      <c r="F4478">
        <v>3.5</v>
      </c>
      <c r="G4478">
        <v>1</v>
      </c>
      <c r="H4478">
        <v>13</v>
      </c>
      <c r="I4478">
        <v>21</v>
      </c>
      <c r="J4478">
        <v>0.61904761904761907</v>
      </c>
      <c r="K4478">
        <v>21</v>
      </c>
      <c r="L4478">
        <v>1</v>
      </c>
      <c r="M4478">
        <v>12</v>
      </c>
      <c r="O4478">
        <v>7</v>
      </c>
      <c r="P4478">
        <v>7</v>
      </c>
      <c r="Q4478">
        <v>1</v>
      </c>
      <c r="R4478">
        <v>1</v>
      </c>
    </row>
    <row r="4479" spans="1:18" x14ac:dyDescent="0.25">
      <c r="A4479" t="s">
        <v>10199</v>
      </c>
      <c r="B4479" t="s">
        <v>9784</v>
      </c>
      <c r="C4479" t="s">
        <v>2531</v>
      </c>
      <c r="D4479">
        <v>43252</v>
      </c>
      <c r="E4479">
        <v>7</v>
      </c>
      <c r="F4479">
        <v>8</v>
      </c>
      <c r="G4479">
        <v>0.875</v>
      </c>
      <c r="H4479">
        <v>23</v>
      </c>
      <c r="I4479">
        <v>40</v>
      </c>
      <c r="J4479">
        <v>0.57499999999999996</v>
      </c>
      <c r="K4479">
        <v>46</v>
      </c>
      <c r="L4479">
        <v>0.86956521739130432</v>
      </c>
      <c r="M4479">
        <v>22</v>
      </c>
      <c r="O4479">
        <v>0</v>
      </c>
      <c r="P4479">
        <v>0</v>
      </c>
      <c r="Q4479" t="e">
        <v>#DIV/0!</v>
      </c>
      <c r="R4479">
        <v>1</v>
      </c>
    </row>
    <row r="4480" spans="1:18" x14ac:dyDescent="0.25">
      <c r="A4480" t="s">
        <v>10200</v>
      </c>
      <c r="B4480" t="s">
        <v>9785</v>
      </c>
      <c r="C4480" t="s">
        <v>2601</v>
      </c>
      <c r="D4480">
        <v>43252</v>
      </c>
      <c r="E4480">
        <v>10.5</v>
      </c>
      <c r="F4480">
        <v>11.5</v>
      </c>
      <c r="G4480">
        <v>0.91304347826086951</v>
      </c>
      <c r="H4480">
        <v>36</v>
      </c>
      <c r="I4480">
        <v>61</v>
      </c>
      <c r="J4480">
        <v>0.5901639344262295</v>
      </c>
      <c r="K4480">
        <v>67</v>
      </c>
      <c r="L4480">
        <v>0.91044776119402981</v>
      </c>
      <c r="M4480">
        <v>34</v>
      </c>
      <c r="O4480">
        <v>7</v>
      </c>
      <c r="P4480">
        <v>7</v>
      </c>
      <c r="Q4480">
        <v>1</v>
      </c>
      <c r="R4480">
        <v>2</v>
      </c>
    </row>
    <row r="4481" spans="1:18" x14ac:dyDescent="0.25">
      <c r="A4481" t="s">
        <v>10201</v>
      </c>
      <c r="B4481" t="s">
        <v>9786</v>
      </c>
      <c r="C4481" t="s">
        <v>242</v>
      </c>
      <c r="D4481">
        <v>43252</v>
      </c>
      <c r="E4481">
        <v>7.5</v>
      </c>
      <c r="F4481">
        <v>9</v>
      </c>
      <c r="G4481">
        <v>0.83333333333333337</v>
      </c>
      <c r="H4481">
        <v>30</v>
      </c>
      <c r="I4481">
        <v>66</v>
      </c>
      <c r="J4481">
        <v>0.45454545454545453</v>
      </c>
      <c r="K4481">
        <v>78</v>
      </c>
      <c r="L4481">
        <v>0.84615384615384615</v>
      </c>
      <c r="M4481">
        <v>23</v>
      </c>
      <c r="N4481">
        <v>0.89</v>
      </c>
      <c r="O4481">
        <v>5</v>
      </c>
      <c r="P4481">
        <v>12</v>
      </c>
      <c r="Q4481">
        <v>0.41666666666666669</v>
      </c>
      <c r="R4481">
        <v>7</v>
      </c>
    </row>
    <row r="4482" spans="1:18" x14ac:dyDescent="0.25">
      <c r="A4482" t="s">
        <v>10202</v>
      </c>
      <c r="B4482" t="s">
        <v>9787</v>
      </c>
      <c r="C4482" t="s">
        <v>243</v>
      </c>
      <c r="D4482">
        <v>43252</v>
      </c>
      <c r="E4482">
        <v>0</v>
      </c>
      <c r="F4482">
        <v>0</v>
      </c>
      <c r="G4482" t="e">
        <v>#DIV/0!</v>
      </c>
      <c r="H4482">
        <v>0</v>
      </c>
      <c r="I4482">
        <v>0</v>
      </c>
      <c r="J4482" t="e">
        <v>#DIV/0!</v>
      </c>
      <c r="K4482">
        <v>0</v>
      </c>
      <c r="L4482" t="e">
        <v>#DIV/0!</v>
      </c>
      <c r="M4482">
        <v>0</v>
      </c>
      <c r="O4482">
        <v>0</v>
      </c>
      <c r="P4482">
        <v>0</v>
      </c>
      <c r="Q4482" t="e">
        <v>#DIV/0!</v>
      </c>
      <c r="R4482">
        <v>0</v>
      </c>
    </row>
    <row r="4483" spans="1:18" x14ac:dyDescent="0.25">
      <c r="A4483" t="s">
        <v>10203</v>
      </c>
      <c r="B4483" t="s">
        <v>9788</v>
      </c>
      <c r="C4483" t="s">
        <v>244</v>
      </c>
      <c r="D4483">
        <v>43252</v>
      </c>
      <c r="E4483">
        <v>0</v>
      </c>
      <c r="F4483">
        <v>0</v>
      </c>
      <c r="G4483" t="e">
        <v>#DIV/0!</v>
      </c>
      <c r="H4483">
        <v>0</v>
      </c>
      <c r="I4483">
        <v>0</v>
      </c>
      <c r="J4483" t="e">
        <v>#DIV/0!</v>
      </c>
      <c r="K4483">
        <v>0</v>
      </c>
      <c r="L4483" t="e">
        <v>#DIV/0!</v>
      </c>
      <c r="M4483">
        <v>0</v>
      </c>
      <c r="O4483">
        <v>0</v>
      </c>
      <c r="P4483">
        <v>0</v>
      </c>
      <c r="Q4483" t="e">
        <v>#DIV/0!</v>
      </c>
      <c r="R4483">
        <v>0</v>
      </c>
    </row>
    <row r="4484" spans="1:18" x14ac:dyDescent="0.25">
      <c r="A4484" t="s">
        <v>10204</v>
      </c>
      <c r="B4484" t="s">
        <v>9789</v>
      </c>
      <c r="C4484" t="s">
        <v>2809</v>
      </c>
      <c r="D4484">
        <v>43252</v>
      </c>
      <c r="E4484">
        <v>5.5</v>
      </c>
      <c r="F4484">
        <v>7</v>
      </c>
      <c r="G4484">
        <v>0.7857142857142857</v>
      </c>
      <c r="H4484">
        <v>36</v>
      </c>
      <c r="I4484">
        <v>33</v>
      </c>
      <c r="J4484">
        <v>1.0909090909090908</v>
      </c>
      <c r="K4484">
        <v>42</v>
      </c>
      <c r="L4484">
        <v>0.7857142857142857</v>
      </c>
      <c r="M4484">
        <v>30</v>
      </c>
      <c r="O4484">
        <v>0</v>
      </c>
      <c r="P4484">
        <v>3</v>
      </c>
      <c r="Q4484">
        <v>0</v>
      </c>
      <c r="R4484">
        <v>6</v>
      </c>
    </row>
    <row r="4485" spans="1:18" x14ac:dyDescent="0.25">
      <c r="A4485" t="s">
        <v>10205</v>
      </c>
      <c r="B4485" t="s">
        <v>9790</v>
      </c>
      <c r="C4485" t="s">
        <v>2565</v>
      </c>
      <c r="D4485">
        <v>43252</v>
      </c>
      <c r="E4485">
        <v>0</v>
      </c>
      <c r="F4485">
        <v>0</v>
      </c>
      <c r="G4485" t="e">
        <v>#DIV/0!</v>
      </c>
      <c r="H4485">
        <v>0</v>
      </c>
      <c r="I4485">
        <v>0</v>
      </c>
      <c r="J4485" t="e">
        <v>#DIV/0!</v>
      </c>
      <c r="K4485">
        <v>0</v>
      </c>
      <c r="L4485" t="e">
        <v>#DIV/0!</v>
      </c>
      <c r="M4485">
        <v>0</v>
      </c>
      <c r="O4485">
        <v>0</v>
      </c>
      <c r="P4485">
        <v>0</v>
      </c>
      <c r="Q4485" t="e">
        <v>#DIV/0!</v>
      </c>
      <c r="R4485">
        <v>0</v>
      </c>
    </row>
    <row r="4486" spans="1:18" x14ac:dyDescent="0.25">
      <c r="A4486" t="s">
        <v>10206</v>
      </c>
      <c r="B4486" t="s">
        <v>9791</v>
      </c>
      <c r="C4486" t="s">
        <v>2887</v>
      </c>
      <c r="D4486">
        <v>43252</v>
      </c>
      <c r="E4486">
        <v>5.5</v>
      </c>
      <c r="F4486">
        <v>7</v>
      </c>
      <c r="G4486">
        <v>0.7857142857142857</v>
      </c>
      <c r="H4486">
        <v>36</v>
      </c>
      <c r="I4486">
        <v>33</v>
      </c>
      <c r="J4486">
        <v>1.0909090909090908</v>
      </c>
      <c r="K4486">
        <v>42</v>
      </c>
      <c r="L4486">
        <v>0.7857142857142857</v>
      </c>
      <c r="M4486">
        <v>30</v>
      </c>
      <c r="O4486">
        <v>0</v>
      </c>
      <c r="P4486">
        <v>3</v>
      </c>
      <c r="Q4486">
        <v>0</v>
      </c>
      <c r="R4486">
        <v>6</v>
      </c>
    </row>
    <row r="4487" spans="1:18" x14ac:dyDescent="0.25">
      <c r="A4487" t="s">
        <v>10207</v>
      </c>
      <c r="B4487" t="s">
        <v>9792</v>
      </c>
      <c r="C4487" t="s">
        <v>245</v>
      </c>
      <c r="D4487">
        <v>43252</v>
      </c>
      <c r="E4487">
        <v>12</v>
      </c>
      <c r="F4487">
        <v>13</v>
      </c>
      <c r="G4487">
        <v>0.92307692307692313</v>
      </c>
      <c r="H4487">
        <v>49</v>
      </c>
      <c r="I4487">
        <v>72</v>
      </c>
      <c r="J4487">
        <v>0.68055555555555558</v>
      </c>
      <c r="K4487">
        <v>78</v>
      </c>
      <c r="L4487">
        <v>0.92307692307692313</v>
      </c>
      <c r="M4487">
        <v>41</v>
      </c>
      <c r="O4487">
        <v>1</v>
      </c>
      <c r="P4487">
        <v>3</v>
      </c>
      <c r="Q4487">
        <v>0.33333333333333331</v>
      </c>
      <c r="R4487">
        <v>8</v>
      </c>
    </row>
    <row r="4488" spans="1:18" x14ac:dyDescent="0.25">
      <c r="A4488" t="s">
        <v>10208</v>
      </c>
      <c r="B4488" t="s">
        <v>9793</v>
      </c>
      <c r="C4488" t="s">
        <v>246</v>
      </c>
      <c r="D4488">
        <v>43252</v>
      </c>
      <c r="E4488">
        <v>34</v>
      </c>
      <c r="F4488">
        <v>36.5</v>
      </c>
      <c r="G4488">
        <v>0.93150684931506844</v>
      </c>
      <c r="H4488">
        <v>320</v>
      </c>
      <c r="I4488">
        <v>423</v>
      </c>
      <c r="J4488">
        <v>0.75650118203309691</v>
      </c>
      <c r="K4488">
        <v>454</v>
      </c>
      <c r="L4488">
        <v>0.93171806167400884</v>
      </c>
      <c r="M4488">
        <v>303</v>
      </c>
      <c r="O4488">
        <v>33</v>
      </c>
      <c r="P4488">
        <v>44</v>
      </c>
      <c r="Q4488">
        <v>0.75</v>
      </c>
      <c r="R4488">
        <v>17</v>
      </c>
    </row>
    <row r="4489" spans="1:18" x14ac:dyDescent="0.25">
      <c r="A4489" t="s">
        <v>10209</v>
      </c>
      <c r="B4489" t="s">
        <v>9794</v>
      </c>
      <c r="C4489" t="s">
        <v>365</v>
      </c>
      <c r="D4489">
        <v>43252</v>
      </c>
      <c r="E4489">
        <v>6.5</v>
      </c>
      <c r="F4489">
        <v>8</v>
      </c>
      <c r="G4489">
        <v>0.8125</v>
      </c>
      <c r="H4489">
        <v>29</v>
      </c>
      <c r="I4489">
        <v>43</v>
      </c>
      <c r="J4489">
        <v>0.67441860465116277</v>
      </c>
      <c r="K4489">
        <v>56</v>
      </c>
      <c r="L4489">
        <v>0.7678571428571429</v>
      </c>
      <c r="M4489">
        <v>27</v>
      </c>
      <c r="O4489">
        <v>0</v>
      </c>
      <c r="P4489">
        <v>5</v>
      </c>
      <c r="Q4489">
        <v>0</v>
      </c>
      <c r="R4489">
        <v>2</v>
      </c>
    </row>
    <row r="4490" spans="1:18" x14ac:dyDescent="0.25">
      <c r="A4490" t="s">
        <v>10210</v>
      </c>
      <c r="B4490" t="s">
        <v>9797</v>
      </c>
      <c r="C4490" t="s">
        <v>9513</v>
      </c>
      <c r="D4490">
        <v>43252</v>
      </c>
      <c r="E4490">
        <v>69</v>
      </c>
      <c r="F4490">
        <v>77</v>
      </c>
      <c r="G4490">
        <v>0.89610389610389607</v>
      </c>
      <c r="H4490">
        <v>477</v>
      </c>
      <c r="I4490">
        <v>658</v>
      </c>
      <c r="J4490">
        <v>0.72492401215805469</v>
      </c>
      <c r="K4490">
        <v>729</v>
      </c>
      <c r="L4490">
        <v>0.90260631001371738</v>
      </c>
      <c r="M4490">
        <v>436</v>
      </c>
      <c r="O4490">
        <v>46</v>
      </c>
      <c r="P4490">
        <v>74</v>
      </c>
      <c r="Q4490">
        <v>0.6216216216216216</v>
      </c>
      <c r="R4490">
        <v>41</v>
      </c>
    </row>
    <row r="4491" spans="1:18" x14ac:dyDescent="0.25">
      <c r="A4491" t="s">
        <v>10211</v>
      </c>
      <c r="B4491" t="s">
        <v>9798</v>
      </c>
      <c r="C4491" t="s">
        <v>9516</v>
      </c>
      <c r="D4491">
        <v>43252</v>
      </c>
      <c r="E4491">
        <v>7</v>
      </c>
      <c r="F4491">
        <v>8</v>
      </c>
      <c r="G4491">
        <v>0.875</v>
      </c>
      <c r="H4491">
        <v>23</v>
      </c>
      <c r="I4491">
        <v>40</v>
      </c>
      <c r="J4491">
        <v>0.57499999999999996</v>
      </c>
      <c r="K4491">
        <v>46</v>
      </c>
      <c r="L4491">
        <v>0.86956521739130432</v>
      </c>
      <c r="M4491">
        <v>22</v>
      </c>
      <c r="N4491" t="s">
        <v>9795</v>
      </c>
      <c r="O4491">
        <v>0</v>
      </c>
      <c r="P4491">
        <v>0</v>
      </c>
      <c r="Q4491" t="e">
        <v>#DIV/0!</v>
      </c>
      <c r="R4491">
        <v>1</v>
      </c>
    </row>
    <row r="4492" spans="1:18" x14ac:dyDescent="0.25">
      <c r="A4492" t="s">
        <v>10212</v>
      </c>
      <c r="B4492" t="s">
        <v>9800</v>
      </c>
      <c r="C4492" t="s">
        <v>9520</v>
      </c>
      <c r="D4492">
        <v>43252</v>
      </c>
      <c r="E4492">
        <v>21</v>
      </c>
      <c r="F4492">
        <v>23.5</v>
      </c>
      <c r="G4492">
        <v>0.8936170212765957</v>
      </c>
      <c r="H4492">
        <v>98</v>
      </c>
      <c r="I4492">
        <v>126</v>
      </c>
      <c r="J4492">
        <v>0.77777777777777779</v>
      </c>
      <c r="K4492">
        <v>141</v>
      </c>
      <c r="L4492">
        <v>0.8936170212765957</v>
      </c>
      <c r="M4492">
        <v>83</v>
      </c>
      <c r="O4492">
        <v>8</v>
      </c>
      <c r="P4492">
        <v>13</v>
      </c>
      <c r="Q4492">
        <v>0.61538461538461542</v>
      </c>
      <c r="R4492">
        <v>15</v>
      </c>
    </row>
    <row r="4493" spans="1:18" x14ac:dyDescent="0.25">
      <c r="A4493" t="s">
        <v>10213</v>
      </c>
      <c r="B4493" t="s">
        <v>9801</v>
      </c>
      <c r="C4493" t="s">
        <v>9521</v>
      </c>
      <c r="D4493">
        <v>43252</v>
      </c>
      <c r="E4493">
        <v>7</v>
      </c>
      <c r="F4493">
        <v>8</v>
      </c>
      <c r="G4493">
        <v>0.875</v>
      </c>
      <c r="H4493">
        <v>23</v>
      </c>
      <c r="I4493">
        <v>40</v>
      </c>
      <c r="J4493">
        <v>0.57499999999999996</v>
      </c>
      <c r="K4493">
        <v>46</v>
      </c>
      <c r="L4493">
        <v>0.86956521739130432</v>
      </c>
      <c r="M4493">
        <v>22</v>
      </c>
      <c r="O4493">
        <v>0</v>
      </c>
      <c r="P4493">
        <v>0</v>
      </c>
      <c r="Q4493" t="e">
        <v>#DIV/0!</v>
      </c>
      <c r="R4493">
        <v>1</v>
      </c>
    </row>
    <row r="4494" spans="1:18" x14ac:dyDescent="0.25">
      <c r="A4494" t="s">
        <v>10214</v>
      </c>
      <c r="B4494" t="s">
        <v>9799</v>
      </c>
      <c r="C4494" t="s">
        <v>9522</v>
      </c>
      <c r="D4494">
        <v>43252</v>
      </c>
      <c r="E4494">
        <v>28</v>
      </c>
      <c r="F4494">
        <v>31.5</v>
      </c>
      <c r="G4494">
        <v>0.88888888888888884</v>
      </c>
      <c r="H4494">
        <v>121</v>
      </c>
      <c r="I4494">
        <v>166</v>
      </c>
      <c r="J4494">
        <v>0.72891566265060237</v>
      </c>
      <c r="K4494">
        <v>187</v>
      </c>
      <c r="L4494">
        <v>0.88770053475935828</v>
      </c>
      <c r="M4494">
        <v>105</v>
      </c>
      <c r="O4494">
        <v>8</v>
      </c>
      <c r="P4494">
        <v>13</v>
      </c>
      <c r="Q4494">
        <v>0.61538461538461542</v>
      </c>
      <c r="R4494">
        <v>16</v>
      </c>
    </row>
    <row r="4495" spans="1:18" x14ac:dyDescent="0.25">
      <c r="A4495" t="s">
        <v>10215</v>
      </c>
      <c r="B4495" t="s">
        <v>9796</v>
      </c>
      <c r="C4495" t="s">
        <v>240</v>
      </c>
      <c r="D4495">
        <v>43252</v>
      </c>
      <c r="E4495">
        <v>76</v>
      </c>
      <c r="F4495">
        <v>85</v>
      </c>
      <c r="G4495">
        <v>0.89411764705882357</v>
      </c>
      <c r="H4495">
        <v>500</v>
      </c>
      <c r="I4495">
        <v>698</v>
      </c>
      <c r="J4495">
        <v>0.71633237822349571</v>
      </c>
      <c r="K4495">
        <v>775</v>
      </c>
      <c r="L4495">
        <v>0.90064516129032257</v>
      </c>
      <c r="M4495">
        <v>458</v>
      </c>
      <c r="O4495">
        <v>46</v>
      </c>
      <c r="P4495">
        <v>74</v>
      </c>
      <c r="Q4495">
        <v>0.6216216216216216</v>
      </c>
      <c r="R4495">
        <v>42</v>
      </c>
    </row>
    <row r="4496" spans="1:18" x14ac:dyDescent="0.25">
      <c r="A4496" t="s">
        <v>10216</v>
      </c>
      <c r="B4496" t="s">
        <v>9802</v>
      </c>
      <c r="C4496" t="s">
        <v>233</v>
      </c>
      <c r="D4496">
        <v>43282</v>
      </c>
      <c r="E4496">
        <v>0</v>
      </c>
      <c r="F4496">
        <v>0</v>
      </c>
      <c r="G4496" t="e">
        <v>#DIV/0!</v>
      </c>
      <c r="H4496">
        <v>0</v>
      </c>
      <c r="I4496">
        <v>0</v>
      </c>
      <c r="J4496" t="e">
        <v>#DIV/0!</v>
      </c>
      <c r="K4496">
        <v>0</v>
      </c>
      <c r="L4496" t="e">
        <v>#DIV/0!</v>
      </c>
      <c r="M4496">
        <v>0</v>
      </c>
      <c r="O4496">
        <v>0</v>
      </c>
      <c r="P4496">
        <v>0</v>
      </c>
      <c r="Q4496" t="e">
        <v>#DIV/0!</v>
      </c>
      <c r="R4496">
        <v>0</v>
      </c>
    </row>
    <row r="4497" spans="1:18" x14ac:dyDescent="0.25">
      <c r="A4497" t="s">
        <v>10217</v>
      </c>
      <c r="B4497" t="s">
        <v>9803</v>
      </c>
      <c r="C4497" t="s">
        <v>215</v>
      </c>
      <c r="D4497">
        <v>43282</v>
      </c>
      <c r="E4497">
        <v>0</v>
      </c>
      <c r="F4497">
        <v>0</v>
      </c>
      <c r="G4497" t="e">
        <v>#DIV/0!</v>
      </c>
      <c r="H4497">
        <v>0</v>
      </c>
      <c r="I4497">
        <v>0</v>
      </c>
      <c r="J4497" t="e">
        <v>#DIV/0!</v>
      </c>
      <c r="K4497">
        <v>0</v>
      </c>
      <c r="L4497" t="e">
        <v>#DIV/0!</v>
      </c>
      <c r="M4497">
        <v>0</v>
      </c>
      <c r="O4497">
        <v>0</v>
      </c>
      <c r="P4497">
        <v>0</v>
      </c>
      <c r="Q4497" t="e">
        <v>#DIV/0!</v>
      </c>
      <c r="R4497">
        <v>0</v>
      </c>
    </row>
    <row r="4498" spans="1:18" x14ac:dyDescent="0.25">
      <c r="A4498" t="s">
        <v>10218</v>
      </c>
      <c r="B4498" t="s">
        <v>9804</v>
      </c>
      <c r="C4498" t="s">
        <v>218</v>
      </c>
      <c r="D4498">
        <v>43282</v>
      </c>
      <c r="E4498">
        <v>0</v>
      </c>
      <c r="F4498">
        <v>0</v>
      </c>
      <c r="G4498" t="e">
        <v>#DIV/0!</v>
      </c>
      <c r="H4498">
        <v>0</v>
      </c>
      <c r="I4498">
        <v>0</v>
      </c>
      <c r="J4498" t="e">
        <v>#DIV/0!</v>
      </c>
      <c r="K4498">
        <v>0</v>
      </c>
      <c r="L4498" t="e">
        <v>#DIV/0!</v>
      </c>
      <c r="M4498">
        <v>0</v>
      </c>
      <c r="O4498">
        <v>0</v>
      </c>
      <c r="P4498">
        <v>0</v>
      </c>
      <c r="Q4498" t="e">
        <v>#DIV/0!</v>
      </c>
      <c r="R4498">
        <v>0</v>
      </c>
    </row>
    <row r="4499" spans="1:18" x14ac:dyDescent="0.25">
      <c r="A4499" t="s">
        <v>10219</v>
      </c>
      <c r="B4499" t="s">
        <v>9805</v>
      </c>
      <c r="C4499" t="s">
        <v>234</v>
      </c>
      <c r="D4499">
        <v>43282</v>
      </c>
      <c r="E4499">
        <v>0</v>
      </c>
      <c r="F4499">
        <v>0</v>
      </c>
      <c r="G4499" t="e">
        <v>#DIV/0!</v>
      </c>
      <c r="H4499">
        <v>0</v>
      </c>
      <c r="I4499">
        <v>0</v>
      </c>
      <c r="J4499" t="e">
        <v>#DIV/0!</v>
      </c>
      <c r="K4499">
        <v>0</v>
      </c>
      <c r="L4499" t="e">
        <v>#DIV/0!</v>
      </c>
      <c r="M4499">
        <v>0</v>
      </c>
      <c r="O4499">
        <v>0</v>
      </c>
      <c r="P4499">
        <v>0</v>
      </c>
      <c r="Q4499" t="e">
        <v>#DIV/0!</v>
      </c>
      <c r="R4499">
        <v>0</v>
      </c>
    </row>
    <row r="4500" spans="1:18" x14ac:dyDescent="0.25">
      <c r="A4500" t="s">
        <v>10220</v>
      </c>
      <c r="B4500" t="s">
        <v>9806</v>
      </c>
      <c r="C4500" t="s">
        <v>2636</v>
      </c>
      <c r="D4500">
        <v>43282</v>
      </c>
      <c r="E4500">
        <v>0</v>
      </c>
      <c r="F4500">
        <v>0</v>
      </c>
      <c r="G4500" t="e">
        <v>#DIV/0!</v>
      </c>
      <c r="H4500">
        <v>0</v>
      </c>
      <c r="I4500">
        <v>0</v>
      </c>
      <c r="J4500" t="e">
        <v>#DIV/0!</v>
      </c>
      <c r="K4500">
        <v>0</v>
      </c>
      <c r="L4500" t="e">
        <v>#DIV/0!</v>
      </c>
      <c r="M4500">
        <v>0</v>
      </c>
      <c r="O4500">
        <v>0</v>
      </c>
      <c r="P4500">
        <v>0</v>
      </c>
      <c r="Q4500" t="e">
        <v>#DIV/0!</v>
      </c>
      <c r="R4500">
        <v>0</v>
      </c>
    </row>
    <row r="4501" spans="1:18" x14ac:dyDescent="0.25">
      <c r="A4501" t="s">
        <v>10221</v>
      </c>
      <c r="B4501" t="s">
        <v>9807</v>
      </c>
      <c r="C4501" t="s">
        <v>3012</v>
      </c>
      <c r="D4501">
        <v>43282</v>
      </c>
      <c r="E4501">
        <v>0</v>
      </c>
      <c r="F4501">
        <v>0</v>
      </c>
      <c r="G4501" t="e">
        <v>#DIV/0!</v>
      </c>
      <c r="H4501">
        <v>0</v>
      </c>
      <c r="I4501">
        <v>0</v>
      </c>
      <c r="J4501" t="e">
        <v>#DIV/0!</v>
      </c>
      <c r="K4501">
        <v>0</v>
      </c>
      <c r="L4501" t="e">
        <v>#DIV/0!</v>
      </c>
      <c r="M4501">
        <v>0</v>
      </c>
      <c r="O4501">
        <v>0</v>
      </c>
      <c r="P4501">
        <v>0</v>
      </c>
      <c r="Q4501" t="e">
        <v>#DIV/0!</v>
      </c>
      <c r="R4501">
        <v>0</v>
      </c>
    </row>
    <row r="4502" spans="1:18" x14ac:dyDescent="0.25">
      <c r="A4502" t="s">
        <v>10222</v>
      </c>
      <c r="B4502" t="s">
        <v>9808</v>
      </c>
      <c r="C4502" t="s">
        <v>2638</v>
      </c>
      <c r="D4502">
        <v>43282</v>
      </c>
      <c r="E4502">
        <v>3.5</v>
      </c>
      <c r="F4502">
        <v>3.5</v>
      </c>
      <c r="G4502">
        <v>1</v>
      </c>
      <c r="H4502">
        <v>13</v>
      </c>
      <c r="I4502">
        <v>21</v>
      </c>
      <c r="J4502">
        <v>0.61904761904761907</v>
      </c>
      <c r="K4502">
        <v>21</v>
      </c>
      <c r="L4502">
        <v>1</v>
      </c>
      <c r="M4502">
        <v>12</v>
      </c>
      <c r="O4502">
        <v>1</v>
      </c>
      <c r="P4502">
        <v>1</v>
      </c>
      <c r="Q4502">
        <v>1</v>
      </c>
      <c r="R4502">
        <v>1</v>
      </c>
    </row>
    <row r="4503" spans="1:18" x14ac:dyDescent="0.25">
      <c r="A4503" t="s">
        <v>10223</v>
      </c>
      <c r="B4503" t="s">
        <v>9809</v>
      </c>
      <c r="C4503" t="s">
        <v>2894</v>
      </c>
      <c r="D4503">
        <v>43282</v>
      </c>
      <c r="E4503">
        <v>2.5</v>
      </c>
      <c r="F4503">
        <v>2.5</v>
      </c>
      <c r="G4503">
        <v>1</v>
      </c>
      <c r="H4503">
        <v>6</v>
      </c>
      <c r="I4503">
        <v>15</v>
      </c>
      <c r="J4503">
        <v>0.4</v>
      </c>
      <c r="K4503">
        <v>15</v>
      </c>
      <c r="L4503">
        <v>1</v>
      </c>
      <c r="M4503">
        <v>6</v>
      </c>
      <c r="O4503">
        <v>0</v>
      </c>
      <c r="P4503">
        <v>2</v>
      </c>
      <c r="Q4503">
        <v>0</v>
      </c>
      <c r="R4503">
        <v>0</v>
      </c>
    </row>
    <row r="4504" spans="1:18" x14ac:dyDescent="0.25">
      <c r="A4504" t="s">
        <v>10224</v>
      </c>
      <c r="B4504" t="s">
        <v>9810</v>
      </c>
      <c r="C4504" t="s">
        <v>9704</v>
      </c>
      <c r="D4504">
        <v>43282</v>
      </c>
      <c r="E4504">
        <v>0</v>
      </c>
      <c r="F4504">
        <v>0</v>
      </c>
      <c r="G4504" t="e">
        <v>#DIV/0!</v>
      </c>
      <c r="H4504">
        <v>0</v>
      </c>
      <c r="I4504">
        <v>0</v>
      </c>
      <c r="J4504" t="e">
        <v>#DIV/0!</v>
      </c>
      <c r="K4504">
        <v>0</v>
      </c>
      <c r="L4504" t="e">
        <v>#DIV/0!</v>
      </c>
      <c r="M4504">
        <v>0</v>
      </c>
      <c r="O4504">
        <v>0</v>
      </c>
      <c r="P4504">
        <v>0</v>
      </c>
      <c r="Q4504" t="e">
        <v>#DIV/0!</v>
      </c>
      <c r="R4504">
        <v>0</v>
      </c>
    </row>
    <row r="4505" spans="1:18" x14ac:dyDescent="0.25">
      <c r="A4505" t="s">
        <v>10225</v>
      </c>
      <c r="B4505" t="s">
        <v>9811</v>
      </c>
      <c r="C4505" t="s">
        <v>2896</v>
      </c>
      <c r="D4505">
        <v>43282</v>
      </c>
      <c r="E4505">
        <v>1.5</v>
      </c>
      <c r="F4505">
        <v>2.5</v>
      </c>
      <c r="G4505">
        <v>0.6</v>
      </c>
      <c r="H4505">
        <v>6</v>
      </c>
      <c r="I4505">
        <v>9</v>
      </c>
      <c r="J4505">
        <v>0.66666666666666663</v>
      </c>
      <c r="K4505">
        <v>15</v>
      </c>
      <c r="L4505">
        <v>0.6</v>
      </c>
      <c r="M4505">
        <v>6</v>
      </c>
      <c r="O4505">
        <v>2</v>
      </c>
      <c r="P4505">
        <v>2</v>
      </c>
      <c r="Q4505">
        <v>1</v>
      </c>
      <c r="R4505">
        <v>0</v>
      </c>
    </row>
    <row r="4506" spans="1:18" x14ac:dyDescent="0.25">
      <c r="A4506" t="s">
        <v>10226</v>
      </c>
      <c r="B4506" t="s">
        <v>9812</v>
      </c>
      <c r="C4506" t="s">
        <v>3008</v>
      </c>
      <c r="D4506">
        <v>43282</v>
      </c>
      <c r="E4506">
        <v>0</v>
      </c>
      <c r="F4506">
        <v>0</v>
      </c>
      <c r="G4506" t="e">
        <v>#DIV/0!</v>
      </c>
      <c r="H4506">
        <v>0</v>
      </c>
      <c r="I4506">
        <v>0</v>
      </c>
      <c r="J4506" t="e">
        <v>#DIV/0!</v>
      </c>
      <c r="K4506">
        <v>0</v>
      </c>
      <c r="L4506" t="e">
        <v>#DIV/0!</v>
      </c>
      <c r="M4506">
        <v>0</v>
      </c>
      <c r="O4506">
        <v>0</v>
      </c>
      <c r="P4506">
        <v>0</v>
      </c>
      <c r="Q4506" t="e">
        <v>#DIV/0!</v>
      </c>
      <c r="R4506">
        <v>0</v>
      </c>
    </row>
    <row r="4507" spans="1:18" x14ac:dyDescent="0.25">
      <c r="A4507" t="s">
        <v>10227</v>
      </c>
      <c r="B4507" t="s">
        <v>9813</v>
      </c>
      <c r="C4507" t="s">
        <v>209</v>
      </c>
      <c r="D4507">
        <v>43282</v>
      </c>
      <c r="E4507">
        <v>0</v>
      </c>
      <c r="F4507">
        <v>0</v>
      </c>
      <c r="G4507" t="e">
        <v>#DIV/0!</v>
      </c>
      <c r="H4507">
        <v>0</v>
      </c>
      <c r="I4507">
        <v>0</v>
      </c>
      <c r="J4507" t="e">
        <v>#DIV/0!</v>
      </c>
      <c r="K4507">
        <v>0</v>
      </c>
      <c r="L4507" t="e">
        <v>#DIV/0!</v>
      </c>
      <c r="M4507">
        <v>0</v>
      </c>
      <c r="O4507">
        <v>0</v>
      </c>
      <c r="P4507">
        <v>0</v>
      </c>
      <c r="Q4507" t="e">
        <v>#DIV/0!</v>
      </c>
      <c r="R4507">
        <v>0</v>
      </c>
    </row>
    <row r="4508" spans="1:18" x14ac:dyDescent="0.25">
      <c r="A4508" t="s">
        <v>10228</v>
      </c>
      <c r="B4508" t="s">
        <v>9814</v>
      </c>
      <c r="C4508" t="s">
        <v>2172</v>
      </c>
      <c r="D4508">
        <v>43282</v>
      </c>
      <c r="E4508">
        <v>0</v>
      </c>
      <c r="F4508">
        <v>0</v>
      </c>
      <c r="G4508" t="e">
        <v>#DIV/0!</v>
      </c>
      <c r="H4508">
        <v>0</v>
      </c>
      <c r="I4508">
        <v>0</v>
      </c>
      <c r="J4508" t="e">
        <v>#DIV/0!</v>
      </c>
      <c r="K4508">
        <v>0</v>
      </c>
      <c r="L4508" t="e">
        <v>#DIV/0!</v>
      </c>
      <c r="M4508">
        <v>0</v>
      </c>
      <c r="O4508">
        <v>0</v>
      </c>
      <c r="P4508">
        <v>0</v>
      </c>
      <c r="Q4508" t="e">
        <v>#DIV/0!</v>
      </c>
      <c r="R4508">
        <v>0</v>
      </c>
    </row>
    <row r="4509" spans="1:18" x14ac:dyDescent="0.25">
      <c r="A4509" t="s">
        <v>10229</v>
      </c>
      <c r="B4509" t="s">
        <v>9815</v>
      </c>
      <c r="C4509" t="s">
        <v>214</v>
      </c>
      <c r="D4509">
        <v>43282</v>
      </c>
      <c r="E4509">
        <v>1</v>
      </c>
      <c r="F4509">
        <v>3</v>
      </c>
      <c r="G4509">
        <v>0.33333333333333331</v>
      </c>
      <c r="H4509">
        <v>3</v>
      </c>
      <c r="I4509">
        <v>10</v>
      </c>
      <c r="J4509">
        <v>0.3</v>
      </c>
      <c r="K4509">
        <v>30</v>
      </c>
      <c r="L4509">
        <v>0.33333333333333331</v>
      </c>
      <c r="M4509">
        <v>3</v>
      </c>
      <c r="N4509">
        <v>0.93</v>
      </c>
      <c r="O4509">
        <v>1</v>
      </c>
      <c r="P4509">
        <v>2</v>
      </c>
      <c r="Q4509">
        <v>0.5</v>
      </c>
      <c r="R4509">
        <v>0</v>
      </c>
    </row>
    <row r="4510" spans="1:18" x14ac:dyDescent="0.25">
      <c r="A4510" t="s">
        <v>10230</v>
      </c>
      <c r="B4510" t="s">
        <v>9816</v>
      </c>
      <c r="C4510" t="s">
        <v>220</v>
      </c>
      <c r="D4510">
        <v>43282</v>
      </c>
      <c r="E4510">
        <v>5</v>
      </c>
      <c r="F4510">
        <v>6</v>
      </c>
      <c r="G4510">
        <v>0.83333333333333337</v>
      </c>
      <c r="H4510">
        <v>25</v>
      </c>
      <c r="I4510">
        <v>40</v>
      </c>
      <c r="J4510">
        <v>0.625</v>
      </c>
      <c r="K4510">
        <v>48</v>
      </c>
      <c r="L4510">
        <v>0.83333333333333337</v>
      </c>
      <c r="M4510">
        <v>17</v>
      </c>
      <c r="N4510">
        <v>0.95</v>
      </c>
      <c r="O4510">
        <v>6</v>
      </c>
      <c r="P4510">
        <v>6</v>
      </c>
      <c r="Q4510">
        <v>1</v>
      </c>
      <c r="R4510">
        <v>8</v>
      </c>
    </row>
    <row r="4511" spans="1:18" x14ac:dyDescent="0.25">
      <c r="A4511" t="s">
        <v>10231</v>
      </c>
      <c r="B4511" t="s">
        <v>9817</v>
      </c>
      <c r="C4511" t="s">
        <v>226</v>
      </c>
      <c r="D4511">
        <v>43282</v>
      </c>
      <c r="E4511">
        <v>0</v>
      </c>
      <c r="F4511">
        <v>0</v>
      </c>
      <c r="G4511" t="e">
        <v>#DIV/0!</v>
      </c>
      <c r="H4511">
        <v>0</v>
      </c>
      <c r="I4511">
        <v>0</v>
      </c>
      <c r="J4511" t="e">
        <v>#DIV/0!</v>
      </c>
      <c r="K4511">
        <v>0</v>
      </c>
      <c r="L4511" t="e">
        <v>#DIV/0!</v>
      </c>
      <c r="M4511">
        <v>0</v>
      </c>
      <c r="O4511">
        <v>0</v>
      </c>
      <c r="P4511">
        <v>0</v>
      </c>
      <c r="Q4511" t="e">
        <v>#DIV/0!</v>
      </c>
      <c r="R4511">
        <v>0</v>
      </c>
    </row>
    <row r="4512" spans="1:18" x14ac:dyDescent="0.25">
      <c r="A4512" t="s">
        <v>10232</v>
      </c>
      <c r="B4512" t="s">
        <v>9818</v>
      </c>
      <c r="C4512" t="s">
        <v>227</v>
      </c>
      <c r="D4512">
        <v>43282</v>
      </c>
      <c r="E4512">
        <v>0</v>
      </c>
      <c r="F4512">
        <v>0</v>
      </c>
      <c r="G4512" t="e">
        <v>#DIV/0!</v>
      </c>
      <c r="H4512">
        <v>0</v>
      </c>
      <c r="I4512">
        <v>0</v>
      </c>
      <c r="J4512" t="e">
        <v>#DIV/0!</v>
      </c>
      <c r="K4512">
        <v>0</v>
      </c>
      <c r="L4512" t="e">
        <v>#DIV/0!</v>
      </c>
      <c r="M4512">
        <v>0</v>
      </c>
      <c r="O4512">
        <v>0</v>
      </c>
      <c r="P4512">
        <v>0</v>
      </c>
      <c r="Q4512" t="e">
        <v>#DIV/0!</v>
      </c>
      <c r="R4512">
        <v>0</v>
      </c>
    </row>
    <row r="4513" spans="1:18" x14ac:dyDescent="0.25">
      <c r="A4513" t="s">
        <v>10233</v>
      </c>
      <c r="B4513" t="s">
        <v>9819</v>
      </c>
      <c r="C4513" t="s">
        <v>2810</v>
      </c>
      <c r="D4513">
        <v>43282</v>
      </c>
      <c r="E4513">
        <v>3.5</v>
      </c>
      <c r="F4513">
        <v>4</v>
      </c>
      <c r="G4513">
        <v>0.875</v>
      </c>
      <c r="H4513">
        <v>32</v>
      </c>
      <c r="I4513">
        <v>21</v>
      </c>
      <c r="J4513">
        <v>1.5238095238095237</v>
      </c>
      <c r="K4513">
        <v>24</v>
      </c>
      <c r="L4513">
        <v>0.875</v>
      </c>
      <c r="M4513">
        <v>25</v>
      </c>
      <c r="O4513">
        <v>1</v>
      </c>
      <c r="P4513">
        <v>6</v>
      </c>
      <c r="Q4513">
        <v>0.16666666666666666</v>
      </c>
      <c r="R4513">
        <v>7</v>
      </c>
    </row>
    <row r="4514" spans="1:18" x14ac:dyDescent="0.25">
      <c r="A4514" t="s">
        <v>10234</v>
      </c>
      <c r="B4514" t="s">
        <v>9820</v>
      </c>
      <c r="C4514" t="s">
        <v>2811</v>
      </c>
      <c r="D4514">
        <v>43282</v>
      </c>
      <c r="E4514">
        <v>3</v>
      </c>
      <c r="F4514">
        <v>3</v>
      </c>
      <c r="G4514">
        <v>1</v>
      </c>
      <c r="H4514">
        <v>7</v>
      </c>
      <c r="I4514">
        <v>18</v>
      </c>
      <c r="J4514">
        <v>0.3888888888888889</v>
      </c>
      <c r="K4514">
        <v>18</v>
      </c>
      <c r="L4514">
        <v>1</v>
      </c>
      <c r="M4514">
        <v>6</v>
      </c>
      <c r="O4514">
        <v>0</v>
      </c>
      <c r="P4514">
        <v>0</v>
      </c>
      <c r="Q4514" t="e">
        <v>#DIV/0!</v>
      </c>
      <c r="R4514">
        <v>1</v>
      </c>
    </row>
    <row r="4515" spans="1:18" x14ac:dyDescent="0.25">
      <c r="A4515" t="s">
        <v>10235</v>
      </c>
      <c r="B4515" t="s">
        <v>9821</v>
      </c>
      <c r="C4515" t="s">
        <v>2890</v>
      </c>
      <c r="D4515">
        <v>43282</v>
      </c>
      <c r="E4515">
        <v>0</v>
      </c>
      <c r="F4515">
        <v>0.5</v>
      </c>
      <c r="G4515">
        <v>0</v>
      </c>
      <c r="H4515">
        <v>0</v>
      </c>
      <c r="I4515">
        <v>0</v>
      </c>
      <c r="J4515" t="e">
        <v>#DIV/0!</v>
      </c>
      <c r="K4515">
        <v>3</v>
      </c>
      <c r="L4515">
        <v>0</v>
      </c>
      <c r="M4515">
        <v>0</v>
      </c>
      <c r="O4515">
        <v>0</v>
      </c>
      <c r="P4515">
        <v>0</v>
      </c>
      <c r="Q4515" t="e">
        <v>#DIV/0!</v>
      </c>
      <c r="R4515">
        <v>0</v>
      </c>
    </row>
    <row r="4516" spans="1:18" x14ac:dyDescent="0.25">
      <c r="A4516" t="s">
        <v>10236</v>
      </c>
      <c r="B4516" t="s">
        <v>9822</v>
      </c>
      <c r="C4516" t="s">
        <v>2892</v>
      </c>
      <c r="D4516">
        <v>43282</v>
      </c>
      <c r="E4516">
        <v>0.5</v>
      </c>
      <c r="F4516">
        <v>0.5</v>
      </c>
      <c r="G4516">
        <v>1</v>
      </c>
      <c r="H4516">
        <v>1</v>
      </c>
      <c r="I4516">
        <v>3</v>
      </c>
      <c r="J4516">
        <v>0.33333333333333331</v>
      </c>
      <c r="K4516">
        <v>3</v>
      </c>
      <c r="L4516">
        <v>1</v>
      </c>
      <c r="M4516">
        <v>0</v>
      </c>
      <c r="O4516">
        <v>0</v>
      </c>
      <c r="P4516">
        <v>0</v>
      </c>
      <c r="Q4516" t="e">
        <v>#DIV/0!</v>
      </c>
      <c r="R4516">
        <v>1</v>
      </c>
    </row>
    <row r="4517" spans="1:18" x14ac:dyDescent="0.25">
      <c r="A4517" t="s">
        <v>10237</v>
      </c>
      <c r="B4517" t="s">
        <v>9823</v>
      </c>
      <c r="C4517" t="s">
        <v>9824</v>
      </c>
      <c r="D4517">
        <v>43282</v>
      </c>
      <c r="E4517">
        <v>1.5</v>
      </c>
      <c r="F4517">
        <v>1.5</v>
      </c>
      <c r="G4517">
        <v>1</v>
      </c>
      <c r="H4517">
        <v>4</v>
      </c>
      <c r="I4517">
        <v>9</v>
      </c>
      <c r="J4517">
        <v>0.44444444444444442</v>
      </c>
      <c r="K4517">
        <v>9</v>
      </c>
      <c r="L4517">
        <v>1</v>
      </c>
      <c r="M4517">
        <v>0</v>
      </c>
      <c r="O4517">
        <v>0</v>
      </c>
      <c r="P4517">
        <v>0</v>
      </c>
      <c r="Q4517" t="e">
        <v>#DIV/0!</v>
      </c>
      <c r="R4517">
        <v>4</v>
      </c>
    </row>
    <row r="4518" spans="1:18" x14ac:dyDescent="0.25">
      <c r="A4518" t="s">
        <v>10238</v>
      </c>
      <c r="B4518" t="s">
        <v>9825</v>
      </c>
      <c r="C4518" t="s">
        <v>204</v>
      </c>
      <c r="D4518">
        <v>43282</v>
      </c>
      <c r="E4518">
        <v>4</v>
      </c>
      <c r="F4518">
        <v>4.5</v>
      </c>
      <c r="G4518">
        <v>0.88888888888888884</v>
      </c>
      <c r="H4518">
        <v>18</v>
      </c>
      <c r="I4518">
        <v>24</v>
      </c>
      <c r="J4518">
        <v>0.75</v>
      </c>
      <c r="K4518">
        <v>27</v>
      </c>
      <c r="L4518">
        <v>0.88888888888888884</v>
      </c>
      <c r="M4518">
        <v>17</v>
      </c>
      <c r="O4518">
        <v>0</v>
      </c>
      <c r="P4518">
        <v>0</v>
      </c>
      <c r="Q4518" t="e">
        <v>#DIV/0!</v>
      </c>
      <c r="R4518">
        <v>1</v>
      </c>
    </row>
    <row r="4519" spans="1:18" x14ac:dyDescent="0.25">
      <c r="A4519" t="s">
        <v>10239</v>
      </c>
      <c r="B4519" t="s">
        <v>9826</v>
      </c>
      <c r="C4519" t="s">
        <v>208</v>
      </c>
      <c r="D4519">
        <v>43282</v>
      </c>
      <c r="E4519">
        <v>0</v>
      </c>
      <c r="F4519">
        <v>0</v>
      </c>
      <c r="G4519" t="e">
        <v>#DIV/0!</v>
      </c>
      <c r="H4519">
        <v>0</v>
      </c>
      <c r="I4519">
        <v>0</v>
      </c>
      <c r="J4519" t="e">
        <v>#DIV/0!</v>
      </c>
      <c r="K4519">
        <v>0</v>
      </c>
      <c r="L4519" t="e">
        <v>#DIV/0!</v>
      </c>
      <c r="M4519">
        <v>0</v>
      </c>
      <c r="O4519">
        <v>0</v>
      </c>
      <c r="P4519">
        <v>0</v>
      </c>
      <c r="Q4519" t="e">
        <v>#DIV/0!</v>
      </c>
      <c r="R4519">
        <v>0</v>
      </c>
    </row>
    <row r="4520" spans="1:18" x14ac:dyDescent="0.25">
      <c r="A4520" t="s">
        <v>10240</v>
      </c>
      <c r="B4520" t="s">
        <v>9827</v>
      </c>
      <c r="C4520" t="s">
        <v>2173</v>
      </c>
      <c r="D4520">
        <v>43282</v>
      </c>
      <c r="E4520">
        <v>0</v>
      </c>
      <c r="F4520">
        <v>0</v>
      </c>
      <c r="G4520" t="e">
        <v>#DIV/0!</v>
      </c>
      <c r="H4520">
        <v>0</v>
      </c>
      <c r="I4520">
        <v>0</v>
      </c>
      <c r="J4520" t="e">
        <v>#DIV/0!</v>
      </c>
      <c r="K4520">
        <v>0</v>
      </c>
      <c r="L4520" t="e">
        <v>#DIV/0!</v>
      </c>
      <c r="M4520">
        <v>0</v>
      </c>
      <c r="O4520">
        <v>0</v>
      </c>
      <c r="P4520">
        <v>0</v>
      </c>
      <c r="Q4520" t="e">
        <v>#DIV/0!</v>
      </c>
      <c r="R4520">
        <v>0</v>
      </c>
    </row>
    <row r="4521" spans="1:18" x14ac:dyDescent="0.25">
      <c r="A4521" t="s">
        <v>10241</v>
      </c>
      <c r="B4521" t="s">
        <v>9828</v>
      </c>
      <c r="C4521" t="s">
        <v>212</v>
      </c>
      <c r="D4521">
        <v>43282</v>
      </c>
      <c r="E4521">
        <v>2</v>
      </c>
      <c r="F4521">
        <v>1.5</v>
      </c>
      <c r="G4521">
        <v>1.3333333333333333</v>
      </c>
      <c r="H4521">
        <v>9</v>
      </c>
      <c r="I4521">
        <v>12</v>
      </c>
      <c r="J4521">
        <v>0.75</v>
      </c>
      <c r="K4521">
        <v>9</v>
      </c>
      <c r="L4521">
        <v>1.3333333333333333</v>
      </c>
      <c r="M4521">
        <v>8</v>
      </c>
      <c r="O4521">
        <v>0</v>
      </c>
      <c r="P4521">
        <v>0</v>
      </c>
      <c r="Q4521" t="e">
        <v>#DIV/0!</v>
      </c>
      <c r="R4521">
        <v>1</v>
      </c>
    </row>
    <row r="4522" spans="1:18" x14ac:dyDescent="0.25">
      <c r="A4522" t="s">
        <v>10242</v>
      </c>
      <c r="B4522" t="s">
        <v>9829</v>
      </c>
      <c r="C4522" t="s">
        <v>9722</v>
      </c>
      <c r="D4522">
        <v>43282</v>
      </c>
      <c r="E4522">
        <v>1</v>
      </c>
      <c r="F4522">
        <v>1.5</v>
      </c>
      <c r="G4522">
        <v>0.66666666666666663</v>
      </c>
      <c r="H4522">
        <v>6</v>
      </c>
      <c r="I4522">
        <v>6</v>
      </c>
      <c r="J4522">
        <v>1</v>
      </c>
      <c r="K4522">
        <v>9</v>
      </c>
      <c r="L4522">
        <v>0.66666666666666663</v>
      </c>
      <c r="M4522">
        <v>0</v>
      </c>
      <c r="O4522">
        <v>0</v>
      </c>
      <c r="P4522">
        <v>0</v>
      </c>
      <c r="Q4522" t="e">
        <v>#DIV/0!</v>
      </c>
      <c r="R4522">
        <v>6</v>
      </c>
    </row>
    <row r="4523" spans="1:18" x14ac:dyDescent="0.25">
      <c r="A4523" t="s">
        <v>10243</v>
      </c>
      <c r="B4523" t="s">
        <v>9830</v>
      </c>
      <c r="C4523" t="s">
        <v>9831</v>
      </c>
      <c r="D4523">
        <v>43282</v>
      </c>
      <c r="E4523">
        <v>0</v>
      </c>
      <c r="F4523">
        <v>0</v>
      </c>
      <c r="G4523" t="e">
        <v>#DIV/0!</v>
      </c>
      <c r="H4523">
        <v>0</v>
      </c>
      <c r="I4523">
        <v>0</v>
      </c>
      <c r="J4523" t="e">
        <v>#DIV/0!</v>
      </c>
      <c r="K4523">
        <v>0</v>
      </c>
      <c r="L4523" t="e">
        <v>#DIV/0!</v>
      </c>
      <c r="M4523">
        <v>0</v>
      </c>
      <c r="O4523">
        <v>0</v>
      </c>
      <c r="P4523">
        <v>0</v>
      </c>
      <c r="Q4523" t="e">
        <v>#DIV/0!</v>
      </c>
      <c r="R4523">
        <v>0</v>
      </c>
    </row>
    <row r="4524" spans="1:18" x14ac:dyDescent="0.25">
      <c r="A4524" t="s">
        <v>10244</v>
      </c>
      <c r="B4524" t="s">
        <v>9832</v>
      </c>
      <c r="C4524" t="s">
        <v>363</v>
      </c>
      <c r="D4524">
        <v>43282</v>
      </c>
      <c r="E4524">
        <v>5.5</v>
      </c>
      <c r="F4524">
        <v>5.5</v>
      </c>
      <c r="G4524">
        <v>1</v>
      </c>
      <c r="H4524">
        <v>18</v>
      </c>
      <c r="I4524">
        <v>33</v>
      </c>
      <c r="J4524">
        <v>0.54545454545454541</v>
      </c>
      <c r="K4524">
        <v>33</v>
      </c>
      <c r="L4524">
        <v>1</v>
      </c>
      <c r="M4524">
        <v>17</v>
      </c>
      <c r="O4524">
        <v>4</v>
      </c>
      <c r="P4524">
        <v>4</v>
      </c>
      <c r="Q4524">
        <v>1</v>
      </c>
      <c r="R4524">
        <v>1</v>
      </c>
    </row>
    <row r="4525" spans="1:18" x14ac:dyDescent="0.25">
      <c r="A4525" t="s">
        <v>10245</v>
      </c>
      <c r="B4525" t="s">
        <v>9833</v>
      </c>
      <c r="C4525" t="s">
        <v>223</v>
      </c>
      <c r="D4525">
        <v>43282</v>
      </c>
      <c r="E4525">
        <v>0</v>
      </c>
      <c r="F4525">
        <v>0</v>
      </c>
      <c r="G4525" t="e">
        <v>#DIV/0!</v>
      </c>
      <c r="H4525">
        <v>0</v>
      </c>
      <c r="I4525">
        <v>0</v>
      </c>
      <c r="J4525" t="e">
        <v>#DIV/0!</v>
      </c>
      <c r="K4525">
        <v>0</v>
      </c>
      <c r="L4525" t="e">
        <v>#DIV/0!</v>
      </c>
      <c r="M4525">
        <v>0</v>
      </c>
      <c r="O4525">
        <v>0</v>
      </c>
      <c r="P4525">
        <v>0</v>
      </c>
      <c r="Q4525" t="e">
        <v>#DIV/0!</v>
      </c>
      <c r="R4525">
        <v>0</v>
      </c>
    </row>
    <row r="4526" spans="1:18" x14ac:dyDescent="0.25">
      <c r="A4526" t="s">
        <v>10246</v>
      </c>
      <c r="B4526" t="s">
        <v>9834</v>
      </c>
      <c r="C4526" t="s">
        <v>206</v>
      </c>
      <c r="D4526">
        <v>43282</v>
      </c>
      <c r="E4526">
        <v>2.5</v>
      </c>
      <c r="F4526">
        <v>5.5</v>
      </c>
      <c r="G4526">
        <v>0.45454545454545453</v>
      </c>
      <c r="H4526">
        <v>21</v>
      </c>
      <c r="I4526">
        <v>32</v>
      </c>
      <c r="J4526">
        <v>0.65625</v>
      </c>
      <c r="K4526">
        <v>77</v>
      </c>
      <c r="L4526">
        <v>0.41558441558441561</v>
      </c>
      <c r="M4526">
        <v>21</v>
      </c>
      <c r="O4526">
        <v>1</v>
      </c>
      <c r="P4526">
        <v>1</v>
      </c>
      <c r="Q4526">
        <v>1</v>
      </c>
      <c r="R4526">
        <v>0</v>
      </c>
    </row>
    <row r="4527" spans="1:18" x14ac:dyDescent="0.25">
      <c r="A4527" t="s">
        <v>10247</v>
      </c>
      <c r="B4527" t="s">
        <v>9835</v>
      </c>
      <c r="C4527" t="s">
        <v>977</v>
      </c>
      <c r="D4527">
        <v>43282</v>
      </c>
      <c r="E4527">
        <v>0</v>
      </c>
      <c r="F4527">
        <v>0</v>
      </c>
      <c r="G4527" t="e">
        <v>#DIV/0!</v>
      </c>
      <c r="H4527">
        <v>0</v>
      </c>
      <c r="I4527">
        <v>0</v>
      </c>
      <c r="J4527" t="e">
        <v>#DIV/0!</v>
      </c>
      <c r="K4527">
        <v>0</v>
      </c>
      <c r="L4527" t="e">
        <v>#DIV/0!</v>
      </c>
      <c r="M4527">
        <v>0</v>
      </c>
      <c r="O4527">
        <v>0</v>
      </c>
      <c r="P4527">
        <v>0</v>
      </c>
      <c r="Q4527" t="e">
        <v>#DIV/0!</v>
      </c>
      <c r="R4527">
        <v>0</v>
      </c>
    </row>
    <row r="4528" spans="1:18" x14ac:dyDescent="0.25">
      <c r="A4528" t="s">
        <v>10248</v>
      </c>
      <c r="B4528" t="s">
        <v>9836</v>
      </c>
      <c r="C4528" t="s">
        <v>229</v>
      </c>
      <c r="D4528">
        <v>43282</v>
      </c>
      <c r="E4528">
        <v>8</v>
      </c>
      <c r="F4528">
        <v>6</v>
      </c>
      <c r="G4528">
        <v>1.3333333333333333</v>
      </c>
      <c r="H4528">
        <v>45</v>
      </c>
      <c r="I4528">
        <v>88</v>
      </c>
      <c r="J4528">
        <v>0.51136363636363635</v>
      </c>
      <c r="K4528">
        <v>66</v>
      </c>
      <c r="L4528">
        <v>1.3333333333333333</v>
      </c>
      <c r="M4528">
        <v>45</v>
      </c>
      <c r="O4528">
        <v>0</v>
      </c>
      <c r="P4528">
        <v>0</v>
      </c>
      <c r="Q4528" t="e">
        <v>#DIV/0!</v>
      </c>
      <c r="R4528">
        <v>0</v>
      </c>
    </row>
    <row r="4529" spans="1:18" x14ac:dyDescent="0.25">
      <c r="A4529" t="s">
        <v>10249</v>
      </c>
      <c r="B4529" t="s">
        <v>9837</v>
      </c>
      <c r="C4529" t="s">
        <v>678</v>
      </c>
      <c r="D4529">
        <v>43282</v>
      </c>
      <c r="E4529">
        <v>0</v>
      </c>
      <c r="F4529">
        <v>0</v>
      </c>
      <c r="G4529" t="e">
        <v>#DIV/0!</v>
      </c>
      <c r="H4529">
        <v>0</v>
      </c>
      <c r="I4529">
        <v>0</v>
      </c>
      <c r="J4529" t="e">
        <v>#DIV/0!</v>
      </c>
      <c r="K4529">
        <v>0</v>
      </c>
      <c r="L4529" t="e">
        <v>#DIV/0!</v>
      </c>
      <c r="M4529">
        <v>0</v>
      </c>
      <c r="O4529">
        <v>0</v>
      </c>
      <c r="P4529">
        <v>0</v>
      </c>
      <c r="Q4529" t="e">
        <v>#DIV/0!</v>
      </c>
      <c r="R4529">
        <v>0</v>
      </c>
    </row>
    <row r="4530" spans="1:18" x14ac:dyDescent="0.25">
      <c r="A4530" t="s">
        <v>10250</v>
      </c>
      <c r="B4530" t="s">
        <v>9838</v>
      </c>
      <c r="C4530" t="s">
        <v>231</v>
      </c>
      <c r="D4530">
        <v>43282</v>
      </c>
      <c r="E4530">
        <v>6</v>
      </c>
      <c r="F4530">
        <v>5.5</v>
      </c>
      <c r="G4530">
        <v>1.0909090909090908</v>
      </c>
      <c r="H4530">
        <v>59</v>
      </c>
      <c r="I4530">
        <v>66</v>
      </c>
      <c r="J4530">
        <v>0.89393939393939392</v>
      </c>
      <c r="K4530">
        <v>62</v>
      </c>
      <c r="L4530">
        <v>1.064516129032258</v>
      </c>
      <c r="M4530">
        <v>59</v>
      </c>
      <c r="O4530">
        <v>1</v>
      </c>
      <c r="P4530">
        <v>1</v>
      </c>
      <c r="Q4530">
        <v>1</v>
      </c>
      <c r="R4530">
        <v>0</v>
      </c>
    </row>
    <row r="4531" spans="1:18" x14ac:dyDescent="0.25">
      <c r="A4531" t="s">
        <v>10251</v>
      </c>
      <c r="B4531" t="s">
        <v>9839</v>
      </c>
      <c r="C4531" t="s">
        <v>236</v>
      </c>
      <c r="D4531">
        <v>43282</v>
      </c>
      <c r="E4531">
        <v>9</v>
      </c>
      <c r="F4531">
        <v>7.5</v>
      </c>
      <c r="G4531">
        <v>1.2</v>
      </c>
      <c r="H4531">
        <v>100</v>
      </c>
      <c r="I4531">
        <v>102</v>
      </c>
      <c r="J4531">
        <v>0.98039215686274506</v>
      </c>
      <c r="K4531">
        <v>84</v>
      </c>
      <c r="L4531">
        <v>1.2142857142857142</v>
      </c>
      <c r="M4531">
        <v>89</v>
      </c>
      <c r="O4531">
        <v>1</v>
      </c>
      <c r="P4531">
        <v>6</v>
      </c>
      <c r="Q4531">
        <v>0.16666666666666666</v>
      </c>
      <c r="R4531">
        <v>11</v>
      </c>
    </row>
    <row r="4532" spans="1:18" x14ac:dyDescent="0.25">
      <c r="A4532" t="s">
        <v>10252</v>
      </c>
      <c r="B4532" t="s">
        <v>9840</v>
      </c>
      <c r="C4532" t="s">
        <v>221</v>
      </c>
      <c r="D4532">
        <v>43282</v>
      </c>
      <c r="E4532">
        <v>7.5</v>
      </c>
      <c r="F4532">
        <v>7.5</v>
      </c>
      <c r="G4532">
        <v>1</v>
      </c>
      <c r="H4532">
        <v>79</v>
      </c>
      <c r="I4532">
        <v>102</v>
      </c>
      <c r="J4532">
        <v>0.77450980392156865</v>
      </c>
      <c r="K4532">
        <v>102</v>
      </c>
      <c r="L4532">
        <v>1</v>
      </c>
      <c r="M4532">
        <v>50</v>
      </c>
      <c r="O4532">
        <v>4</v>
      </c>
      <c r="P4532">
        <v>6</v>
      </c>
      <c r="Q4532">
        <v>0.66666666666666663</v>
      </c>
      <c r="R4532">
        <v>29</v>
      </c>
    </row>
    <row r="4533" spans="1:18" x14ac:dyDescent="0.25">
      <c r="A4533" t="s">
        <v>10253</v>
      </c>
      <c r="B4533" t="s">
        <v>9841</v>
      </c>
      <c r="C4533" t="s">
        <v>238</v>
      </c>
      <c r="D4533">
        <v>43282</v>
      </c>
      <c r="E4533">
        <v>3</v>
      </c>
      <c r="F4533">
        <v>4.5</v>
      </c>
      <c r="G4533">
        <v>0.66666666666666663</v>
      </c>
      <c r="H4533">
        <v>11</v>
      </c>
      <c r="I4533">
        <v>36</v>
      </c>
      <c r="J4533">
        <v>0.30555555555555558</v>
      </c>
      <c r="K4533">
        <v>63</v>
      </c>
      <c r="L4533">
        <v>0.5714285714285714</v>
      </c>
      <c r="M4533">
        <v>11</v>
      </c>
      <c r="O4533">
        <v>2</v>
      </c>
      <c r="P4533">
        <v>3</v>
      </c>
      <c r="Q4533">
        <v>0.66666666666666663</v>
      </c>
      <c r="R4533">
        <v>0</v>
      </c>
    </row>
    <row r="4534" spans="1:18" x14ac:dyDescent="0.25">
      <c r="A4534" t="s">
        <v>10254</v>
      </c>
      <c r="B4534" t="s">
        <v>9842</v>
      </c>
      <c r="C4534" t="s">
        <v>224</v>
      </c>
      <c r="D4534">
        <v>43282</v>
      </c>
      <c r="E4534">
        <v>0</v>
      </c>
      <c r="F4534">
        <v>0</v>
      </c>
      <c r="G4534" t="e">
        <v>#DIV/0!</v>
      </c>
      <c r="H4534">
        <v>0</v>
      </c>
      <c r="I4534">
        <v>0</v>
      </c>
      <c r="J4534" t="e">
        <v>#DIV/0!</v>
      </c>
      <c r="K4534">
        <v>0</v>
      </c>
      <c r="L4534" t="e">
        <v>#DIV/0!</v>
      </c>
      <c r="M4534">
        <v>0</v>
      </c>
      <c r="O4534">
        <v>0</v>
      </c>
      <c r="P4534">
        <v>0</v>
      </c>
      <c r="Q4534" t="e">
        <v>#DIV/0!</v>
      </c>
      <c r="R4534">
        <v>0</v>
      </c>
    </row>
    <row r="4535" spans="1:18" x14ac:dyDescent="0.25">
      <c r="A4535" t="s">
        <v>10255</v>
      </c>
      <c r="B4535" t="s">
        <v>9843</v>
      </c>
      <c r="C4535" t="s">
        <v>584</v>
      </c>
      <c r="D4535">
        <v>43282</v>
      </c>
      <c r="E4535">
        <v>0</v>
      </c>
      <c r="F4535">
        <v>0</v>
      </c>
      <c r="G4535" t="e">
        <v>#DIV/0!</v>
      </c>
      <c r="H4535">
        <v>0</v>
      </c>
      <c r="I4535">
        <v>0</v>
      </c>
      <c r="J4535" t="e">
        <v>#DIV/0!</v>
      </c>
      <c r="K4535">
        <v>0</v>
      </c>
      <c r="L4535" t="e">
        <v>#DIV/0!</v>
      </c>
      <c r="M4535">
        <v>0</v>
      </c>
      <c r="O4535">
        <v>0</v>
      </c>
      <c r="P4535">
        <v>0</v>
      </c>
      <c r="Q4535" t="e">
        <v>#DIV/0!</v>
      </c>
      <c r="R4535">
        <v>0</v>
      </c>
    </row>
    <row r="4536" spans="1:18" x14ac:dyDescent="0.25">
      <c r="A4536" t="s">
        <v>10256</v>
      </c>
      <c r="B4536" t="s">
        <v>9844</v>
      </c>
      <c r="C4536" t="s">
        <v>1164</v>
      </c>
      <c r="D4536">
        <v>43282</v>
      </c>
      <c r="E4536">
        <v>1</v>
      </c>
      <c r="F4536">
        <v>1</v>
      </c>
      <c r="G4536">
        <v>1</v>
      </c>
      <c r="H4536">
        <v>5</v>
      </c>
      <c r="I4536">
        <v>6</v>
      </c>
      <c r="J4536">
        <v>0.83333333333333337</v>
      </c>
      <c r="K4536">
        <v>6</v>
      </c>
      <c r="L4536">
        <v>1</v>
      </c>
      <c r="M4536">
        <v>5</v>
      </c>
      <c r="O4536">
        <v>0</v>
      </c>
      <c r="P4536">
        <v>0</v>
      </c>
      <c r="Q4536" t="e">
        <v>#DIV/0!</v>
      </c>
      <c r="R4536">
        <v>0</v>
      </c>
    </row>
    <row r="4537" spans="1:18" x14ac:dyDescent="0.25">
      <c r="A4537" t="s">
        <v>10257</v>
      </c>
      <c r="B4537" t="s">
        <v>9845</v>
      </c>
      <c r="C4537" t="s">
        <v>1166</v>
      </c>
      <c r="D4537">
        <v>43282</v>
      </c>
      <c r="E4537">
        <v>0</v>
      </c>
      <c r="F4537">
        <v>0</v>
      </c>
      <c r="G4537" t="e">
        <v>#DIV/0!</v>
      </c>
      <c r="H4537">
        <v>0</v>
      </c>
      <c r="I4537">
        <v>0</v>
      </c>
      <c r="J4537" t="e">
        <v>#DIV/0!</v>
      </c>
      <c r="K4537">
        <v>0</v>
      </c>
      <c r="L4537" t="e">
        <v>#DIV/0!</v>
      </c>
      <c r="M4537">
        <v>0</v>
      </c>
      <c r="O4537">
        <v>0</v>
      </c>
      <c r="P4537">
        <v>0</v>
      </c>
      <c r="Q4537" t="e">
        <v>#DIV/0!</v>
      </c>
      <c r="R4537">
        <v>0</v>
      </c>
    </row>
    <row r="4538" spans="1:18" x14ac:dyDescent="0.25">
      <c r="A4538" t="s">
        <v>10258</v>
      </c>
      <c r="B4538" t="s">
        <v>9846</v>
      </c>
      <c r="C4538" t="s">
        <v>1168</v>
      </c>
      <c r="D4538">
        <v>43282</v>
      </c>
      <c r="E4538">
        <v>0</v>
      </c>
      <c r="F4538">
        <v>0</v>
      </c>
      <c r="G4538" t="e">
        <v>#DIV/0!</v>
      </c>
      <c r="H4538">
        <v>0</v>
      </c>
      <c r="I4538">
        <v>0</v>
      </c>
      <c r="J4538" t="e">
        <v>#DIV/0!</v>
      </c>
      <c r="K4538">
        <v>0</v>
      </c>
      <c r="L4538" t="e">
        <v>#DIV/0!</v>
      </c>
      <c r="M4538">
        <v>0</v>
      </c>
      <c r="O4538">
        <v>0</v>
      </c>
      <c r="P4538">
        <v>0</v>
      </c>
      <c r="Q4538" t="e">
        <v>#DIV/0!</v>
      </c>
      <c r="R4538">
        <v>0</v>
      </c>
    </row>
    <row r="4539" spans="1:18" x14ac:dyDescent="0.25">
      <c r="A4539" t="s">
        <v>10259</v>
      </c>
      <c r="B4539" t="s">
        <v>9847</v>
      </c>
      <c r="C4539" t="s">
        <v>1170</v>
      </c>
      <c r="D4539">
        <v>43282</v>
      </c>
      <c r="E4539">
        <v>0</v>
      </c>
      <c r="F4539">
        <v>0</v>
      </c>
      <c r="G4539" t="e">
        <v>#DIV/0!</v>
      </c>
      <c r="H4539">
        <v>0</v>
      </c>
      <c r="I4539">
        <v>0</v>
      </c>
      <c r="J4539" t="e">
        <v>#DIV/0!</v>
      </c>
      <c r="K4539">
        <v>0</v>
      </c>
      <c r="L4539" t="e">
        <v>#DIV/0!</v>
      </c>
      <c r="M4539">
        <v>0</v>
      </c>
      <c r="O4539">
        <v>0</v>
      </c>
      <c r="P4539">
        <v>0</v>
      </c>
      <c r="Q4539" t="e">
        <v>#DIV/0!</v>
      </c>
      <c r="R4539">
        <v>0</v>
      </c>
    </row>
    <row r="4540" spans="1:18" x14ac:dyDescent="0.25">
      <c r="A4540" t="s">
        <v>10260</v>
      </c>
      <c r="B4540" t="s">
        <v>9848</v>
      </c>
      <c r="C4540" t="s">
        <v>2174</v>
      </c>
      <c r="D4540">
        <v>43282</v>
      </c>
      <c r="E4540">
        <v>0</v>
      </c>
      <c r="F4540">
        <v>0</v>
      </c>
      <c r="G4540" t="e">
        <v>#DIV/0!</v>
      </c>
      <c r="H4540">
        <v>0</v>
      </c>
      <c r="I4540">
        <v>0</v>
      </c>
      <c r="J4540" t="e">
        <v>#DIV/0!</v>
      </c>
      <c r="K4540">
        <v>0</v>
      </c>
      <c r="L4540" t="e">
        <v>#DIV/0!</v>
      </c>
      <c r="M4540">
        <v>0</v>
      </c>
      <c r="O4540">
        <v>0</v>
      </c>
      <c r="P4540">
        <v>0</v>
      </c>
      <c r="Q4540" t="e">
        <v>#DIV/0!</v>
      </c>
      <c r="R4540">
        <v>0</v>
      </c>
    </row>
    <row r="4541" spans="1:18" x14ac:dyDescent="0.25">
      <c r="A4541" t="s">
        <v>10261</v>
      </c>
      <c r="B4541" t="s">
        <v>9849</v>
      </c>
      <c r="C4541" t="s">
        <v>1172</v>
      </c>
      <c r="D4541">
        <v>43282</v>
      </c>
      <c r="E4541">
        <v>1</v>
      </c>
      <c r="F4541">
        <v>1.5</v>
      </c>
      <c r="G4541">
        <v>0.66666666666666663</v>
      </c>
      <c r="H4541">
        <v>6</v>
      </c>
      <c r="I4541">
        <v>6</v>
      </c>
      <c r="J4541">
        <v>1</v>
      </c>
      <c r="K4541">
        <v>9</v>
      </c>
      <c r="L4541">
        <v>0.66666666666666663</v>
      </c>
      <c r="M4541">
        <v>6</v>
      </c>
      <c r="O4541">
        <v>0</v>
      </c>
      <c r="P4541">
        <v>0</v>
      </c>
      <c r="Q4541" t="e">
        <v>#DIV/0!</v>
      </c>
      <c r="R4541">
        <v>0</v>
      </c>
    </row>
    <row r="4542" spans="1:18" x14ac:dyDescent="0.25">
      <c r="A4542" t="s">
        <v>10262</v>
      </c>
      <c r="B4542" t="s">
        <v>9850</v>
      </c>
      <c r="C4542" t="s">
        <v>1174</v>
      </c>
      <c r="D4542">
        <v>43282</v>
      </c>
      <c r="E4542">
        <v>3.5</v>
      </c>
      <c r="F4542">
        <v>3.5</v>
      </c>
      <c r="G4542">
        <v>1</v>
      </c>
      <c r="H4542">
        <v>16</v>
      </c>
      <c r="I4542">
        <v>21</v>
      </c>
      <c r="J4542">
        <v>0.76190476190476186</v>
      </c>
      <c r="K4542">
        <v>21</v>
      </c>
      <c r="L4542">
        <v>1</v>
      </c>
      <c r="M4542">
        <v>15</v>
      </c>
      <c r="O4542">
        <v>0</v>
      </c>
      <c r="P4542">
        <v>0</v>
      </c>
      <c r="Q4542" t="e">
        <v>#DIV/0!</v>
      </c>
      <c r="R4542">
        <v>1</v>
      </c>
    </row>
    <row r="4543" spans="1:18" x14ac:dyDescent="0.25">
      <c r="A4543" t="s">
        <v>10263</v>
      </c>
      <c r="B4543" t="s">
        <v>9851</v>
      </c>
      <c r="C4543" t="s">
        <v>9743</v>
      </c>
      <c r="D4543">
        <v>43282</v>
      </c>
      <c r="E4543">
        <v>1.5</v>
      </c>
      <c r="F4543">
        <v>2.5</v>
      </c>
      <c r="G4543">
        <v>0.6</v>
      </c>
      <c r="H4543">
        <v>6</v>
      </c>
      <c r="I4543">
        <v>9</v>
      </c>
      <c r="J4543">
        <v>0.66666666666666663</v>
      </c>
      <c r="K4543">
        <v>15</v>
      </c>
      <c r="L4543">
        <v>0.6</v>
      </c>
      <c r="M4543">
        <v>6</v>
      </c>
      <c r="O4543">
        <v>2</v>
      </c>
      <c r="P4543">
        <v>2</v>
      </c>
      <c r="Q4543">
        <v>1</v>
      </c>
      <c r="R4543">
        <v>0</v>
      </c>
    </row>
    <row r="4544" spans="1:18" x14ac:dyDescent="0.25">
      <c r="A4544" t="s">
        <v>10264</v>
      </c>
      <c r="B4544" t="s">
        <v>9852</v>
      </c>
      <c r="C4544" t="s">
        <v>9745</v>
      </c>
      <c r="D4544">
        <v>43282</v>
      </c>
      <c r="E4544">
        <v>3.5</v>
      </c>
      <c r="F4544">
        <v>3.5</v>
      </c>
      <c r="G4544">
        <v>1</v>
      </c>
      <c r="H4544">
        <v>13</v>
      </c>
      <c r="I4544">
        <v>21</v>
      </c>
      <c r="J4544">
        <v>0.61904761904761907</v>
      </c>
      <c r="K4544">
        <v>21</v>
      </c>
      <c r="L4544">
        <v>1</v>
      </c>
      <c r="M4544">
        <v>12</v>
      </c>
      <c r="O4544">
        <v>1</v>
      </c>
      <c r="P4544">
        <v>1</v>
      </c>
      <c r="Q4544">
        <v>1</v>
      </c>
      <c r="R4544">
        <v>1</v>
      </c>
    </row>
    <row r="4545" spans="1:18" x14ac:dyDescent="0.25">
      <c r="A4545" t="s">
        <v>10265</v>
      </c>
      <c r="B4545" t="s">
        <v>9853</v>
      </c>
      <c r="C4545" t="s">
        <v>9747</v>
      </c>
      <c r="D4545">
        <v>43282</v>
      </c>
      <c r="E4545">
        <v>3.5</v>
      </c>
      <c r="F4545">
        <v>4.5</v>
      </c>
      <c r="G4545">
        <v>0.77777777777777779</v>
      </c>
      <c r="H4545">
        <v>32</v>
      </c>
      <c r="I4545">
        <v>21</v>
      </c>
      <c r="J4545">
        <v>1.5238095238095237</v>
      </c>
      <c r="K4545">
        <v>27</v>
      </c>
      <c r="L4545">
        <v>0.77777777777777779</v>
      </c>
      <c r="M4545">
        <v>25</v>
      </c>
      <c r="O4545">
        <v>1</v>
      </c>
      <c r="P4545">
        <v>6</v>
      </c>
      <c r="Q4545">
        <v>0.16666666666666666</v>
      </c>
      <c r="R4545">
        <v>7</v>
      </c>
    </row>
    <row r="4546" spans="1:18" x14ac:dyDescent="0.25">
      <c r="A4546" t="s">
        <v>10266</v>
      </c>
      <c r="B4546" t="s">
        <v>9854</v>
      </c>
      <c r="C4546" t="s">
        <v>9749</v>
      </c>
      <c r="D4546">
        <v>43282</v>
      </c>
      <c r="E4546">
        <v>3.5</v>
      </c>
      <c r="F4546">
        <v>3.5</v>
      </c>
      <c r="G4546">
        <v>1</v>
      </c>
      <c r="H4546">
        <v>8</v>
      </c>
      <c r="I4546">
        <v>21</v>
      </c>
      <c r="J4546">
        <v>0.38095238095238093</v>
      </c>
      <c r="K4546">
        <v>21</v>
      </c>
      <c r="L4546">
        <v>1</v>
      </c>
      <c r="M4546">
        <v>6</v>
      </c>
      <c r="O4546">
        <v>0</v>
      </c>
      <c r="P4546">
        <v>0</v>
      </c>
      <c r="Q4546" t="e">
        <v>#DIV/0!</v>
      </c>
      <c r="R4546">
        <v>2</v>
      </c>
    </row>
    <row r="4547" spans="1:18" x14ac:dyDescent="0.25">
      <c r="A4547" t="s">
        <v>10267</v>
      </c>
      <c r="B4547" t="s">
        <v>9855</v>
      </c>
      <c r="C4547" t="s">
        <v>9751</v>
      </c>
      <c r="D4547">
        <v>43282</v>
      </c>
      <c r="E4547">
        <v>3.5</v>
      </c>
      <c r="F4547">
        <v>3.5</v>
      </c>
      <c r="G4547">
        <v>1</v>
      </c>
      <c r="H4547">
        <v>8</v>
      </c>
      <c r="I4547">
        <v>21</v>
      </c>
      <c r="J4547">
        <v>0.38095238095238093</v>
      </c>
      <c r="K4547">
        <v>21</v>
      </c>
      <c r="L4547">
        <v>1</v>
      </c>
      <c r="M4547">
        <v>6</v>
      </c>
      <c r="O4547">
        <v>0</v>
      </c>
      <c r="P4547">
        <v>0</v>
      </c>
      <c r="Q4547" t="e">
        <v>#DIV/0!</v>
      </c>
      <c r="R4547">
        <v>2</v>
      </c>
    </row>
    <row r="4548" spans="1:18" x14ac:dyDescent="0.25">
      <c r="A4548" t="s">
        <v>10268</v>
      </c>
      <c r="B4548" t="s">
        <v>9856</v>
      </c>
      <c r="C4548" t="s">
        <v>9753</v>
      </c>
      <c r="D4548">
        <v>43282</v>
      </c>
      <c r="E4548">
        <v>1.5</v>
      </c>
      <c r="F4548">
        <v>3.5</v>
      </c>
      <c r="G4548">
        <v>0.42857142857142855</v>
      </c>
      <c r="H4548">
        <v>8</v>
      </c>
      <c r="I4548">
        <v>21</v>
      </c>
      <c r="J4548">
        <v>0.38095238095238093</v>
      </c>
      <c r="K4548">
        <v>21</v>
      </c>
      <c r="L4548">
        <v>1</v>
      </c>
      <c r="M4548">
        <v>6</v>
      </c>
      <c r="O4548">
        <v>0</v>
      </c>
      <c r="P4548">
        <v>0</v>
      </c>
      <c r="Q4548" t="e">
        <v>#DIV/0!</v>
      </c>
      <c r="R4548">
        <v>2</v>
      </c>
    </row>
    <row r="4549" spans="1:18" x14ac:dyDescent="0.25">
      <c r="A4549" t="s">
        <v>10269</v>
      </c>
      <c r="B4549" t="s">
        <v>9857</v>
      </c>
      <c r="C4549" t="s">
        <v>9755</v>
      </c>
      <c r="D4549">
        <v>43282</v>
      </c>
      <c r="E4549">
        <v>6.5</v>
      </c>
      <c r="F4549">
        <v>3.5</v>
      </c>
      <c r="G4549">
        <v>1.8571428571428572</v>
      </c>
      <c r="H4549">
        <v>8</v>
      </c>
      <c r="I4549">
        <v>21</v>
      </c>
      <c r="J4549">
        <v>0.38095238095238093</v>
      </c>
      <c r="K4549">
        <v>21</v>
      </c>
      <c r="L4549">
        <v>1</v>
      </c>
      <c r="M4549">
        <v>6</v>
      </c>
      <c r="O4549">
        <v>0</v>
      </c>
      <c r="P4549">
        <v>0</v>
      </c>
      <c r="Q4549" t="e">
        <v>#DIV/0!</v>
      </c>
      <c r="R4549">
        <v>2</v>
      </c>
    </row>
    <row r="4550" spans="1:18" x14ac:dyDescent="0.25">
      <c r="A4550" t="s">
        <v>10270</v>
      </c>
      <c r="B4550" t="s">
        <v>9858</v>
      </c>
      <c r="C4550" t="s">
        <v>9757</v>
      </c>
      <c r="D4550">
        <v>43282</v>
      </c>
      <c r="E4550">
        <v>0.5</v>
      </c>
      <c r="F4550">
        <v>3.5</v>
      </c>
      <c r="G4550">
        <v>0.14285714285714285</v>
      </c>
      <c r="H4550">
        <v>8</v>
      </c>
      <c r="I4550">
        <v>21</v>
      </c>
      <c r="J4550">
        <v>0.38095238095238093</v>
      </c>
      <c r="K4550">
        <v>21</v>
      </c>
      <c r="L4550">
        <v>1</v>
      </c>
      <c r="M4550">
        <v>6</v>
      </c>
      <c r="O4550">
        <v>0</v>
      </c>
      <c r="P4550">
        <v>0</v>
      </c>
      <c r="Q4550" t="e">
        <v>#DIV/0!</v>
      </c>
      <c r="R4550">
        <v>2</v>
      </c>
    </row>
    <row r="4551" spans="1:18" x14ac:dyDescent="0.25">
      <c r="A4551" t="s">
        <v>10271</v>
      </c>
      <c r="B4551" t="s">
        <v>9859</v>
      </c>
      <c r="C4551" t="s">
        <v>202</v>
      </c>
      <c r="D4551">
        <v>43282</v>
      </c>
      <c r="E4551">
        <v>1</v>
      </c>
      <c r="F4551">
        <v>1</v>
      </c>
      <c r="G4551">
        <v>1</v>
      </c>
      <c r="H4551">
        <v>5</v>
      </c>
      <c r="I4551">
        <v>6</v>
      </c>
      <c r="J4551">
        <v>0.83333333333333337</v>
      </c>
      <c r="K4551">
        <v>6</v>
      </c>
      <c r="L4551">
        <v>1</v>
      </c>
      <c r="M4551">
        <v>5</v>
      </c>
      <c r="O4551">
        <v>0</v>
      </c>
      <c r="P4551">
        <v>0</v>
      </c>
      <c r="Q4551" t="e">
        <v>#DIV/0!</v>
      </c>
      <c r="R4551">
        <v>0</v>
      </c>
    </row>
    <row r="4552" spans="1:18" x14ac:dyDescent="0.25">
      <c r="A4552" t="s">
        <v>10272</v>
      </c>
      <c r="B4552" t="s">
        <v>9860</v>
      </c>
      <c r="C4552" t="s">
        <v>203</v>
      </c>
      <c r="D4552">
        <v>43282</v>
      </c>
      <c r="E4552">
        <v>10.5</v>
      </c>
      <c r="F4552">
        <v>14</v>
      </c>
      <c r="G4552">
        <v>0.75</v>
      </c>
      <c r="H4552">
        <v>49</v>
      </c>
      <c r="I4552">
        <v>80</v>
      </c>
      <c r="J4552">
        <v>0.61250000000000004</v>
      </c>
      <c r="K4552">
        <v>128</v>
      </c>
      <c r="L4552">
        <v>0.625</v>
      </c>
      <c r="M4552">
        <v>44</v>
      </c>
      <c r="O4552">
        <v>1</v>
      </c>
      <c r="P4552">
        <v>3</v>
      </c>
      <c r="Q4552">
        <v>0.33333333333333331</v>
      </c>
      <c r="R4552">
        <v>5</v>
      </c>
    </row>
    <row r="4553" spans="1:18" x14ac:dyDescent="0.25">
      <c r="A4553" t="s">
        <v>10273</v>
      </c>
      <c r="B4553" t="s">
        <v>9861</v>
      </c>
      <c r="C4553" t="s">
        <v>988</v>
      </c>
      <c r="D4553">
        <v>43282</v>
      </c>
      <c r="E4553">
        <v>0</v>
      </c>
      <c r="F4553">
        <v>0</v>
      </c>
      <c r="G4553" t="e">
        <v>#DIV/0!</v>
      </c>
      <c r="H4553">
        <v>0</v>
      </c>
      <c r="I4553">
        <v>0</v>
      </c>
      <c r="J4553" t="e">
        <v>#DIV/0!</v>
      </c>
      <c r="K4553">
        <v>0</v>
      </c>
      <c r="L4553" t="e">
        <v>#DIV/0!</v>
      </c>
      <c r="M4553">
        <v>0</v>
      </c>
      <c r="O4553">
        <v>0</v>
      </c>
      <c r="P4553">
        <v>0</v>
      </c>
      <c r="Q4553" t="e">
        <v>#DIV/0!</v>
      </c>
      <c r="R4553">
        <v>0</v>
      </c>
    </row>
    <row r="4554" spans="1:18" x14ac:dyDescent="0.25">
      <c r="A4554" t="s">
        <v>10274</v>
      </c>
      <c r="B4554" t="s">
        <v>9862</v>
      </c>
      <c r="C4554" t="s">
        <v>1322</v>
      </c>
      <c r="D4554">
        <v>43282</v>
      </c>
      <c r="E4554">
        <v>0</v>
      </c>
      <c r="F4554">
        <v>0</v>
      </c>
      <c r="G4554" t="e">
        <v>#DIV/0!</v>
      </c>
      <c r="H4554">
        <v>0</v>
      </c>
      <c r="I4554">
        <v>0</v>
      </c>
      <c r="J4554" t="e">
        <v>#DIV/0!</v>
      </c>
      <c r="K4554">
        <v>0</v>
      </c>
      <c r="L4554" t="e">
        <v>#DIV/0!</v>
      </c>
      <c r="M4554">
        <v>0</v>
      </c>
      <c r="O4554">
        <v>0</v>
      </c>
      <c r="P4554">
        <v>0</v>
      </c>
      <c r="Q4554" t="e">
        <v>#DIV/0!</v>
      </c>
      <c r="R4554">
        <v>0</v>
      </c>
    </row>
    <row r="4555" spans="1:18" x14ac:dyDescent="0.25">
      <c r="A4555" t="s">
        <v>10275</v>
      </c>
      <c r="B4555" t="s">
        <v>9863</v>
      </c>
      <c r="C4555" t="s">
        <v>232</v>
      </c>
      <c r="D4555">
        <v>43282</v>
      </c>
      <c r="E4555">
        <v>0</v>
      </c>
      <c r="F4555">
        <v>0</v>
      </c>
      <c r="G4555" t="e">
        <v>#DIV/0!</v>
      </c>
      <c r="H4555">
        <v>0</v>
      </c>
      <c r="I4555">
        <v>0</v>
      </c>
      <c r="J4555" t="e">
        <v>#DIV/0!</v>
      </c>
      <c r="K4555">
        <v>0</v>
      </c>
      <c r="L4555" t="e">
        <v>#DIV/0!</v>
      </c>
      <c r="M4555">
        <v>0</v>
      </c>
      <c r="O4555">
        <v>0</v>
      </c>
      <c r="P4555">
        <v>0</v>
      </c>
      <c r="Q4555" t="e">
        <v>#DIV/0!</v>
      </c>
      <c r="R4555">
        <v>0</v>
      </c>
    </row>
    <row r="4556" spans="1:18" x14ac:dyDescent="0.25">
      <c r="A4556" t="s">
        <v>10276</v>
      </c>
      <c r="B4556" t="s">
        <v>9864</v>
      </c>
      <c r="C4556" t="s">
        <v>207</v>
      </c>
      <c r="D4556">
        <v>43282</v>
      </c>
      <c r="E4556">
        <v>0</v>
      </c>
      <c r="F4556">
        <v>0</v>
      </c>
      <c r="G4556" t="e">
        <v>#DIV/0!</v>
      </c>
      <c r="H4556">
        <v>0</v>
      </c>
      <c r="I4556">
        <v>0</v>
      </c>
      <c r="J4556" t="e">
        <v>#DIV/0!</v>
      </c>
      <c r="K4556">
        <v>0</v>
      </c>
      <c r="L4556" t="e">
        <v>#DIV/0!</v>
      </c>
      <c r="M4556">
        <v>0</v>
      </c>
      <c r="N4556" t="e">
        <v>#DIV/0!</v>
      </c>
      <c r="O4556">
        <v>0</v>
      </c>
      <c r="P4556">
        <v>0</v>
      </c>
      <c r="Q4556" t="e">
        <v>#DIV/0!</v>
      </c>
      <c r="R4556">
        <v>0</v>
      </c>
    </row>
    <row r="4557" spans="1:18" x14ac:dyDescent="0.25">
      <c r="A4557" t="s">
        <v>10277</v>
      </c>
      <c r="B4557" t="s">
        <v>9865</v>
      </c>
      <c r="C4557" t="s">
        <v>2175</v>
      </c>
      <c r="D4557">
        <v>43282</v>
      </c>
      <c r="E4557">
        <v>0</v>
      </c>
      <c r="F4557">
        <v>0</v>
      </c>
      <c r="G4557" t="e">
        <v>#DIV/0!</v>
      </c>
      <c r="H4557">
        <v>0</v>
      </c>
      <c r="I4557">
        <v>0</v>
      </c>
      <c r="J4557" t="e">
        <v>#DIV/0!</v>
      </c>
      <c r="K4557">
        <v>0</v>
      </c>
      <c r="L4557" t="e">
        <v>#DIV/0!</v>
      </c>
      <c r="M4557">
        <v>0</v>
      </c>
      <c r="O4557">
        <v>0</v>
      </c>
      <c r="P4557">
        <v>0</v>
      </c>
      <c r="Q4557" t="e">
        <v>#DIV/0!</v>
      </c>
      <c r="R4557">
        <v>0</v>
      </c>
    </row>
    <row r="4558" spans="1:18" x14ac:dyDescent="0.25">
      <c r="A4558" t="s">
        <v>10278</v>
      </c>
      <c r="B4558" t="s">
        <v>9866</v>
      </c>
      <c r="C4558" t="s">
        <v>228</v>
      </c>
      <c r="D4558">
        <v>43282</v>
      </c>
      <c r="E4558">
        <v>8</v>
      </c>
      <c r="F4558">
        <v>6</v>
      </c>
      <c r="G4558">
        <v>1.3333333333333333</v>
      </c>
      <c r="H4558">
        <v>45</v>
      </c>
      <c r="I4558">
        <v>88</v>
      </c>
      <c r="J4558">
        <v>0.51136363636363635</v>
      </c>
      <c r="K4558">
        <v>66</v>
      </c>
      <c r="L4558">
        <v>1.3333333333333333</v>
      </c>
      <c r="M4558">
        <v>45</v>
      </c>
      <c r="O4558">
        <v>0</v>
      </c>
      <c r="P4558">
        <v>0</v>
      </c>
      <c r="Q4558" t="e">
        <v>#DIV/0!</v>
      </c>
      <c r="R4558">
        <v>0</v>
      </c>
    </row>
    <row r="4559" spans="1:18" x14ac:dyDescent="0.25">
      <c r="A4559" t="s">
        <v>10279</v>
      </c>
      <c r="B4559" t="s">
        <v>9867</v>
      </c>
      <c r="C4559" t="s">
        <v>689</v>
      </c>
      <c r="D4559">
        <v>43282</v>
      </c>
      <c r="E4559">
        <v>0</v>
      </c>
      <c r="F4559">
        <v>0</v>
      </c>
      <c r="G4559" t="e">
        <v>#DIV/0!</v>
      </c>
      <c r="H4559">
        <v>0</v>
      </c>
      <c r="I4559">
        <v>0</v>
      </c>
      <c r="J4559" t="e">
        <v>#DIV/0!</v>
      </c>
      <c r="K4559">
        <v>0</v>
      </c>
      <c r="L4559" t="e">
        <v>#DIV/0!</v>
      </c>
      <c r="M4559">
        <v>0</v>
      </c>
      <c r="O4559">
        <v>0</v>
      </c>
      <c r="P4559">
        <v>0</v>
      </c>
      <c r="Q4559" t="e">
        <v>#DIV/0!</v>
      </c>
      <c r="R4559">
        <v>0</v>
      </c>
    </row>
    <row r="4560" spans="1:18" x14ac:dyDescent="0.25">
      <c r="A4560" t="s">
        <v>10280</v>
      </c>
      <c r="B4560" t="s">
        <v>9868</v>
      </c>
      <c r="C4560" t="s">
        <v>211</v>
      </c>
      <c r="D4560">
        <v>43282</v>
      </c>
      <c r="E4560">
        <v>4</v>
      </c>
      <c r="F4560">
        <v>6</v>
      </c>
      <c r="G4560">
        <v>0.66666666666666663</v>
      </c>
      <c r="H4560">
        <v>18</v>
      </c>
      <c r="I4560">
        <v>28</v>
      </c>
      <c r="J4560">
        <v>0.6428571428571429</v>
      </c>
      <c r="K4560">
        <v>48</v>
      </c>
      <c r="L4560">
        <v>0.58333333333333337</v>
      </c>
      <c r="M4560">
        <v>17</v>
      </c>
      <c r="N4560">
        <v>0.93</v>
      </c>
      <c r="O4560">
        <v>1</v>
      </c>
      <c r="P4560">
        <v>2</v>
      </c>
      <c r="Q4560">
        <v>0.5</v>
      </c>
      <c r="R4560">
        <v>1</v>
      </c>
    </row>
    <row r="4561" spans="1:18" x14ac:dyDescent="0.25">
      <c r="A4561" t="s">
        <v>10281</v>
      </c>
      <c r="B4561" t="s">
        <v>9869</v>
      </c>
      <c r="C4561" t="s">
        <v>216</v>
      </c>
      <c r="D4561">
        <v>43282</v>
      </c>
      <c r="E4561">
        <v>1</v>
      </c>
      <c r="F4561">
        <v>1.5</v>
      </c>
      <c r="G4561">
        <v>0.66666666666666663</v>
      </c>
      <c r="H4561">
        <v>6</v>
      </c>
      <c r="I4561">
        <v>6</v>
      </c>
      <c r="J4561">
        <v>1</v>
      </c>
      <c r="K4561">
        <v>9</v>
      </c>
      <c r="L4561">
        <v>0.66666666666666663</v>
      </c>
      <c r="M4561">
        <v>0</v>
      </c>
      <c r="O4561">
        <v>0</v>
      </c>
      <c r="P4561">
        <v>0</v>
      </c>
      <c r="Q4561" t="e">
        <v>#DIV/0!</v>
      </c>
      <c r="R4561">
        <v>6</v>
      </c>
    </row>
    <row r="4562" spans="1:18" x14ac:dyDescent="0.25">
      <c r="A4562" t="s">
        <v>10282</v>
      </c>
      <c r="B4562" t="s">
        <v>9870</v>
      </c>
      <c r="C4562" t="s">
        <v>230</v>
      </c>
      <c r="D4562">
        <v>43282</v>
      </c>
      <c r="E4562">
        <v>6</v>
      </c>
      <c r="F4562">
        <v>5.5</v>
      </c>
      <c r="G4562">
        <v>1.0909090909090908</v>
      </c>
      <c r="H4562">
        <v>59</v>
      </c>
      <c r="I4562">
        <v>66</v>
      </c>
      <c r="J4562">
        <v>0.89393939393939392</v>
      </c>
      <c r="K4562">
        <v>62</v>
      </c>
      <c r="L4562">
        <v>1.064516129032258</v>
      </c>
      <c r="M4562">
        <v>59</v>
      </c>
      <c r="O4562">
        <v>1</v>
      </c>
      <c r="P4562">
        <v>1</v>
      </c>
      <c r="Q4562">
        <v>1</v>
      </c>
      <c r="R4562">
        <v>0</v>
      </c>
    </row>
    <row r="4563" spans="1:18" x14ac:dyDescent="0.25">
      <c r="A4563" t="s">
        <v>10283</v>
      </c>
      <c r="B4563" t="s">
        <v>9871</v>
      </c>
      <c r="C4563" t="s">
        <v>9771</v>
      </c>
      <c r="D4563">
        <v>43282</v>
      </c>
      <c r="E4563">
        <v>5</v>
      </c>
      <c r="F4563">
        <v>7</v>
      </c>
      <c r="G4563">
        <v>0.7142857142857143</v>
      </c>
      <c r="H4563">
        <v>38</v>
      </c>
      <c r="I4563">
        <v>30</v>
      </c>
      <c r="J4563">
        <v>1.2666666666666666</v>
      </c>
      <c r="K4563">
        <v>42</v>
      </c>
      <c r="L4563">
        <v>0.7142857142857143</v>
      </c>
      <c r="M4563">
        <v>31</v>
      </c>
      <c r="O4563">
        <v>3</v>
      </c>
      <c r="P4563">
        <v>8</v>
      </c>
      <c r="Q4563">
        <v>0.375</v>
      </c>
      <c r="R4563">
        <v>7</v>
      </c>
    </row>
    <row r="4564" spans="1:18" x14ac:dyDescent="0.25">
      <c r="A4564" t="s">
        <v>10284</v>
      </c>
      <c r="B4564" t="s">
        <v>9872</v>
      </c>
      <c r="C4564" t="s">
        <v>237</v>
      </c>
      <c r="D4564">
        <v>43282</v>
      </c>
      <c r="E4564">
        <v>9</v>
      </c>
      <c r="F4564">
        <v>7.5</v>
      </c>
      <c r="G4564">
        <v>1.2</v>
      </c>
      <c r="H4564">
        <v>100</v>
      </c>
      <c r="I4564">
        <v>102</v>
      </c>
      <c r="J4564">
        <v>0.98039215686274506</v>
      </c>
      <c r="K4564">
        <v>84</v>
      </c>
      <c r="L4564">
        <v>1.2142857142857142</v>
      </c>
      <c r="M4564">
        <v>89</v>
      </c>
      <c r="O4564">
        <v>1</v>
      </c>
      <c r="P4564">
        <v>6</v>
      </c>
      <c r="Q4564">
        <v>0.16666666666666666</v>
      </c>
      <c r="R4564">
        <v>11</v>
      </c>
    </row>
    <row r="4565" spans="1:18" x14ac:dyDescent="0.25">
      <c r="A4565" t="s">
        <v>10285</v>
      </c>
      <c r="B4565" t="s">
        <v>9873</v>
      </c>
      <c r="C4565" t="s">
        <v>364</v>
      </c>
      <c r="D4565">
        <v>43282</v>
      </c>
      <c r="E4565">
        <v>9</v>
      </c>
      <c r="F4565">
        <v>9</v>
      </c>
      <c r="G4565">
        <v>1</v>
      </c>
      <c r="H4565">
        <v>34</v>
      </c>
      <c r="I4565">
        <v>54</v>
      </c>
      <c r="J4565">
        <v>0.62962962962962965</v>
      </c>
      <c r="K4565">
        <v>54</v>
      </c>
      <c r="L4565">
        <v>1</v>
      </c>
      <c r="M4565">
        <v>32</v>
      </c>
      <c r="O4565">
        <v>4</v>
      </c>
      <c r="P4565">
        <v>4</v>
      </c>
      <c r="Q4565">
        <v>1</v>
      </c>
      <c r="R4565">
        <v>2</v>
      </c>
    </row>
    <row r="4566" spans="1:18" x14ac:dyDescent="0.25">
      <c r="A4566" t="s">
        <v>10286</v>
      </c>
      <c r="B4566" t="s">
        <v>9874</v>
      </c>
      <c r="C4566" t="s">
        <v>219</v>
      </c>
      <c r="D4566">
        <v>43282</v>
      </c>
      <c r="E4566">
        <v>12.5</v>
      </c>
      <c r="F4566">
        <v>13.5</v>
      </c>
      <c r="G4566">
        <v>0.92592592592592593</v>
      </c>
      <c r="H4566">
        <v>104</v>
      </c>
      <c r="I4566">
        <v>142</v>
      </c>
      <c r="J4566">
        <v>0.73239436619718312</v>
      </c>
      <c r="K4566">
        <v>150</v>
      </c>
      <c r="L4566">
        <v>0.94666666666666666</v>
      </c>
      <c r="M4566">
        <v>67</v>
      </c>
      <c r="N4566">
        <v>0.95</v>
      </c>
      <c r="O4566">
        <v>10</v>
      </c>
      <c r="P4566">
        <v>12</v>
      </c>
      <c r="Q4566">
        <v>0.83333333333333337</v>
      </c>
      <c r="R4566">
        <v>37</v>
      </c>
    </row>
    <row r="4567" spans="1:18" x14ac:dyDescent="0.25">
      <c r="A4567" t="s">
        <v>10287</v>
      </c>
      <c r="B4567" t="s">
        <v>9875</v>
      </c>
      <c r="C4567" t="s">
        <v>9776</v>
      </c>
      <c r="D4567">
        <v>43282</v>
      </c>
      <c r="E4567">
        <v>7</v>
      </c>
      <c r="F4567">
        <v>7</v>
      </c>
      <c r="G4567">
        <v>1</v>
      </c>
      <c r="H4567">
        <v>21</v>
      </c>
      <c r="I4567">
        <v>42</v>
      </c>
      <c r="J4567">
        <v>0.5</v>
      </c>
      <c r="K4567">
        <v>42</v>
      </c>
      <c r="L4567">
        <v>1</v>
      </c>
      <c r="M4567">
        <v>18</v>
      </c>
      <c r="O4567">
        <v>1</v>
      </c>
      <c r="P4567">
        <v>1</v>
      </c>
      <c r="Q4567">
        <v>1</v>
      </c>
      <c r="R4567">
        <v>3</v>
      </c>
    </row>
    <row r="4568" spans="1:18" x14ac:dyDescent="0.25">
      <c r="A4568" t="s">
        <v>10288</v>
      </c>
      <c r="B4568" t="s">
        <v>9876</v>
      </c>
      <c r="C4568" t="s">
        <v>235</v>
      </c>
      <c r="D4568">
        <v>43282</v>
      </c>
      <c r="E4568">
        <v>0</v>
      </c>
      <c r="F4568">
        <v>0</v>
      </c>
      <c r="G4568" t="e">
        <v>#DIV/0!</v>
      </c>
      <c r="H4568">
        <v>0</v>
      </c>
      <c r="I4568">
        <v>0</v>
      </c>
      <c r="J4568" t="e">
        <v>#DIV/0!</v>
      </c>
      <c r="K4568">
        <v>0</v>
      </c>
      <c r="L4568" t="e">
        <v>#DIV/0!</v>
      </c>
      <c r="M4568">
        <v>0</v>
      </c>
      <c r="O4568">
        <v>0</v>
      </c>
      <c r="P4568">
        <v>0</v>
      </c>
      <c r="Q4568" t="e">
        <v>#DIV/0!</v>
      </c>
      <c r="R4568">
        <v>0</v>
      </c>
    </row>
    <row r="4569" spans="1:18" x14ac:dyDescent="0.25">
      <c r="A4569" t="s">
        <v>10289</v>
      </c>
      <c r="B4569" t="s">
        <v>9877</v>
      </c>
      <c r="C4569" t="s">
        <v>239</v>
      </c>
      <c r="D4569">
        <v>43282</v>
      </c>
      <c r="E4569">
        <v>3</v>
      </c>
      <c r="F4569">
        <v>4.5</v>
      </c>
      <c r="G4569">
        <v>0.66666666666666663</v>
      </c>
      <c r="H4569">
        <v>11</v>
      </c>
      <c r="I4569">
        <v>36</v>
      </c>
      <c r="J4569">
        <v>0.30555555555555558</v>
      </c>
      <c r="K4569">
        <v>63</v>
      </c>
      <c r="L4569">
        <v>0.5714285714285714</v>
      </c>
      <c r="M4569">
        <v>11</v>
      </c>
      <c r="O4569">
        <v>2</v>
      </c>
      <c r="P4569">
        <v>3</v>
      </c>
      <c r="Q4569">
        <v>0.66666666666666663</v>
      </c>
      <c r="R4569">
        <v>0</v>
      </c>
    </row>
    <row r="4570" spans="1:18" x14ac:dyDescent="0.25">
      <c r="A4570" t="s">
        <v>10290</v>
      </c>
      <c r="B4570" t="s">
        <v>9878</v>
      </c>
      <c r="C4570" t="s">
        <v>222</v>
      </c>
      <c r="D4570">
        <v>43282</v>
      </c>
      <c r="E4570">
        <v>0</v>
      </c>
      <c r="F4570">
        <v>0</v>
      </c>
      <c r="G4570" t="e">
        <v>#DIV/0!</v>
      </c>
      <c r="H4570">
        <v>0</v>
      </c>
      <c r="I4570">
        <v>0</v>
      </c>
      <c r="J4570" t="e">
        <v>#DIV/0!</v>
      </c>
      <c r="K4570">
        <v>0</v>
      </c>
      <c r="L4570" t="e">
        <v>#DIV/0!</v>
      </c>
      <c r="M4570">
        <v>0</v>
      </c>
      <c r="O4570">
        <v>0</v>
      </c>
      <c r="P4570">
        <v>0</v>
      </c>
      <c r="Q4570" t="e">
        <v>#DIV/0!</v>
      </c>
      <c r="R4570">
        <v>0</v>
      </c>
    </row>
    <row r="4571" spans="1:18" x14ac:dyDescent="0.25">
      <c r="A4571" t="s">
        <v>10291</v>
      </c>
      <c r="B4571" t="s">
        <v>9879</v>
      </c>
      <c r="C4571" t="s">
        <v>603</v>
      </c>
      <c r="D4571">
        <v>43282</v>
      </c>
      <c r="E4571">
        <v>0</v>
      </c>
      <c r="F4571">
        <v>0</v>
      </c>
      <c r="G4571" t="e">
        <v>#DIV/0!</v>
      </c>
      <c r="H4571">
        <v>0</v>
      </c>
      <c r="I4571">
        <v>0</v>
      </c>
      <c r="J4571" t="e">
        <v>#DIV/0!</v>
      </c>
      <c r="K4571">
        <v>0</v>
      </c>
      <c r="L4571" t="e">
        <v>#DIV/0!</v>
      </c>
      <c r="M4571">
        <v>0</v>
      </c>
      <c r="O4571">
        <v>0</v>
      </c>
      <c r="P4571">
        <v>0</v>
      </c>
      <c r="Q4571" t="e">
        <v>#DIV/0!</v>
      </c>
      <c r="R4571">
        <v>0</v>
      </c>
    </row>
    <row r="4572" spans="1:18" x14ac:dyDescent="0.25">
      <c r="A4572" t="s">
        <v>10292</v>
      </c>
      <c r="B4572" t="s">
        <v>9880</v>
      </c>
      <c r="C4572" t="s">
        <v>225</v>
      </c>
      <c r="D4572">
        <v>43282</v>
      </c>
      <c r="E4572">
        <v>0</v>
      </c>
      <c r="F4572">
        <v>0</v>
      </c>
      <c r="G4572" t="e">
        <v>#DIV/0!</v>
      </c>
      <c r="H4572">
        <v>0</v>
      </c>
      <c r="I4572">
        <v>0</v>
      </c>
      <c r="J4572" t="e">
        <v>#DIV/0!</v>
      </c>
      <c r="K4572">
        <v>0</v>
      </c>
      <c r="L4572" t="e">
        <v>#DIV/0!</v>
      </c>
      <c r="M4572">
        <v>0</v>
      </c>
      <c r="O4572">
        <v>0</v>
      </c>
      <c r="P4572">
        <v>0</v>
      </c>
      <c r="Q4572" t="e">
        <v>#DIV/0!</v>
      </c>
      <c r="R4572">
        <v>0</v>
      </c>
    </row>
    <row r="4573" spans="1:18" x14ac:dyDescent="0.25">
      <c r="A4573" t="s">
        <v>10293</v>
      </c>
      <c r="B4573" t="s">
        <v>9881</v>
      </c>
      <c r="C4573" t="s">
        <v>247</v>
      </c>
      <c r="D4573">
        <v>43282</v>
      </c>
      <c r="E4573">
        <v>0</v>
      </c>
      <c r="F4573">
        <v>0</v>
      </c>
      <c r="G4573" t="e">
        <v>#DIV/0!</v>
      </c>
      <c r="H4573">
        <v>0</v>
      </c>
      <c r="I4573">
        <v>0</v>
      </c>
      <c r="J4573" t="e">
        <v>#DIV/0!</v>
      </c>
      <c r="K4573">
        <v>0</v>
      </c>
      <c r="L4573" t="e">
        <v>#DIV/0!</v>
      </c>
      <c r="M4573">
        <v>0</v>
      </c>
      <c r="O4573">
        <v>0</v>
      </c>
      <c r="P4573">
        <v>0</v>
      </c>
      <c r="Q4573" t="e">
        <v>#DIV/0!</v>
      </c>
      <c r="R4573">
        <v>0</v>
      </c>
    </row>
    <row r="4574" spans="1:18" x14ac:dyDescent="0.25">
      <c r="A4574" t="s">
        <v>10294</v>
      </c>
      <c r="B4574" t="s">
        <v>9882</v>
      </c>
      <c r="C4574" t="s">
        <v>2637</v>
      </c>
      <c r="D4574">
        <v>43282</v>
      </c>
      <c r="E4574">
        <v>3.5</v>
      </c>
      <c r="F4574">
        <v>3.5</v>
      </c>
      <c r="G4574">
        <v>1</v>
      </c>
      <c r="H4574">
        <v>13</v>
      </c>
      <c r="I4574">
        <v>21</v>
      </c>
      <c r="J4574">
        <v>0.61904761904761907</v>
      </c>
      <c r="K4574">
        <v>21</v>
      </c>
      <c r="L4574">
        <v>1</v>
      </c>
      <c r="M4574">
        <v>12</v>
      </c>
      <c r="O4574">
        <v>1</v>
      </c>
      <c r="P4574">
        <v>1</v>
      </c>
      <c r="Q4574">
        <v>1</v>
      </c>
      <c r="R4574">
        <v>1</v>
      </c>
    </row>
    <row r="4575" spans="1:18" x14ac:dyDescent="0.25">
      <c r="A4575" t="s">
        <v>10295</v>
      </c>
      <c r="B4575" t="s">
        <v>9883</v>
      </c>
      <c r="C4575" t="s">
        <v>2531</v>
      </c>
      <c r="D4575">
        <v>43282</v>
      </c>
      <c r="E4575">
        <v>4</v>
      </c>
      <c r="F4575">
        <v>5</v>
      </c>
      <c r="G4575">
        <v>0.8</v>
      </c>
      <c r="H4575">
        <v>12</v>
      </c>
      <c r="I4575">
        <v>24</v>
      </c>
      <c r="J4575">
        <v>0.5</v>
      </c>
      <c r="K4575">
        <v>30</v>
      </c>
      <c r="L4575">
        <v>0.8</v>
      </c>
      <c r="M4575">
        <v>12</v>
      </c>
      <c r="O4575">
        <v>2</v>
      </c>
      <c r="P4575">
        <v>4</v>
      </c>
      <c r="Q4575">
        <v>0.5</v>
      </c>
      <c r="R4575">
        <v>0</v>
      </c>
    </row>
    <row r="4576" spans="1:18" x14ac:dyDescent="0.25">
      <c r="A4576" t="s">
        <v>10296</v>
      </c>
      <c r="B4576" t="s">
        <v>9884</v>
      </c>
      <c r="C4576" t="s">
        <v>2601</v>
      </c>
      <c r="D4576">
        <v>43282</v>
      </c>
      <c r="E4576">
        <v>7.5</v>
      </c>
      <c r="F4576">
        <v>8.5</v>
      </c>
      <c r="G4576">
        <v>0.88235294117647056</v>
      </c>
      <c r="H4576">
        <v>25</v>
      </c>
      <c r="I4576">
        <v>45</v>
      </c>
      <c r="J4576">
        <v>0.55555555555555558</v>
      </c>
      <c r="K4576">
        <v>51</v>
      </c>
      <c r="L4576">
        <v>0.88235294117647056</v>
      </c>
      <c r="M4576">
        <v>24</v>
      </c>
      <c r="O4576">
        <v>3</v>
      </c>
      <c r="P4576">
        <v>5</v>
      </c>
      <c r="Q4576">
        <v>0.6</v>
      </c>
      <c r="R4576">
        <v>1</v>
      </c>
    </row>
    <row r="4577" spans="1:18" x14ac:dyDescent="0.25">
      <c r="A4577" t="s">
        <v>10297</v>
      </c>
      <c r="B4577" t="s">
        <v>9885</v>
      </c>
      <c r="C4577" t="s">
        <v>242</v>
      </c>
      <c r="D4577">
        <v>43282</v>
      </c>
      <c r="E4577">
        <v>6</v>
      </c>
      <c r="F4577">
        <v>9</v>
      </c>
      <c r="G4577">
        <v>0.66666666666666663</v>
      </c>
      <c r="H4577">
        <v>28</v>
      </c>
      <c r="I4577">
        <v>50</v>
      </c>
      <c r="J4577">
        <v>0.56000000000000005</v>
      </c>
      <c r="K4577">
        <v>78</v>
      </c>
      <c r="L4577">
        <v>0.64102564102564108</v>
      </c>
      <c r="M4577">
        <v>20</v>
      </c>
      <c r="N4577">
        <v>0.94</v>
      </c>
      <c r="O4577">
        <v>7</v>
      </c>
      <c r="P4577">
        <v>8</v>
      </c>
      <c r="Q4577">
        <v>0.875</v>
      </c>
      <c r="R4577">
        <v>8</v>
      </c>
    </row>
    <row r="4578" spans="1:18" x14ac:dyDescent="0.25">
      <c r="A4578" t="s">
        <v>10298</v>
      </c>
      <c r="B4578" t="s">
        <v>9886</v>
      </c>
      <c r="C4578" t="s">
        <v>243</v>
      </c>
      <c r="D4578">
        <v>43282</v>
      </c>
      <c r="E4578">
        <v>0</v>
      </c>
      <c r="F4578">
        <v>0</v>
      </c>
      <c r="G4578" t="e">
        <v>#DIV/0!</v>
      </c>
      <c r="H4578">
        <v>0</v>
      </c>
      <c r="I4578">
        <v>0</v>
      </c>
      <c r="J4578" t="e">
        <v>#DIV/0!</v>
      </c>
      <c r="K4578">
        <v>0</v>
      </c>
      <c r="L4578" t="e">
        <v>#DIV/0!</v>
      </c>
      <c r="M4578">
        <v>0</v>
      </c>
      <c r="O4578">
        <v>0</v>
      </c>
      <c r="P4578">
        <v>0</v>
      </c>
      <c r="Q4578" t="e">
        <v>#DIV/0!</v>
      </c>
      <c r="R4578">
        <v>0</v>
      </c>
    </row>
    <row r="4579" spans="1:18" x14ac:dyDescent="0.25">
      <c r="A4579" t="s">
        <v>10299</v>
      </c>
      <c r="B4579" t="s">
        <v>9887</v>
      </c>
      <c r="C4579" t="s">
        <v>244</v>
      </c>
      <c r="D4579">
        <v>43282</v>
      </c>
      <c r="E4579">
        <v>0</v>
      </c>
      <c r="F4579">
        <v>0</v>
      </c>
      <c r="G4579" t="e">
        <v>#DIV/0!</v>
      </c>
      <c r="H4579">
        <v>0</v>
      </c>
      <c r="I4579">
        <v>0</v>
      </c>
      <c r="J4579" t="e">
        <v>#DIV/0!</v>
      </c>
      <c r="K4579">
        <v>0</v>
      </c>
      <c r="L4579" t="e">
        <v>#DIV/0!</v>
      </c>
      <c r="M4579">
        <v>0</v>
      </c>
      <c r="O4579">
        <v>0</v>
      </c>
      <c r="P4579">
        <v>0</v>
      </c>
      <c r="Q4579" t="e">
        <v>#DIV/0!</v>
      </c>
      <c r="R4579">
        <v>0</v>
      </c>
    </row>
    <row r="4580" spans="1:18" x14ac:dyDescent="0.25">
      <c r="A4580" t="s">
        <v>10300</v>
      </c>
      <c r="B4580" t="s">
        <v>9888</v>
      </c>
      <c r="C4580" t="s">
        <v>2809</v>
      </c>
      <c r="D4580">
        <v>43282</v>
      </c>
      <c r="E4580">
        <v>6.5</v>
      </c>
      <c r="F4580">
        <v>7</v>
      </c>
      <c r="G4580">
        <v>0.9285714285714286</v>
      </c>
      <c r="H4580">
        <v>39</v>
      </c>
      <c r="I4580">
        <v>39</v>
      </c>
      <c r="J4580">
        <v>1</v>
      </c>
      <c r="K4580">
        <v>42</v>
      </c>
      <c r="L4580">
        <v>0.9285714285714286</v>
      </c>
      <c r="M4580">
        <v>31</v>
      </c>
      <c r="O4580">
        <v>1</v>
      </c>
      <c r="P4580">
        <v>6</v>
      </c>
      <c r="Q4580">
        <v>0.16666666666666666</v>
      </c>
      <c r="R4580">
        <v>8</v>
      </c>
    </row>
    <row r="4581" spans="1:18" x14ac:dyDescent="0.25">
      <c r="A4581" t="s">
        <v>10301</v>
      </c>
      <c r="B4581" t="s">
        <v>9889</v>
      </c>
      <c r="C4581" t="s">
        <v>2565</v>
      </c>
      <c r="D4581">
        <v>43282</v>
      </c>
      <c r="E4581">
        <v>2</v>
      </c>
      <c r="F4581">
        <v>2.5</v>
      </c>
      <c r="G4581">
        <v>0.8</v>
      </c>
      <c r="H4581">
        <v>5</v>
      </c>
      <c r="I4581">
        <v>12</v>
      </c>
      <c r="J4581">
        <v>0.41666666666666669</v>
      </c>
      <c r="K4581">
        <v>15</v>
      </c>
      <c r="L4581">
        <v>0.8</v>
      </c>
      <c r="M4581">
        <v>0</v>
      </c>
      <c r="O4581">
        <v>0</v>
      </c>
      <c r="P4581">
        <v>0</v>
      </c>
      <c r="Q4581" t="e">
        <v>#DIV/0!</v>
      </c>
      <c r="R4581">
        <v>5</v>
      </c>
    </row>
    <row r="4582" spans="1:18" x14ac:dyDescent="0.25">
      <c r="A4582" t="s">
        <v>10302</v>
      </c>
      <c r="B4582" t="s">
        <v>9890</v>
      </c>
      <c r="C4582" t="s">
        <v>2887</v>
      </c>
      <c r="D4582">
        <v>43282</v>
      </c>
      <c r="E4582">
        <v>8.5</v>
      </c>
      <c r="F4582">
        <v>9.5</v>
      </c>
      <c r="G4582">
        <v>0.89473684210526316</v>
      </c>
      <c r="H4582">
        <v>44</v>
      </c>
      <c r="I4582">
        <v>51</v>
      </c>
      <c r="J4582">
        <v>0.86274509803921573</v>
      </c>
      <c r="K4582">
        <v>57</v>
      </c>
      <c r="L4582">
        <v>0.89473684210526316</v>
      </c>
      <c r="M4582">
        <v>31</v>
      </c>
      <c r="O4582">
        <v>1</v>
      </c>
      <c r="P4582">
        <v>6</v>
      </c>
      <c r="Q4582">
        <v>0.16666666666666666</v>
      </c>
      <c r="R4582">
        <v>13</v>
      </c>
    </row>
    <row r="4583" spans="1:18" x14ac:dyDescent="0.25">
      <c r="A4583" t="s">
        <v>10303</v>
      </c>
      <c r="B4583" t="s">
        <v>9891</v>
      </c>
      <c r="C4583" t="s">
        <v>245</v>
      </c>
      <c r="D4583">
        <v>43282</v>
      </c>
      <c r="E4583">
        <v>12.5</v>
      </c>
      <c r="F4583">
        <v>13</v>
      </c>
      <c r="G4583">
        <v>0.96153846153846156</v>
      </c>
      <c r="H4583">
        <v>51</v>
      </c>
      <c r="I4583">
        <v>75</v>
      </c>
      <c r="J4583">
        <v>0.68</v>
      </c>
      <c r="K4583">
        <v>78</v>
      </c>
      <c r="L4583">
        <v>0.96153846153846156</v>
      </c>
      <c r="M4583">
        <v>42</v>
      </c>
      <c r="O4583">
        <v>4</v>
      </c>
      <c r="P4583">
        <v>4</v>
      </c>
      <c r="Q4583">
        <v>1</v>
      </c>
      <c r="R4583">
        <v>9</v>
      </c>
    </row>
    <row r="4584" spans="1:18" x14ac:dyDescent="0.25">
      <c r="A4584" t="s">
        <v>10304</v>
      </c>
      <c r="B4584" t="s">
        <v>9892</v>
      </c>
      <c r="C4584" t="s">
        <v>246</v>
      </c>
      <c r="D4584">
        <v>43282</v>
      </c>
      <c r="E4584">
        <v>36</v>
      </c>
      <c r="F4584">
        <v>36.5</v>
      </c>
      <c r="G4584">
        <v>0.98630136986301364</v>
      </c>
      <c r="H4584">
        <v>315</v>
      </c>
      <c r="I4584">
        <v>426</v>
      </c>
      <c r="J4584">
        <v>0.73943661971830987</v>
      </c>
      <c r="K4584">
        <v>454</v>
      </c>
      <c r="L4584">
        <v>0.93832599118942728</v>
      </c>
      <c r="M4584">
        <v>275</v>
      </c>
      <c r="O4584">
        <v>9</v>
      </c>
      <c r="P4584">
        <v>17</v>
      </c>
      <c r="Q4584">
        <v>0.52941176470588236</v>
      </c>
      <c r="R4584">
        <v>40</v>
      </c>
    </row>
    <row r="4585" spans="1:18" x14ac:dyDescent="0.25">
      <c r="A4585" t="s">
        <v>10305</v>
      </c>
      <c r="B4585" t="s">
        <v>9893</v>
      </c>
      <c r="C4585" t="s">
        <v>365</v>
      </c>
      <c r="D4585">
        <v>43282</v>
      </c>
      <c r="E4585">
        <v>5.5</v>
      </c>
      <c r="F4585">
        <v>6</v>
      </c>
      <c r="G4585">
        <v>0.91666666666666663</v>
      </c>
      <c r="H4585">
        <v>27</v>
      </c>
      <c r="I4585">
        <v>33</v>
      </c>
      <c r="J4585">
        <v>0.81818181818181823</v>
      </c>
      <c r="K4585">
        <v>36</v>
      </c>
      <c r="L4585">
        <v>0.91666666666666663</v>
      </c>
      <c r="M4585">
        <v>26</v>
      </c>
      <c r="O4585">
        <v>0</v>
      </c>
      <c r="P4585">
        <v>0</v>
      </c>
      <c r="Q4585" t="e">
        <v>#DIV/0!</v>
      </c>
      <c r="R4585">
        <v>1</v>
      </c>
    </row>
    <row r="4586" spans="1:18" x14ac:dyDescent="0.25">
      <c r="A4586" t="s">
        <v>10306</v>
      </c>
      <c r="B4586" t="s">
        <v>9894</v>
      </c>
      <c r="C4586" t="s">
        <v>9513</v>
      </c>
      <c r="D4586">
        <v>43282</v>
      </c>
      <c r="E4586">
        <v>70</v>
      </c>
      <c r="F4586">
        <v>75</v>
      </c>
      <c r="G4586">
        <v>0.93333333333333335</v>
      </c>
      <c r="H4586">
        <v>473</v>
      </c>
      <c r="I4586">
        <v>644</v>
      </c>
      <c r="J4586">
        <v>0.73447204968944102</v>
      </c>
      <c r="K4586">
        <v>709</v>
      </c>
      <c r="L4586">
        <v>0.90832157968970384</v>
      </c>
      <c r="M4586">
        <v>406</v>
      </c>
      <c r="O4586">
        <v>22</v>
      </c>
      <c r="P4586">
        <v>36</v>
      </c>
      <c r="Q4586">
        <v>0.61111111111111116</v>
      </c>
      <c r="R4586">
        <v>67</v>
      </c>
    </row>
    <row r="4587" spans="1:18" x14ac:dyDescent="0.25">
      <c r="A4587" t="s">
        <v>10307</v>
      </c>
      <c r="B4587" t="s">
        <v>9895</v>
      </c>
      <c r="C4587" t="s">
        <v>9516</v>
      </c>
      <c r="D4587">
        <v>43282</v>
      </c>
      <c r="E4587">
        <v>6</v>
      </c>
      <c r="F4587">
        <v>7.5</v>
      </c>
      <c r="G4587">
        <v>0.8</v>
      </c>
      <c r="H4587">
        <v>17</v>
      </c>
      <c r="I4587">
        <v>36</v>
      </c>
      <c r="J4587">
        <v>0.47222222222222221</v>
      </c>
      <c r="K4587">
        <v>45</v>
      </c>
      <c r="L4587">
        <v>0.8</v>
      </c>
      <c r="M4587">
        <v>12</v>
      </c>
      <c r="N4587" t="s">
        <v>9795</v>
      </c>
      <c r="O4587">
        <v>2</v>
      </c>
      <c r="P4587">
        <v>4</v>
      </c>
      <c r="Q4587">
        <v>0.5</v>
      </c>
      <c r="R4587">
        <v>5</v>
      </c>
    </row>
    <row r="4588" spans="1:18" x14ac:dyDescent="0.25">
      <c r="A4588" t="s">
        <v>10308</v>
      </c>
      <c r="B4588" t="s">
        <v>9896</v>
      </c>
      <c r="C4588" t="s">
        <v>9520</v>
      </c>
      <c r="D4588">
        <v>43282</v>
      </c>
      <c r="E4588">
        <v>22.5</v>
      </c>
      <c r="F4588">
        <v>23.5</v>
      </c>
      <c r="G4588">
        <v>0.95744680851063835</v>
      </c>
      <c r="H4588">
        <v>103</v>
      </c>
      <c r="I4588">
        <v>135</v>
      </c>
      <c r="J4588">
        <v>0.76296296296296295</v>
      </c>
      <c r="K4588">
        <v>141</v>
      </c>
      <c r="L4588">
        <v>0.95744680851063835</v>
      </c>
      <c r="M4588">
        <v>85</v>
      </c>
      <c r="O4588">
        <v>6</v>
      </c>
      <c r="P4588">
        <v>11</v>
      </c>
      <c r="Q4588">
        <v>0.54545454545454541</v>
      </c>
      <c r="R4588">
        <v>18</v>
      </c>
    </row>
    <row r="4589" spans="1:18" x14ac:dyDescent="0.25">
      <c r="A4589" t="s">
        <v>10309</v>
      </c>
      <c r="B4589" t="s">
        <v>9897</v>
      </c>
      <c r="C4589" t="s">
        <v>9521</v>
      </c>
      <c r="D4589">
        <v>43282</v>
      </c>
      <c r="E4589">
        <v>6</v>
      </c>
      <c r="F4589">
        <v>7.5</v>
      </c>
      <c r="G4589">
        <v>0.8</v>
      </c>
      <c r="H4589">
        <v>17</v>
      </c>
      <c r="I4589">
        <v>36</v>
      </c>
      <c r="J4589">
        <v>0.47222222222222221</v>
      </c>
      <c r="K4589">
        <v>45</v>
      </c>
      <c r="L4589">
        <v>0.8</v>
      </c>
      <c r="M4589">
        <v>12</v>
      </c>
      <c r="O4589">
        <v>2</v>
      </c>
      <c r="P4589">
        <v>4</v>
      </c>
      <c r="Q4589">
        <v>0.5</v>
      </c>
      <c r="R4589">
        <v>5</v>
      </c>
    </row>
    <row r="4590" spans="1:18" x14ac:dyDescent="0.25">
      <c r="A4590" t="s">
        <v>10310</v>
      </c>
      <c r="B4590" t="s">
        <v>9898</v>
      </c>
      <c r="C4590" t="s">
        <v>9522</v>
      </c>
      <c r="D4590">
        <v>43282</v>
      </c>
      <c r="E4590">
        <v>28.5</v>
      </c>
      <c r="F4590">
        <v>31</v>
      </c>
      <c r="G4590">
        <v>0.91935483870967738</v>
      </c>
      <c r="H4590">
        <v>120</v>
      </c>
      <c r="I4590">
        <v>171</v>
      </c>
      <c r="J4590">
        <v>0.70175438596491224</v>
      </c>
      <c r="K4590">
        <v>186</v>
      </c>
      <c r="L4590">
        <v>0.91935483870967738</v>
      </c>
      <c r="M4590">
        <v>97</v>
      </c>
      <c r="O4590">
        <v>8</v>
      </c>
      <c r="P4590">
        <v>15</v>
      </c>
      <c r="Q4590">
        <v>0.53333333333333333</v>
      </c>
      <c r="R4590">
        <v>23</v>
      </c>
    </row>
    <row r="4591" spans="1:18" x14ac:dyDescent="0.25">
      <c r="A4591" t="s">
        <v>10311</v>
      </c>
      <c r="B4591" t="s">
        <v>9899</v>
      </c>
      <c r="C4591" t="s">
        <v>240</v>
      </c>
      <c r="D4591">
        <v>43282</v>
      </c>
      <c r="E4591">
        <v>76</v>
      </c>
      <c r="F4591">
        <v>82.5</v>
      </c>
      <c r="G4591">
        <v>0.92121212121212126</v>
      </c>
      <c r="H4591">
        <v>490</v>
      </c>
      <c r="I4591">
        <v>680</v>
      </c>
      <c r="J4591">
        <v>0.72058823529411764</v>
      </c>
      <c r="K4591">
        <v>754</v>
      </c>
      <c r="L4591">
        <v>0.90185676392572944</v>
      </c>
      <c r="M4591">
        <v>418</v>
      </c>
      <c r="O4591">
        <v>24</v>
      </c>
      <c r="P4591">
        <v>40</v>
      </c>
      <c r="Q4591">
        <v>0.6</v>
      </c>
      <c r="R4591">
        <v>72</v>
      </c>
    </row>
    <row r="4592" spans="1:18" x14ac:dyDescent="0.25">
      <c r="A4592" t="s">
        <v>10312</v>
      </c>
      <c r="B4592" t="s">
        <v>9900</v>
      </c>
      <c r="C4592" t="s">
        <v>233</v>
      </c>
      <c r="D4592">
        <v>43313</v>
      </c>
      <c r="E4592">
        <v>0</v>
      </c>
      <c r="F4592">
        <v>0</v>
      </c>
      <c r="H4592">
        <v>0</v>
      </c>
      <c r="I4592">
        <v>0</v>
      </c>
      <c r="K4592">
        <v>0</v>
      </c>
      <c r="M4592">
        <v>0</v>
      </c>
      <c r="O4592">
        <v>0</v>
      </c>
      <c r="P4592">
        <v>0</v>
      </c>
      <c r="R4592">
        <v>0</v>
      </c>
    </row>
    <row r="4593" spans="1:18" x14ac:dyDescent="0.25">
      <c r="A4593" t="s">
        <v>10313</v>
      </c>
      <c r="B4593" t="s">
        <v>9901</v>
      </c>
      <c r="C4593" t="s">
        <v>215</v>
      </c>
      <c r="D4593">
        <v>43313</v>
      </c>
      <c r="E4593">
        <v>0</v>
      </c>
      <c r="F4593">
        <v>0</v>
      </c>
      <c r="H4593">
        <v>0</v>
      </c>
      <c r="I4593">
        <v>0</v>
      </c>
      <c r="K4593">
        <v>0</v>
      </c>
      <c r="M4593">
        <v>0</v>
      </c>
      <c r="O4593">
        <v>0</v>
      </c>
      <c r="P4593">
        <v>0</v>
      </c>
      <c r="R4593">
        <v>0</v>
      </c>
    </row>
    <row r="4594" spans="1:18" x14ac:dyDescent="0.25">
      <c r="A4594" t="s">
        <v>10314</v>
      </c>
      <c r="B4594" t="s">
        <v>9902</v>
      </c>
      <c r="C4594" t="s">
        <v>218</v>
      </c>
      <c r="D4594">
        <v>43313</v>
      </c>
      <c r="E4594">
        <v>0</v>
      </c>
      <c r="F4594">
        <v>0</v>
      </c>
      <c r="H4594">
        <v>0</v>
      </c>
      <c r="I4594">
        <v>0</v>
      </c>
      <c r="K4594">
        <v>0</v>
      </c>
      <c r="M4594">
        <v>0</v>
      </c>
      <c r="O4594">
        <v>0</v>
      </c>
      <c r="P4594">
        <v>0</v>
      </c>
      <c r="R4594">
        <v>0</v>
      </c>
    </row>
    <row r="4595" spans="1:18" x14ac:dyDescent="0.25">
      <c r="A4595" t="s">
        <v>10315</v>
      </c>
      <c r="B4595" t="s">
        <v>9903</v>
      </c>
      <c r="C4595" t="s">
        <v>234</v>
      </c>
      <c r="D4595">
        <v>43313</v>
      </c>
      <c r="E4595">
        <v>0</v>
      </c>
      <c r="F4595">
        <v>0</v>
      </c>
      <c r="H4595">
        <v>0</v>
      </c>
      <c r="I4595">
        <v>0</v>
      </c>
      <c r="K4595">
        <v>0</v>
      </c>
      <c r="M4595">
        <v>0</v>
      </c>
      <c r="O4595">
        <v>0</v>
      </c>
      <c r="P4595">
        <v>0</v>
      </c>
      <c r="R4595">
        <v>0</v>
      </c>
    </row>
    <row r="4596" spans="1:18" x14ac:dyDescent="0.25">
      <c r="A4596" t="s">
        <v>10316</v>
      </c>
      <c r="B4596" t="s">
        <v>9904</v>
      </c>
      <c r="C4596" t="s">
        <v>2636</v>
      </c>
      <c r="D4596">
        <v>43313</v>
      </c>
      <c r="E4596">
        <v>0</v>
      </c>
      <c r="F4596">
        <v>0</v>
      </c>
      <c r="H4596">
        <v>0</v>
      </c>
      <c r="I4596">
        <v>0</v>
      </c>
      <c r="K4596">
        <v>0</v>
      </c>
      <c r="M4596">
        <v>0</v>
      </c>
      <c r="O4596">
        <v>0</v>
      </c>
      <c r="P4596">
        <v>0</v>
      </c>
      <c r="R4596">
        <v>0</v>
      </c>
    </row>
    <row r="4597" spans="1:18" x14ac:dyDescent="0.25">
      <c r="A4597" t="s">
        <v>10317</v>
      </c>
      <c r="B4597" t="s">
        <v>9905</v>
      </c>
      <c r="C4597" t="s">
        <v>3012</v>
      </c>
      <c r="D4597">
        <v>43313</v>
      </c>
      <c r="E4597">
        <v>0</v>
      </c>
      <c r="F4597">
        <v>0</v>
      </c>
      <c r="H4597">
        <v>0</v>
      </c>
      <c r="I4597">
        <v>0</v>
      </c>
      <c r="K4597">
        <v>0</v>
      </c>
      <c r="M4597">
        <v>0</v>
      </c>
      <c r="O4597">
        <v>0</v>
      </c>
      <c r="P4597">
        <v>0</v>
      </c>
      <c r="R4597">
        <v>0</v>
      </c>
    </row>
    <row r="4598" spans="1:18" x14ac:dyDescent="0.25">
      <c r="A4598" t="s">
        <v>10318</v>
      </c>
      <c r="B4598" t="s">
        <v>9906</v>
      </c>
      <c r="C4598" t="s">
        <v>2638</v>
      </c>
      <c r="D4598">
        <v>43313</v>
      </c>
      <c r="E4598">
        <v>3.5</v>
      </c>
      <c r="F4598">
        <v>3.5</v>
      </c>
      <c r="H4598">
        <v>13</v>
      </c>
      <c r="I4598">
        <v>21</v>
      </c>
      <c r="K4598">
        <v>21</v>
      </c>
      <c r="M4598">
        <v>13</v>
      </c>
      <c r="O4598">
        <v>0</v>
      </c>
      <c r="P4598">
        <v>0</v>
      </c>
      <c r="R4598">
        <v>0</v>
      </c>
    </row>
    <row r="4599" spans="1:18" x14ac:dyDescent="0.25">
      <c r="A4599" t="s">
        <v>10319</v>
      </c>
      <c r="B4599" t="s">
        <v>9907</v>
      </c>
      <c r="C4599" t="s">
        <v>2894</v>
      </c>
      <c r="D4599">
        <v>43313</v>
      </c>
      <c r="E4599">
        <v>2</v>
      </c>
      <c r="F4599">
        <v>2.5</v>
      </c>
      <c r="H4599">
        <v>6</v>
      </c>
      <c r="I4599">
        <v>12</v>
      </c>
      <c r="K4599">
        <v>15</v>
      </c>
      <c r="M4599">
        <v>6</v>
      </c>
      <c r="O4599">
        <v>0</v>
      </c>
      <c r="P4599">
        <v>0</v>
      </c>
      <c r="R4599">
        <v>0</v>
      </c>
    </row>
    <row r="4600" spans="1:18" x14ac:dyDescent="0.25">
      <c r="A4600" t="s">
        <v>10320</v>
      </c>
      <c r="B4600" t="s">
        <v>9908</v>
      </c>
      <c r="C4600" t="s">
        <v>9704</v>
      </c>
      <c r="D4600">
        <v>43313</v>
      </c>
      <c r="E4600">
        <v>0</v>
      </c>
      <c r="F4600">
        <v>0</v>
      </c>
      <c r="H4600">
        <v>0</v>
      </c>
      <c r="I4600">
        <v>0</v>
      </c>
      <c r="K4600">
        <v>0</v>
      </c>
      <c r="M4600">
        <v>0</v>
      </c>
      <c r="O4600">
        <v>0</v>
      </c>
      <c r="P4600">
        <v>0</v>
      </c>
      <c r="R4600">
        <v>0</v>
      </c>
    </row>
    <row r="4601" spans="1:18" x14ac:dyDescent="0.25">
      <c r="A4601" t="s">
        <v>10321</v>
      </c>
      <c r="B4601" t="s">
        <v>9909</v>
      </c>
      <c r="C4601" t="s">
        <v>2896</v>
      </c>
      <c r="D4601">
        <v>43313</v>
      </c>
      <c r="E4601">
        <v>2</v>
      </c>
      <c r="F4601">
        <v>2.5</v>
      </c>
      <c r="H4601">
        <v>9</v>
      </c>
      <c r="I4601">
        <v>12</v>
      </c>
      <c r="K4601">
        <v>15</v>
      </c>
      <c r="M4601">
        <v>4</v>
      </c>
      <c r="O4601">
        <v>1</v>
      </c>
      <c r="P4601">
        <v>2</v>
      </c>
      <c r="R4601">
        <v>5</v>
      </c>
    </row>
    <row r="4602" spans="1:18" x14ac:dyDescent="0.25">
      <c r="A4602" t="s">
        <v>10322</v>
      </c>
      <c r="B4602" t="s">
        <v>9910</v>
      </c>
      <c r="C4602" t="s">
        <v>3008</v>
      </c>
      <c r="D4602">
        <v>43313</v>
      </c>
      <c r="E4602">
        <v>0</v>
      </c>
      <c r="F4602">
        <v>0</v>
      </c>
      <c r="H4602">
        <v>0</v>
      </c>
      <c r="I4602">
        <v>0</v>
      </c>
      <c r="K4602">
        <v>0</v>
      </c>
      <c r="M4602">
        <v>0</v>
      </c>
      <c r="O4602">
        <v>0</v>
      </c>
      <c r="P4602">
        <v>0</v>
      </c>
      <c r="R4602">
        <v>0</v>
      </c>
    </row>
    <row r="4603" spans="1:18" x14ac:dyDescent="0.25">
      <c r="A4603" t="s">
        <v>10323</v>
      </c>
      <c r="B4603" t="s">
        <v>9911</v>
      </c>
      <c r="C4603" t="s">
        <v>209</v>
      </c>
      <c r="D4603">
        <v>43313</v>
      </c>
      <c r="E4603">
        <v>0</v>
      </c>
      <c r="F4603">
        <v>0</v>
      </c>
      <c r="H4603">
        <v>0</v>
      </c>
      <c r="I4603">
        <v>0</v>
      </c>
      <c r="K4603">
        <v>0</v>
      </c>
      <c r="M4603">
        <v>0</v>
      </c>
      <c r="O4603">
        <v>0</v>
      </c>
      <c r="P4603">
        <v>0</v>
      </c>
      <c r="R4603">
        <v>0</v>
      </c>
    </row>
    <row r="4604" spans="1:18" x14ac:dyDescent="0.25">
      <c r="A4604" t="s">
        <v>10324</v>
      </c>
      <c r="B4604" t="s">
        <v>9912</v>
      </c>
      <c r="C4604" t="s">
        <v>2172</v>
      </c>
      <c r="D4604">
        <v>43313</v>
      </c>
      <c r="E4604">
        <v>0</v>
      </c>
      <c r="F4604">
        <v>0</v>
      </c>
      <c r="H4604">
        <v>0</v>
      </c>
      <c r="I4604">
        <v>0</v>
      </c>
      <c r="K4604">
        <v>0</v>
      </c>
      <c r="M4604">
        <v>0</v>
      </c>
      <c r="O4604">
        <v>0</v>
      </c>
      <c r="P4604">
        <v>0</v>
      </c>
      <c r="R4604">
        <v>0</v>
      </c>
    </row>
    <row r="4605" spans="1:18" x14ac:dyDescent="0.25">
      <c r="A4605" t="s">
        <v>10325</v>
      </c>
      <c r="B4605" t="s">
        <v>9913</v>
      </c>
      <c r="C4605" t="s">
        <v>214</v>
      </c>
      <c r="D4605">
        <v>43313</v>
      </c>
      <c r="E4605">
        <v>1</v>
      </c>
      <c r="F4605">
        <v>3</v>
      </c>
      <c r="H4605">
        <v>1</v>
      </c>
      <c r="I4605">
        <v>10</v>
      </c>
      <c r="K4605">
        <v>30</v>
      </c>
      <c r="M4605">
        <v>1</v>
      </c>
      <c r="N4605">
        <v>0</v>
      </c>
      <c r="O4605">
        <v>0</v>
      </c>
      <c r="P4605">
        <v>1</v>
      </c>
      <c r="R4605">
        <v>0</v>
      </c>
    </row>
    <row r="4606" spans="1:18" x14ac:dyDescent="0.25">
      <c r="A4606" t="s">
        <v>10326</v>
      </c>
      <c r="B4606" t="s">
        <v>9914</v>
      </c>
      <c r="C4606" t="s">
        <v>220</v>
      </c>
      <c r="D4606">
        <v>43313</v>
      </c>
      <c r="E4606">
        <v>5</v>
      </c>
      <c r="F4606">
        <v>6</v>
      </c>
      <c r="H4606">
        <v>24</v>
      </c>
      <c r="I4606">
        <v>40</v>
      </c>
      <c r="K4606">
        <v>48</v>
      </c>
      <c r="M4606">
        <v>17</v>
      </c>
      <c r="N4606">
        <v>0.98</v>
      </c>
      <c r="O4606">
        <v>6</v>
      </c>
      <c r="P4606">
        <v>8</v>
      </c>
      <c r="R4606">
        <v>7</v>
      </c>
    </row>
    <row r="4607" spans="1:18" x14ac:dyDescent="0.25">
      <c r="A4607" t="s">
        <v>10327</v>
      </c>
      <c r="B4607" t="s">
        <v>9915</v>
      </c>
      <c r="C4607" t="s">
        <v>226</v>
      </c>
      <c r="D4607">
        <v>43313</v>
      </c>
      <c r="E4607">
        <v>0</v>
      </c>
      <c r="F4607">
        <v>0</v>
      </c>
      <c r="H4607">
        <v>0</v>
      </c>
      <c r="I4607">
        <v>0</v>
      </c>
      <c r="K4607">
        <v>0</v>
      </c>
      <c r="M4607">
        <v>0</v>
      </c>
      <c r="O4607">
        <v>0</v>
      </c>
      <c r="P4607">
        <v>0</v>
      </c>
      <c r="R4607">
        <v>0</v>
      </c>
    </row>
    <row r="4608" spans="1:18" x14ac:dyDescent="0.25">
      <c r="A4608" t="s">
        <v>10328</v>
      </c>
      <c r="B4608" t="s">
        <v>9916</v>
      </c>
      <c r="C4608" t="s">
        <v>227</v>
      </c>
      <c r="D4608">
        <v>43313</v>
      </c>
      <c r="E4608">
        <v>0</v>
      </c>
      <c r="F4608">
        <v>0</v>
      </c>
      <c r="H4608">
        <v>0</v>
      </c>
      <c r="I4608">
        <v>0</v>
      </c>
      <c r="K4608">
        <v>0</v>
      </c>
      <c r="M4608">
        <v>0</v>
      </c>
      <c r="O4608">
        <v>0</v>
      </c>
      <c r="P4608">
        <v>0</v>
      </c>
      <c r="R4608">
        <v>0</v>
      </c>
    </row>
    <row r="4609" spans="1:18" x14ac:dyDescent="0.25">
      <c r="A4609" t="s">
        <v>10329</v>
      </c>
      <c r="B4609" t="s">
        <v>9917</v>
      </c>
      <c r="C4609" t="s">
        <v>2810</v>
      </c>
      <c r="D4609">
        <v>43313</v>
      </c>
      <c r="E4609">
        <v>4</v>
      </c>
      <c r="F4609">
        <v>4</v>
      </c>
      <c r="H4609">
        <v>34</v>
      </c>
      <c r="I4609">
        <v>24</v>
      </c>
      <c r="K4609">
        <v>24</v>
      </c>
      <c r="M4609">
        <v>27</v>
      </c>
      <c r="O4609">
        <v>1</v>
      </c>
      <c r="P4609">
        <v>4</v>
      </c>
      <c r="R4609">
        <v>7</v>
      </c>
    </row>
    <row r="4610" spans="1:18" x14ac:dyDescent="0.25">
      <c r="A4610" t="s">
        <v>10330</v>
      </c>
      <c r="B4610" t="s">
        <v>9918</v>
      </c>
      <c r="C4610" t="s">
        <v>2811</v>
      </c>
      <c r="D4610">
        <v>43313</v>
      </c>
      <c r="E4610">
        <v>2</v>
      </c>
      <c r="F4610">
        <v>3</v>
      </c>
      <c r="H4610">
        <v>7</v>
      </c>
      <c r="I4610">
        <v>12</v>
      </c>
      <c r="K4610">
        <v>18</v>
      </c>
      <c r="M4610">
        <v>7</v>
      </c>
      <c r="O4610">
        <v>0</v>
      </c>
      <c r="P4610">
        <v>0</v>
      </c>
      <c r="R4610">
        <v>0</v>
      </c>
    </row>
    <row r="4611" spans="1:18" x14ac:dyDescent="0.25">
      <c r="A4611" t="s">
        <v>10331</v>
      </c>
      <c r="B4611" t="s">
        <v>9919</v>
      </c>
      <c r="C4611" t="s">
        <v>2890</v>
      </c>
      <c r="D4611">
        <v>43313</v>
      </c>
      <c r="E4611">
        <v>0</v>
      </c>
      <c r="F4611">
        <v>0.5</v>
      </c>
      <c r="H4611">
        <v>0</v>
      </c>
      <c r="I4611">
        <v>0</v>
      </c>
      <c r="K4611">
        <v>3</v>
      </c>
      <c r="M4611">
        <v>0</v>
      </c>
      <c r="O4611">
        <v>0</v>
      </c>
      <c r="P4611">
        <v>0</v>
      </c>
      <c r="R4611">
        <v>0</v>
      </c>
    </row>
    <row r="4612" spans="1:18" x14ac:dyDescent="0.25">
      <c r="A4612" t="s">
        <v>10332</v>
      </c>
      <c r="B4612" t="s">
        <v>9920</v>
      </c>
      <c r="C4612" t="s">
        <v>2892</v>
      </c>
      <c r="D4612">
        <v>43313</v>
      </c>
      <c r="E4612">
        <v>0.5</v>
      </c>
      <c r="F4612">
        <v>0.5</v>
      </c>
      <c r="H4612">
        <v>1</v>
      </c>
      <c r="I4612">
        <v>3</v>
      </c>
      <c r="K4612">
        <v>3</v>
      </c>
      <c r="M4612">
        <v>1</v>
      </c>
      <c r="O4612">
        <v>0</v>
      </c>
      <c r="P4612">
        <v>0</v>
      </c>
      <c r="R4612">
        <v>0</v>
      </c>
    </row>
    <row r="4613" spans="1:18" x14ac:dyDescent="0.25">
      <c r="A4613" t="s">
        <v>10333</v>
      </c>
      <c r="B4613" t="s">
        <v>9921</v>
      </c>
      <c r="C4613" t="s">
        <v>9824</v>
      </c>
      <c r="D4613">
        <v>43313</v>
      </c>
      <c r="E4613">
        <v>2</v>
      </c>
      <c r="F4613">
        <v>1.5</v>
      </c>
      <c r="H4613">
        <v>8</v>
      </c>
      <c r="I4613">
        <v>12</v>
      </c>
      <c r="K4613">
        <v>9</v>
      </c>
      <c r="M4613">
        <v>4</v>
      </c>
      <c r="O4613">
        <v>0</v>
      </c>
      <c r="P4613">
        <v>0</v>
      </c>
      <c r="R4613">
        <v>4</v>
      </c>
    </row>
    <row r="4614" spans="1:18" x14ac:dyDescent="0.25">
      <c r="A4614" t="s">
        <v>10334</v>
      </c>
      <c r="B4614" t="s">
        <v>9922</v>
      </c>
      <c r="C4614" t="s">
        <v>204</v>
      </c>
      <c r="D4614">
        <v>43313</v>
      </c>
      <c r="E4614">
        <v>4</v>
      </c>
      <c r="F4614">
        <v>4.5</v>
      </c>
      <c r="H4614">
        <v>15</v>
      </c>
      <c r="I4614">
        <v>24</v>
      </c>
      <c r="K4614">
        <v>27</v>
      </c>
      <c r="M4614">
        <v>14</v>
      </c>
      <c r="O4614">
        <v>3</v>
      </c>
      <c r="P4614">
        <v>4</v>
      </c>
      <c r="R4614">
        <v>1</v>
      </c>
    </row>
    <row r="4615" spans="1:18" x14ac:dyDescent="0.25">
      <c r="A4615" t="s">
        <v>10335</v>
      </c>
      <c r="B4615" t="s">
        <v>9923</v>
      </c>
      <c r="C4615" t="s">
        <v>208</v>
      </c>
      <c r="D4615">
        <v>43313</v>
      </c>
      <c r="E4615">
        <v>0</v>
      </c>
      <c r="F4615">
        <v>0</v>
      </c>
      <c r="H4615">
        <v>0</v>
      </c>
      <c r="I4615">
        <v>0</v>
      </c>
      <c r="K4615">
        <v>0</v>
      </c>
      <c r="M4615">
        <v>0</v>
      </c>
      <c r="O4615">
        <v>0</v>
      </c>
      <c r="P4615">
        <v>0</v>
      </c>
      <c r="R4615">
        <v>0</v>
      </c>
    </row>
    <row r="4616" spans="1:18" x14ac:dyDescent="0.25">
      <c r="A4616" t="s">
        <v>10336</v>
      </c>
      <c r="B4616" t="s">
        <v>9924</v>
      </c>
      <c r="C4616" t="s">
        <v>2173</v>
      </c>
      <c r="D4616">
        <v>43313</v>
      </c>
      <c r="E4616">
        <v>0</v>
      </c>
      <c r="F4616">
        <v>0</v>
      </c>
      <c r="H4616">
        <v>0</v>
      </c>
      <c r="I4616">
        <v>0</v>
      </c>
      <c r="K4616">
        <v>0</v>
      </c>
      <c r="M4616">
        <v>0</v>
      </c>
      <c r="O4616">
        <v>0</v>
      </c>
      <c r="P4616">
        <v>0</v>
      </c>
      <c r="R4616">
        <v>0</v>
      </c>
    </row>
    <row r="4617" spans="1:18" x14ac:dyDescent="0.25">
      <c r="A4617" t="s">
        <v>10337</v>
      </c>
      <c r="B4617" t="s">
        <v>9925</v>
      </c>
      <c r="C4617" t="s">
        <v>212</v>
      </c>
      <c r="D4617">
        <v>43313</v>
      </c>
      <c r="E4617">
        <v>2</v>
      </c>
      <c r="F4617">
        <v>1.5</v>
      </c>
      <c r="H4617">
        <v>9</v>
      </c>
      <c r="I4617">
        <v>12</v>
      </c>
      <c r="K4617">
        <v>9</v>
      </c>
      <c r="M4617">
        <v>9</v>
      </c>
      <c r="O4617">
        <v>0</v>
      </c>
      <c r="P4617">
        <v>0</v>
      </c>
      <c r="R4617">
        <v>0</v>
      </c>
    </row>
    <row r="4618" spans="1:18" x14ac:dyDescent="0.25">
      <c r="A4618" t="s">
        <v>10338</v>
      </c>
      <c r="B4618" t="s">
        <v>9926</v>
      </c>
      <c r="C4618" t="s">
        <v>9722</v>
      </c>
      <c r="D4618">
        <v>43313</v>
      </c>
      <c r="E4618">
        <v>1</v>
      </c>
      <c r="F4618">
        <v>1.5</v>
      </c>
      <c r="H4618">
        <v>6</v>
      </c>
      <c r="I4618">
        <v>6</v>
      </c>
      <c r="K4618">
        <v>9</v>
      </c>
      <c r="M4618">
        <v>5</v>
      </c>
      <c r="O4618">
        <v>0</v>
      </c>
      <c r="P4618">
        <v>1</v>
      </c>
      <c r="R4618">
        <v>1</v>
      </c>
    </row>
    <row r="4619" spans="1:18" x14ac:dyDescent="0.25">
      <c r="A4619" t="s">
        <v>10339</v>
      </c>
      <c r="B4619" t="s">
        <v>9927</v>
      </c>
      <c r="C4619" t="s">
        <v>9831</v>
      </c>
      <c r="D4619">
        <v>43313</v>
      </c>
      <c r="E4619">
        <v>0</v>
      </c>
      <c r="F4619">
        <v>0</v>
      </c>
      <c r="H4619">
        <v>0</v>
      </c>
      <c r="I4619">
        <v>0</v>
      </c>
      <c r="K4619">
        <v>0</v>
      </c>
      <c r="M4619">
        <v>0</v>
      </c>
      <c r="O4619">
        <v>0</v>
      </c>
      <c r="P4619">
        <v>0</v>
      </c>
      <c r="R4619">
        <v>0</v>
      </c>
    </row>
    <row r="4620" spans="1:18" x14ac:dyDescent="0.25">
      <c r="A4620" t="s">
        <v>10340</v>
      </c>
      <c r="B4620" t="s">
        <v>9928</v>
      </c>
      <c r="C4620" t="s">
        <v>363</v>
      </c>
      <c r="D4620">
        <v>43313</v>
      </c>
      <c r="E4620">
        <v>6</v>
      </c>
      <c r="F4620">
        <v>5.5</v>
      </c>
      <c r="H4620">
        <v>21</v>
      </c>
      <c r="I4620">
        <v>36</v>
      </c>
      <c r="K4620">
        <v>33</v>
      </c>
      <c r="M4620">
        <v>16</v>
      </c>
      <c r="O4620">
        <v>1</v>
      </c>
      <c r="P4620">
        <v>1</v>
      </c>
      <c r="R4620">
        <v>5</v>
      </c>
    </row>
    <row r="4621" spans="1:18" x14ac:dyDescent="0.25">
      <c r="A4621" t="s">
        <v>10341</v>
      </c>
      <c r="B4621" t="s">
        <v>9929</v>
      </c>
      <c r="C4621" t="s">
        <v>223</v>
      </c>
      <c r="D4621">
        <v>43313</v>
      </c>
      <c r="E4621">
        <v>0</v>
      </c>
      <c r="F4621">
        <v>0</v>
      </c>
      <c r="H4621">
        <v>0</v>
      </c>
      <c r="I4621">
        <v>0</v>
      </c>
      <c r="K4621">
        <v>0</v>
      </c>
      <c r="M4621">
        <v>0</v>
      </c>
      <c r="O4621">
        <v>0</v>
      </c>
      <c r="P4621">
        <v>0</v>
      </c>
      <c r="R4621">
        <v>0</v>
      </c>
    </row>
    <row r="4622" spans="1:18" x14ac:dyDescent="0.25">
      <c r="A4622" t="s">
        <v>10342</v>
      </c>
      <c r="B4622" t="s">
        <v>9930</v>
      </c>
      <c r="C4622" t="s">
        <v>206</v>
      </c>
      <c r="D4622">
        <v>43313</v>
      </c>
      <c r="E4622">
        <v>3</v>
      </c>
      <c r="F4622">
        <v>5.5</v>
      </c>
      <c r="H4622">
        <v>33</v>
      </c>
      <c r="I4622">
        <v>36</v>
      </c>
      <c r="K4622">
        <v>77</v>
      </c>
      <c r="M4622">
        <v>21</v>
      </c>
      <c r="O4622">
        <v>0</v>
      </c>
      <c r="P4622">
        <v>0</v>
      </c>
      <c r="R4622">
        <v>12</v>
      </c>
    </row>
    <row r="4623" spans="1:18" x14ac:dyDescent="0.25">
      <c r="A4623" t="s">
        <v>10343</v>
      </c>
      <c r="B4623" t="s">
        <v>9931</v>
      </c>
      <c r="C4623" t="s">
        <v>977</v>
      </c>
      <c r="D4623">
        <v>43313</v>
      </c>
      <c r="E4623">
        <v>0</v>
      </c>
      <c r="F4623">
        <v>0</v>
      </c>
      <c r="H4623">
        <v>0</v>
      </c>
      <c r="I4623">
        <v>0</v>
      </c>
      <c r="K4623">
        <v>0</v>
      </c>
      <c r="M4623">
        <v>0</v>
      </c>
      <c r="O4623">
        <v>0</v>
      </c>
      <c r="P4623">
        <v>0</v>
      </c>
      <c r="R4623">
        <v>0</v>
      </c>
    </row>
    <row r="4624" spans="1:18" x14ac:dyDescent="0.25">
      <c r="A4624" t="s">
        <v>10344</v>
      </c>
      <c r="B4624" t="s">
        <v>9932</v>
      </c>
      <c r="C4624" t="s">
        <v>229</v>
      </c>
      <c r="D4624">
        <v>43313</v>
      </c>
      <c r="E4624">
        <v>8</v>
      </c>
      <c r="F4624">
        <v>6</v>
      </c>
      <c r="H4624">
        <v>44</v>
      </c>
      <c r="I4624">
        <v>88</v>
      </c>
      <c r="K4624">
        <v>66</v>
      </c>
      <c r="M4624">
        <v>44</v>
      </c>
      <c r="O4624">
        <v>0</v>
      </c>
      <c r="P4624">
        <v>0</v>
      </c>
      <c r="R4624">
        <v>0</v>
      </c>
    </row>
    <row r="4625" spans="1:18" x14ac:dyDescent="0.25">
      <c r="A4625" t="s">
        <v>10345</v>
      </c>
      <c r="B4625" t="s">
        <v>9933</v>
      </c>
      <c r="C4625" t="s">
        <v>678</v>
      </c>
      <c r="D4625">
        <v>43313</v>
      </c>
      <c r="E4625">
        <v>0</v>
      </c>
      <c r="F4625">
        <v>0</v>
      </c>
      <c r="H4625">
        <v>0</v>
      </c>
      <c r="I4625">
        <v>0</v>
      </c>
      <c r="K4625">
        <v>0</v>
      </c>
      <c r="M4625">
        <v>0</v>
      </c>
      <c r="O4625">
        <v>0</v>
      </c>
      <c r="P4625">
        <v>0</v>
      </c>
      <c r="R4625">
        <v>0</v>
      </c>
    </row>
    <row r="4626" spans="1:18" x14ac:dyDescent="0.25">
      <c r="A4626" t="s">
        <v>10346</v>
      </c>
      <c r="B4626" t="s">
        <v>9934</v>
      </c>
      <c r="C4626" t="s">
        <v>231</v>
      </c>
      <c r="D4626">
        <v>43313</v>
      </c>
      <c r="E4626">
        <v>6</v>
      </c>
      <c r="F4626">
        <v>5.5</v>
      </c>
      <c r="H4626">
        <v>60</v>
      </c>
      <c r="I4626">
        <v>66</v>
      </c>
      <c r="K4626">
        <v>62</v>
      </c>
      <c r="M4626">
        <v>57</v>
      </c>
      <c r="O4626">
        <v>0</v>
      </c>
      <c r="P4626">
        <v>0</v>
      </c>
      <c r="R4626">
        <v>3</v>
      </c>
    </row>
    <row r="4627" spans="1:18" x14ac:dyDescent="0.25">
      <c r="A4627" t="s">
        <v>10347</v>
      </c>
      <c r="B4627" t="s">
        <v>9935</v>
      </c>
      <c r="C4627" t="s">
        <v>236</v>
      </c>
      <c r="D4627">
        <v>43313</v>
      </c>
      <c r="E4627">
        <v>8</v>
      </c>
      <c r="F4627">
        <v>7.5</v>
      </c>
      <c r="H4627">
        <v>105</v>
      </c>
      <c r="I4627">
        <v>91</v>
      </c>
      <c r="K4627">
        <v>84</v>
      </c>
      <c r="M4627">
        <v>92</v>
      </c>
      <c r="O4627">
        <v>0</v>
      </c>
      <c r="P4627">
        <v>8</v>
      </c>
      <c r="R4627">
        <v>13</v>
      </c>
    </row>
    <row r="4628" spans="1:18" x14ac:dyDescent="0.25">
      <c r="A4628" t="s">
        <v>10348</v>
      </c>
      <c r="B4628" t="s">
        <v>9936</v>
      </c>
      <c r="C4628" t="s">
        <v>221</v>
      </c>
      <c r="D4628">
        <v>43313</v>
      </c>
      <c r="E4628">
        <v>6.5</v>
      </c>
      <c r="F4628">
        <v>7.5</v>
      </c>
      <c r="H4628">
        <v>48</v>
      </c>
      <c r="I4628">
        <v>85</v>
      </c>
      <c r="K4628">
        <v>102</v>
      </c>
      <c r="M4628">
        <v>46</v>
      </c>
      <c r="O4628">
        <v>6</v>
      </c>
      <c r="P4628">
        <v>8</v>
      </c>
      <c r="R4628">
        <v>2</v>
      </c>
    </row>
    <row r="4629" spans="1:18" x14ac:dyDescent="0.25">
      <c r="A4629" t="s">
        <v>10349</v>
      </c>
      <c r="B4629" t="s">
        <v>9937</v>
      </c>
      <c r="C4629" t="s">
        <v>238</v>
      </c>
      <c r="D4629">
        <v>43313</v>
      </c>
      <c r="E4629">
        <v>2.5</v>
      </c>
      <c r="F4629">
        <v>4.5</v>
      </c>
      <c r="H4629">
        <v>17</v>
      </c>
      <c r="I4629">
        <v>29</v>
      </c>
      <c r="K4629">
        <v>63</v>
      </c>
      <c r="M4629">
        <v>12</v>
      </c>
      <c r="O4629">
        <v>0</v>
      </c>
      <c r="P4629">
        <v>0</v>
      </c>
      <c r="R4629">
        <v>5</v>
      </c>
    </row>
    <row r="4630" spans="1:18" x14ac:dyDescent="0.25">
      <c r="A4630" t="s">
        <v>10350</v>
      </c>
      <c r="B4630" t="s">
        <v>9938</v>
      </c>
      <c r="C4630" t="s">
        <v>224</v>
      </c>
      <c r="D4630">
        <v>43313</v>
      </c>
      <c r="E4630">
        <v>0</v>
      </c>
      <c r="F4630">
        <v>0</v>
      </c>
      <c r="H4630">
        <v>0</v>
      </c>
      <c r="I4630">
        <v>0</v>
      </c>
      <c r="K4630">
        <v>0</v>
      </c>
      <c r="M4630">
        <v>0</v>
      </c>
      <c r="O4630">
        <v>0</v>
      </c>
      <c r="P4630">
        <v>0</v>
      </c>
      <c r="R4630">
        <v>0</v>
      </c>
    </row>
    <row r="4631" spans="1:18" x14ac:dyDescent="0.25">
      <c r="A4631" t="s">
        <v>10351</v>
      </c>
      <c r="B4631" t="s">
        <v>9939</v>
      </c>
      <c r="C4631" t="s">
        <v>584</v>
      </c>
      <c r="D4631">
        <v>43313</v>
      </c>
      <c r="E4631">
        <v>0</v>
      </c>
      <c r="F4631">
        <v>0</v>
      </c>
      <c r="H4631">
        <v>0</v>
      </c>
      <c r="I4631">
        <v>0</v>
      </c>
      <c r="K4631">
        <v>0</v>
      </c>
      <c r="M4631">
        <v>0</v>
      </c>
      <c r="O4631">
        <v>0</v>
      </c>
      <c r="P4631">
        <v>0</v>
      </c>
      <c r="R4631">
        <v>0</v>
      </c>
    </row>
    <row r="4632" spans="1:18" x14ac:dyDescent="0.25">
      <c r="A4632" t="s">
        <v>10352</v>
      </c>
      <c r="B4632" t="s">
        <v>9940</v>
      </c>
      <c r="C4632" t="s">
        <v>1164</v>
      </c>
      <c r="D4632">
        <v>43313</v>
      </c>
      <c r="E4632">
        <v>1</v>
      </c>
      <c r="F4632">
        <v>1</v>
      </c>
      <c r="H4632">
        <v>4</v>
      </c>
      <c r="I4632">
        <v>6</v>
      </c>
      <c r="K4632">
        <v>6</v>
      </c>
      <c r="M4632">
        <v>4</v>
      </c>
      <c r="O4632">
        <v>0</v>
      </c>
      <c r="P4632">
        <v>0</v>
      </c>
      <c r="R4632">
        <v>0</v>
      </c>
    </row>
    <row r="4633" spans="1:18" x14ac:dyDescent="0.25">
      <c r="A4633" t="s">
        <v>10353</v>
      </c>
      <c r="B4633" t="s">
        <v>9941</v>
      </c>
      <c r="C4633" t="s">
        <v>1166</v>
      </c>
      <c r="D4633">
        <v>43313</v>
      </c>
      <c r="E4633">
        <v>0</v>
      </c>
      <c r="F4633">
        <v>0</v>
      </c>
      <c r="H4633">
        <v>0</v>
      </c>
      <c r="I4633">
        <v>0</v>
      </c>
      <c r="K4633">
        <v>0</v>
      </c>
      <c r="M4633">
        <v>0</v>
      </c>
      <c r="O4633">
        <v>0</v>
      </c>
      <c r="P4633">
        <v>0</v>
      </c>
      <c r="R4633">
        <v>0</v>
      </c>
    </row>
    <row r="4634" spans="1:18" x14ac:dyDescent="0.25">
      <c r="A4634" t="s">
        <v>10354</v>
      </c>
      <c r="B4634" t="s">
        <v>9942</v>
      </c>
      <c r="C4634" t="s">
        <v>1168</v>
      </c>
      <c r="D4634">
        <v>43313</v>
      </c>
      <c r="E4634">
        <v>0</v>
      </c>
      <c r="F4634">
        <v>0</v>
      </c>
      <c r="H4634">
        <v>0</v>
      </c>
      <c r="I4634">
        <v>0</v>
      </c>
      <c r="K4634">
        <v>0</v>
      </c>
      <c r="M4634">
        <v>0</v>
      </c>
      <c r="O4634">
        <v>0</v>
      </c>
      <c r="P4634">
        <v>0</v>
      </c>
      <c r="R4634">
        <v>0</v>
      </c>
    </row>
    <row r="4635" spans="1:18" x14ac:dyDescent="0.25">
      <c r="A4635" t="s">
        <v>10355</v>
      </c>
      <c r="B4635" t="s">
        <v>9943</v>
      </c>
      <c r="C4635" t="s">
        <v>1170</v>
      </c>
      <c r="D4635">
        <v>43313</v>
      </c>
      <c r="E4635">
        <v>0</v>
      </c>
      <c r="F4635">
        <v>0</v>
      </c>
      <c r="H4635">
        <v>0</v>
      </c>
      <c r="I4635">
        <v>0</v>
      </c>
      <c r="K4635">
        <v>0</v>
      </c>
      <c r="M4635">
        <v>0</v>
      </c>
      <c r="O4635">
        <v>0</v>
      </c>
      <c r="P4635">
        <v>0</v>
      </c>
      <c r="R4635">
        <v>0</v>
      </c>
    </row>
    <row r="4636" spans="1:18" x14ac:dyDescent="0.25">
      <c r="A4636" t="s">
        <v>10356</v>
      </c>
      <c r="B4636" t="s">
        <v>9944</v>
      </c>
      <c r="C4636" t="s">
        <v>2174</v>
      </c>
      <c r="D4636">
        <v>43313</v>
      </c>
      <c r="E4636">
        <v>0</v>
      </c>
      <c r="F4636">
        <v>0</v>
      </c>
      <c r="H4636">
        <v>0</v>
      </c>
      <c r="I4636">
        <v>0</v>
      </c>
      <c r="K4636">
        <v>0</v>
      </c>
      <c r="M4636">
        <v>0</v>
      </c>
      <c r="O4636">
        <v>0</v>
      </c>
      <c r="P4636">
        <v>0</v>
      </c>
      <c r="R4636">
        <v>0</v>
      </c>
    </row>
    <row r="4637" spans="1:18" x14ac:dyDescent="0.25">
      <c r="A4637" t="s">
        <v>10357</v>
      </c>
      <c r="B4637" t="s">
        <v>9945</v>
      </c>
      <c r="C4637" t="s">
        <v>1172</v>
      </c>
      <c r="D4637">
        <v>43313</v>
      </c>
      <c r="E4637">
        <v>1</v>
      </c>
      <c r="F4637">
        <v>1.5</v>
      </c>
      <c r="H4637">
        <v>6</v>
      </c>
      <c r="I4637">
        <v>6</v>
      </c>
      <c r="K4637">
        <v>9</v>
      </c>
      <c r="M4637">
        <v>6</v>
      </c>
      <c r="O4637">
        <v>0</v>
      </c>
      <c r="P4637">
        <v>0</v>
      </c>
      <c r="R4637">
        <v>0</v>
      </c>
    </row>
    <row r="4638" spans="1:18" x14ac:dyDescent="0.25">
      <c r="A4638" t="s">
        <v>10358</v>
      </c>
      <c r="B4638" t="s">
        <v>9946</v>
      </c>
      <c r="C4638" t="s">
        <v>1174</v>
      </c>
      <c r="D4638">
        <v>43313</v>
      </c>
      <c r="E4638">
        <v>4</v>
      </c>
      <c r="F4638">
        <v>3.5</v>
      </c>
      <c r="H4638">
        <v>18</v>
      </c>
      <c r="I4638">
        <v>24</v>
      </c>
      <c r="K4638">
        <v>21</v>
      </c>
      <c r="M4638">
        <v>16</v>
      </c>
      <c r="O4638">
        <v>0</v>
      </c>
      <c r="P4638">
        <v>0</v>
      </c>
      <c r="R4638">
        <v>2</v>
      </c>
    </row>
    <row r="4639" spans="1:18" x14ac:dyDescent="0.25">
      <c r="A4639" t="s">
        <v>10359</v>
      </c>
      <c r="B4639" t="s">
        <v>9947</v>
      </c>
      <c r="C4639" t="s">
        <v>9743</v>
      </c>
      <c r="D4639">
        <v>43313</v>
      </c>
      <c r="E4639">
        <v>2</v>
      </c>
      <c r="F4639">
        <v>2.5</v>
      </c>
      <c r="H4639">
        <v>9</v>
      </c>
      <c r="I4639">
        <v>12</v>
      </c>
      <c r="K4639">
        <v>15</v>
      </c>
      <c r="M4639">
        <v>4</v>
      </c>
      <c r="O4639">
        <v>1</v>
      </c>
      <c r="P4639">
        <v>2</v>
      </c>
      <c r="R4639">
        <v>5</v>
      </c>
    </row>
    <row r="4640" spans="1:18" x14ac:dyDescent="0.25">
      <c r="A4640" t="s">
        <v>10360</v>
      </c>
      <c r="B4640" t="s">
        <v>9948</v>
      </c>
      <c r="C4640" t="s">
        <v>9745</v>
      </c>
      <c r="D4640">
        <v>43313</v>
      </c>
      <c r="E4640">
        <v>3.5</v>
      </c>
      <c r="F4640">
        <v>3.5</v>
      </c>
      <c r="H4640">
        <v>13</v>
      </c>
      <c r="I4640">
        <v>21</v>
      </c>
      <c r="K4640">
        <v>21</v>
      </c>
      <c r="M4640">
        <v>13</v>
      </c>
      <c r="O4640">
        <v>0</v>
      </c>
      <c r="P4640">
        <v>0</v>
      </c>
      <c r="R4640">
        <v>0</v>
      </c>
    </row>
    <row r="4641" spans="1:18" x14ac:dyDescent="0.25">
      <c r="A4641" t="s">
        <v>10361</v>
      </c>
      <c r="B4641" t="s">
        <v>9949</v>
      </c>
      <c r="C4641" t="s">
        <v>9747</v>
      </c>
      <c r="D4641">
        <v>43313</v>
      </c>
      <c r="E4641">
        <v>4</v>
      </c>
      <c r="F4641">
        <v>4.5</v>
      </c>
      <c r="H4641">
        <v>34</v>
      </c>
      <c r="I4641">
        <v>24</v>
      </c>
      <c r="K4641">
        <v>27</v>
      </c>
      <c r="M4641">
        <v>27</v>
      </c>
      <c r="O4641">
        <v>1</v>
      </c>
      <c r="P4641">
        <v>4</v>
      </c>
      <c r="R4641">
        <v>7</v>
      </c>
    </row>
    <row r="4642" spans="1:18" x14ac:dyDescent="0.25">
      <c r="A4642" t="s">
        <v>10362</v>
      </c>
      <c r="B4642" t="s">
        <v>9950</v>
      </c>
      <c r="C4642" t="s">
        <v>9749</v>
      </c>
      <c r="D4642">
        <v>43313</v>
      </c>
      <c r="E4642">
        <v>2.5</v>
      </c>
      <c r="F4642">
        <v>3.5</v>
      </c>
      <c r="H4642">
        <v>8</v>
      </c>
      <c r="I4642">
        <v>15</v>
      </c>
      <c r="K4642">
        <v>21</v>
      </c>
      <c r="M4642">
        <v>8</v>
      </c>
      <c r="O4642">
        <v>0</v>
      </c>
      <c r="P4642">
        <v>0</v>
      </c>
      <c r="R4642">
        <v>0</v>
      </c>
    </row>
    <row r="4643" spans="1:18" x14ac:dyDescent="0.25">
      <c r="A4643" t="s">
        <v>10363</v>
      </c>
      <c r="B4643" t="s">
        <v>9951</v>
      </c>
      <c r="C4643" t="s">
        <v>9751</v>
      </c>
      <c r="D4643">
        <v>43313</v>
      </c>
      <c r="E4643">
        <v>4</v>
      </c>
      <c r="F4643">
        <v>3.5</v>
      </c>
      <c r="H4643">
        <v>8</v>
      </c>
      <c r="I4643">
        <v>15</v>
      </c>
      <c r="K4643">
        <v>21</v>
      </c>
      <c r="M4643">
        <v>8</v>
      </c>
      <c r="O4643">
        <v>0</v>
      </c>
      <c r="P4643">
        <v>0</v>
      </c>
      <c r="R4643">
        <v>0</v>
      </c>
    </row>
    <row r="4644" spans="1:18" x14ac:dyDescent="0.25">
      <c r="A4644" t="s">
        <v>10364</v>
      </c>
      <c r="B4644" t="s">
        <v>9952</v>
      </c>
      <c r="C4644" t="s">
        <v>9753</v>
      </c>
      <c r="D4644">
        <v>43313</v>
      </c>
      <c r="E4644">
        <v>2</v>
      </c>
      <c r="F4644">
        <v>3.5</v>
      </c>
      <c r="H4644">
        <v>8</v>
      </c>
      <c r="I4644">
        <v>15</v>
      </c>
      <c r="K4644">
        <v>21</v>
      </c>
      <c r="M4644">
        <v>8</v>
      </c>
      <c r="O4644">
        <v>0</v>
      </c>
      <c r="P4644">
        <v>0</v>
      </c>
      <c r="R4644">
        <v>0</v>
      </c>
    </row>
    <row r="4645" spans="1:18" x14ac:dyDescent="0.25">
      <c r="A4645" t="s">
        <v>10365</v>
      </c>
      <c r="B4645" t="s">
        <v>9953</v>
      </c>
      <c r="C4645" t="s">
        <v>9755</v>
      </c>
      <c r="D4645">
        <v>43313</v>
      </c>
      <c r="E4645">
        <v>5.5</v>
      </c>
      <c r="F4645">
        <v>3.5</v>
      </c>
      <c r="H4645">
        <v>8</v>
      </c>
      <c r="I4645">
        <v>15</v>
      </c>
      <c r="K4645">
        <v>21</v>
      </c>
      <c r="M4645">
        <v>8</v>
      </c>
      <c r="O4645">
        <v>0</v>
      </c>
      <c r="P4645">
        <v>0</v>
      </c>
      <c r="R4645">
        <v>0</v>
      </c>
    </row>
    <row r="4646" spans="1:18" x14ac:dyDescent="0.25">
      <c r="A4646" t="s">
        <v>10366</v>
      </c>
      <c r="B4646" t="s">
        <v>9954</v>
      </c>
      <c r="C4646" t="s">
        <v>9757</v>
      </c>
      <c r="D4646">
        <v>43313</v>
      </c>
      <c r="E4646">
        <v>0.5</v>
      </c>
      <c r="F4646">
        <v>3.5</v>
      </c>
      <c r="H4646">
        <v>8</v>
      </c>
      <c r="I4646">
        <v>15</v>
      </c>
      <c r="K4646">
        <v>21</v>
      </c>
      <c r="M4646">
        <v>8</v>
      </c>
      <c r="O4646">
        <v>0</v>
      </c>
      <c r="P4646">
        <v>0</v>
      </c>
      <c r="R4646">
        <v>0</v>
      </c>
    </row>
    <row r="4647" spans="1:18" x14ac:dyDescent="0.25">
      <c r="A4647" t="s">
        <v>10367</v>
      </c>
      <c r="B4647" t="s">
        <v>9955</v>
      </c>
      <c r="C4647" t="s">
        <v>202</v>
      </c>
      <c r="D4647">
        <v>43313</v>
      </c>
      <c r="E4647">
        <v>1</v>
      </c>
      <c r="F4647">
        <v>1</v>
      </c>
      <c r="H4647">
        <v>4</v>
      </c>
      <c r="I4647">
        <v>6</v>
      </c>
      <c r="K4647">
        <v>6</v>
      </c>
      <c r="M4647">
        <v>4</v>
      </c>
      <c r="O4647">
        <v>0</v>
      </c>
      <c r="P4647">
        <v>0</v>
      </c>
      <c r="R4647">
        <v>0</v>
      </c>
    </row>
    <row r="4648" spans="1:18" x14ac:dyDescent="0.25">
      <c r="A4648" t="s">
        <v>10368</v>
      </c>
      <c r="B4648" t="s">
        <v>9956</v>
      </c>
      <c r="C4648" t="s">
        <v>203</v>
      </c>
      <c r="D4648">
        <v>43313</v>
      </c>
      <c r="E4648">
        <v>11</v>
      </c>
      <c r="F4648">
        <v>14</v>
      </c>
      <c r="H4648">
        <v>62</v>
      </c>
      <c r="I4648">
        <v>84</v>
      </c>
      <c r="K4648">
        <v>128</v>
      </c>
      <c r="M4648">
        <v>45</v>
      </c>
      <c r="O4648">
        <v>3</v>
      </c>
      <c r="P4648">
        <v>4</v>
      </c>
      <c r="R4648">
        <v>17</v>
      </c>
    </row>
    <row r="4649" spans="1:18" x14ac:dyDescent="0.25">
      <c r="A4649" t="s">
        <v>10369</v>
      </c>
      <c r="B4649" t="s">
        <v>9957</v>
      </c>
      <c r="C4649" t="s">
        <v>988</v>
      </c>
      <c r="D4649">
        <v>43313</v>
      </c>
      <c r="E4649">
        <v>0</v>
      </c>
      <c r="F4649">
        <v>0</v>
      </c>
      <c r="H4649">
        <v>0</v>
      </c>
      <c r="I4649">
        <v>0</v>
      </c>
      <c r="K4649">
        <v>0</v>
      </c>
      <c r="M4649">
        <v>0</v>
      </c>
      <c r="O4649">
        <v>0</v>
      </c>
      <c r="P4649">
        <v>0</v>
      </c>
      <c r="R4649">
        <v>0</v>
      </c>
    </row>
    <row r="4650" spans="1:18" x14ac:dyDescent="0.25">
      <c r="A4650" t="s">
        <v>10370</v>
      </c>
      <c r="B4650" t="s">
        <v>9958</v>
      </c>
      <c r="C4650" t="s">
        <v>1322</v>
      </c>
      <c r="D4650">
        <v>43313</v>
      </c>
      <c r="E4650">
        <v>0</v>
      </c>
      <c r="F4650">
        <v>0</v>
      </c>
      <c r="H4650">
        <v>0</v>
      </c>
      <c r="I4650">
        <v>0</v>
      </c>
      <c r="K4650">
        <v>0</v>
      </c>
      <c r="M4650">
        <v>0</v>
      </c>
      <c r="O4650">
        <v>0</v>
      </c>
      <c r="P4650">
        <v>0</v>
      </c>
      <c r="R4650">
        <v>0</v>
      </c>
    </row>
    <row r="4651" spans="1:18" x14ac:dyDescent="0.25">
      <c r="A4651" t="s">
        <v>10371</v>
      </c>
      <c r="B4651" t="s">
        <v>9959</v>
      </c>
      <c r="C4651" t="s">
        <v>232</v>
      </c>
      <c r="D4651">
        <v>43313</v>
      </c>
      <c r="E4651">
        <v>0</v>
      </c>
      <c r="F4651">
        <v>0</v>
      </c>
      <c r="H4651">
        <v>0</v>
      </c>
      <c r="I4651">
        <v>0</v>
      </c>
      <c r="K4651">
        <v>0</v>
      </c>
      <c r="M4651">
        <v>0</v>
      </c>
      <c r="O4651">
        <v>0</v>
      </c>
      <c r="P4651">
        <v>0</v>
      </c>
      <c r="R4651">
        <v>0</v>
      </c>
    </row>
    <row r="4652" spans="1:18" x14ac:dyDescent="0.25">
      <c r="A4652" t="s">
        <v>10372</v>
      </c>
      <c r="B4652" t="s">
        <v>9960</v>
      </c>
      <c r="C4652" t="s">
        <v>207</v>
      </c>
      <c r="D4652">
        <v>43313</v>
      </c>
      <c r="E4652">
        <v>0</v>
      </c>
      <c r="F4652">
        <v>0</v>
      </c>
      <c r="H4652">
        <v>0</v>
      </c>
      <c r="I4652">
        <v>0</v>
      </c>
      <c r="K4652">
        <v>0</v>
      </c>
      <c r="M4652">
        <v>0</v>
      </c>
      <c r="N4652" t="e">
        <v>#DIV/0!</v>
      </c>
      <c r="O4652">
        <v>0</v>
      </c>
      <c r="P4652">
        <v>0</v>
      </c>
      <c r="R4652">
        <v>0</v>
      </c>
    </row>
    <row r="4653" spans="1:18" x14ac:dyDescent="0.25">
      <c r="A4653" t="s">
        <v>10373</v>
      </c>
      <c r="B4653" t="s">
        <v>9961</v>
      </c>
      <c r="C4653" t="s">
        <v>2175</v>
      </c>
      <c r="D4653">
        <v>43313</v>
      </c>
      <c r="E4653">
        <v>0</v>
      </c>
      <c r="F4653">
        <v>0</v>
      </c>
      <c r="H4653">
        <v>0</v>
      </c>
      <c r="I4653">
        <v>0</v>
      </c>
      <c r="K4653">
        <v>0</v>
      </c>
      <c r="M4653">
        <v>0</v>
      </c>
      <c r="O4653">
        <v>0</v>
      </c>
      <c r="P4653">
        <v>0</v>
      </c>
      <c r="R4653">
        <v>0</v>
      </c>
    </row>
    <row r="4654" spans="1:18" x14ac:dyDescent="0.25">
      <c r="A4654" t="s">
        <v>10374</v>
      </c>
      <c r="B4654" t="s">
        <v>9962</v>
      </c>
      <c r="C4654" t="s">
        <v>228</v>
      </c>
      <c r="D4654">
        <v>43313</v>
      </c>
      <c r="E4654">
        <v>8</v>
      </c>
      <c r="F4654">
        <v>6</v>
      </c>
      <c r="H4654">
        <v>44</v>
      </c>
      <c r="I4654">
        <v>88</v>
      </c>
      <c r="K4654">
        <v>66</v>
      </c>
      <c r="M4654">
        <v>44</v>
      </c>
      <c r="O4654">
        <v>0</v>
      </c>
      <c r="P4654">
        <v>0</v>
      </c>
      <c r="R4654">
        <v>0</v>
      </c>
    </row>
    <row r="4655" spans="1:18" x14ac:dyDescent="0.25">
      <c r="A4655" t="s">
        <v>10375</v>
      </c>
      <c r="B4655" t="s">
        <v>9963</v>
      </c>
      <c r="C4655" t="s">
        <v>689</v>
      </c>
      <c r="D4655">
        <v>43313</v>
      </c>
      <c r="E4655">
        <v>0</v>
      </c>
      <c r="F4655">
        <v>0</v>
      </c>
      <c r="H4655">
        <v>0</v>
      </c>
      <c r="I4655">
        <v>0</v>
      </c>
      <c r="K4655">
        <v>0</v>
      </c>
      <c r="M4655">
        <v>0</v>
      </c>
      <c r="O4655">
        <v>0</v>
      </c>
      <c r="P4655">
        <v>0</v>
      </c>
      <c r="R4655">
        <v>0</v>
      </c>
    </row>
    <row r="4656" spans="1:18" x14ac:dyDescent="0.25">
      <c r="A4656" t="s">
        <v>10376</v>
      </c>
      <c r="B4656" t="s">
        <v>9964</v>
      </c>
      <c r="C4656" t="s">
        <v>211</v>
      </c>
      <c r="D4656">
        <v>43313</v>
      </c>
      <c r="E4656">
        <v>4</v>
      </c>
      <c r="F4656">
        <v>6</v>
      </c>
      <c r="H4656">
        <v>16</v>
      </c>
      <c r="I4656">
        <v>28</v>
      </c>
      <c r="K4656">
        <v>48</v>
      </c>
      <c r="M4656">
        <v>16</v>
      </c>
      <c r="N4656">
        <v>0</v>
      </c>
      <c r="O4656">
        <v>0</v>
      </c>
      <c r="P4656">
        <v>1</v>
      </c>
      <c r="R4656">
        <v>0</v>
      </c>
    </row>
    <row r="4657" spans="1:18" x14ac:dyDescent="0.25">
      <c r="A4657" t="s">
        <v>10377</v>
      </c>
      <c r="B4657" t="s">
        <v>9965</v>
      </c>
      <c r="C4657" t="s">
        <v>216</v>
      </c>
      <c r="D4657">
        <v>43313</v>
      </c>
      <c r="E4657">
        <v>1</v>
      </c>
      <c r="F4657">
        <v>1.5</v>
      </c>
      <c r="H4657">
        <v>6</v>
      </c>
      <c r="I4657">
        <v>6</v>
      </c>
      <c r="K4657">
        <v>9</v>
      </c>
      <c r="M4657">
        <v>5</v>
      </c>
      <c r="O4657">
        <v>0</v>
      </c>
      <c r="P4657">
        <v>1</v>
      </c>
      <c r="R4657">
        <v>1</v>
      </c>
    </row>
    <row r="4658" spans="1:18" x14ac:dyDescent="0.25">
      <c r="A4658" t="s">
        <v>10378</v>
      </c>
      <c r="B4658" t="s">
        <v>9966</v>
      </c>
      <c r="C4658" t="s">
        <v>230</v>
      </c>
      <c r="D4658">
        <v>43313</v>
      </c>
      <c r="E4658">
        <v>6</v>
      </c>
      <c r="F4658">
        <v>5.5</v>
      </c>
      <c r="H4658">
        <v>60</v>
      </c>
      <c r="I4658">
        <v>66</v>
      </c>
      <c r="K4658">
        <v>62</v>
      </c>
      <c r="M4658">
        <v>57</v>
      </c>
      <c r="O4658">
        <v>0</v>
      </c>
      <c r="P4658">
        <v>0</v>
      </c>
      <c r="R4658">
        <v>3</v>
      </c>
    </row>
    <row r="4659" spans="1:18" x14ac:dyDescent="0.25">
      <c r="A4659" t="s">
        <v>10379</v>
      </c>
      <c r="B4659" t="s">
        <v>9967</v>
      </c>
      <c r="C4659" t="s">
        <v>9771</v>
      </c>
      <c r="D4659">
        <v>43313</v>
      </c>
      <c r="E4659">
        <v>6</v>
      </c>
      <c r="F4659">
        <v>7</v>
      </c>
      <c r="H4659">
        <v>43</v>
      </c>
      <c r="I4659">
        <v>36</v>
      </c>
      <c r="K4659">
        <v>42</v>
      </c>
      <c r="M4659">
        <v>31</v>
      </c>
      <c r="O4659">
        <v>2</v>
      </c>
      <c r="P4659">
        <v>6</v>
      </c>
      <c r="R4659">
        <v>12</v>
      </c>
    </row>
    <row r="4660" spans="1:18" x14ac:dyDescent="0.25">
      <c r="A4660" t="s">
        <v>10380</v>
      </c>
      <c r="B4660" t="s">
        <v>9968</v>
      </c>
      <c r="C4660" t="s">
        <v>237</v>
      </c>
      <c r="D4660">
        <v>43313</v>
      </c>
      <c r="E4660">
        <v>8</v>
      </c>
      <c r="F4660">
        <v>7.5</v>
      </c>
      <c r="H4660">
        <v>105</v>
      </c>
      <c r="I4660">
        <v>91</v>
      </c>
      <c r="K4660">
        <v>84</v>
      </c>
      <c r="M4660">
        <v>92</v>
      </c>
      <c r="O4660">
        <v>0</v>
      </c>
      <c r="P4660">
        <v>8</v>
      </c>
      <c r="R4660">
        <v>13</v>
      </c>
    </row>
    <row r="4661" spans="1:18" x14ac:dyDescent="0.25">
      <c r="A4661" t="s">
        <v>10381</v>
      </c>
      <c r="B4661" t="s">
        <v>9969</v>
      </c>
      <c r="C4661" t="s">
        <v>364</v>
      </c>
      <c r="D4661">
        <v>43313</v>
      </c>
      <c r="E4661">
        <v>10</v>
      </c>
      <c r="F4661">
        <v>9</v>
      </c>
      <c r="H4661">
        <v>39</v>
      </c>
      <c r="I4661">
        <v>60</v>
      </c>
      <c r="K4661">
        <v>54</v>
      </c>
      <c r="M4661">
        <v>32</v>
      </c>
      <c r="O4661">
        <v>1</v>
      </c>
      <c r="P4661">
        <v>1</v>
      </c>
      <c r="R4661">
        <v>7</v>
      </c>
    </row>
    <row r="4662" spans="1:18" x14ac:dyDescent="0.25">
      <c r="A4662" t="s">
        <v>10382</v>
      </c>
      <c r="B4662" t="s">
        <v>9970</v>
      </c>
      <c r="C4662" t="s">
        <v>219</v>
      </c>
      <c r="D4662">
        <v>43313</v>
      </c>
      <c r="E4662">
        <v>11.5</v>
      </c>
      <c r="F4662">
        <v>13.5</v>
      </c>
      <c r="H4662">
        <v>72</v>
      </c>
      <c r="I4662">
        <v>125</v>
      </c>
      <c r="K4662">
        <v>150</v>
      </c>
      <c r="M4662">
        <v>63</v>
      </c>
      <c r="N4662">
        <v>0.98</v>
      </c>
      <c r="O4662">
        <v>12</v>
      </c>
      <c r="P4662">
        <v>16</v>
      </c>
      <c r="R4662">
        <v>9</v>
      </c>
    </row>
    <row r="4663" spans="1:18" x14ac:dyDescent="0.25">
      <c r="A4663" t="s">
        <v>10383</v>
      </c>
      <c r="B4663" t="s">
        <v>9971</v>
      </c>
      <c r="C4663" t="s">
        <v>9776</v>
      </c>
      <c r="D4663">
        <v>43313</v>
      </c>
      <c r="E4663">
        <v>6</v>
      </c>
      <c r="F4663">
        <v>7</v>
      </c>
      <c r="H4663">
        <v>21</v>
      </c>
      <c r="I4663">
        <v>36</v>
      </c>
      <c r="K4663">
        <v>42</v>
      </c>
      <c r="M4663">
        <v>21</v>
      </c>
      <c r="O4663">
        <v>0</v>
      </c>
      <c r="P4663">
        <v>0</v>
      </c>
      <c r="R4663">
        <v>0</v>
      </c>
    </row>
    <row r="4664" spans="1:18" x14ac:dyDescent="0.25">
      <c r="A4664" t="s">
        <v>10384</v>
      </c>
      <c r="B4664" t="s">
        <v>9972</v>
      </c>
      <c r="C4664" t="s">
        <v>235</v>
      </c>
      <c r="D4664">
        <v>43313</v>
      </c>
      <c r="E4664">
        <v>0</v>
      </c>
      <c r="F4664">
        <v>0</v>
      </c>
      <c r="H4664">
        <v>0</v>
      </c>
      <c r="I4664">
        <v>0</v>
      </c>
      <c r="K4664">
        <v>0</v>
      </c>
      <c r="M4664">
        <v>0</v>
      </c>
      <c r="O4664">
        <v>0</v>
      </c>
      <c r="P4664">
        <v>0</v>
      </c>
      <c r="R4664">
        <v>0</v>
      </c>
    </row>
    <row r="4665" spans="1:18" x14ac:dyDescent="0.25">
      <c r="A4665" t="s">
        <v>10385</v>
      </c>
      <c r="B4665" t="s">
        <v>9973</v>
      </c>
      <c r="C4665" t="s">
        <v>239</v>
      </c>
      <c r="D4665">
        <v>43313</v>
      </c>
      <c r="E4665">
        <v>2.5</v>
      </c>
      <c r="F4665">
        <v>4.5</v>
      </c>
      <c r="H4665">
        <v>17</v>
      </c>
      <c r="I4665">
        <v>29</v>
      </c>
      <c r="K4665">
        <v>63</v>
      </c>
      <c r="M4665">
        <v>12</v>
      </c>
      <c r="O4665">
        <v>0</v>
      </c>
      <c r="P4665">
        <v>0</v>
      </c>
      <c r="R4665">
        <v>5</v>
      </c>
    </row>
    <row r="4666" spans="1:18" x14ac:dyDescent="0.25">
      <c r="A4666" t="s">
        <v>10386</v>
      </c>
      <c r="B4666" t="s">
        <v>9974</v>
      </c>
      <c r="C4666" t="s">
        <v>222</v>
      </c>
      <c r="D4666">
        <v>43313</v>
      </c>
      <c r="E4666">
        <v>0</v>
      </c>
      <c r="F4666">
        <v>0</v>
      </c>
      <c r="H4666">
        <v>0</v>
      </c>
      <c r="I4666">
        <v>0</v>
      </c>
      <c r="K4666">
        <v>0</v>
      </c>
      <c r="M4666">
        <v>0</v>
      </c>
      <c r="O4666">
        <v>0</v>
      </c>
      <c r="P4666">
        <v>0</v>
      </c>
      <c r="R4666">
        <v>0</v>
      </c>
    </row>
    <row r="4667" spans="1:18" x14ac:dyDescent="0.25">
      <c r="A4667" t="s">
        <v>10387</v>
      </c>
      <c r="B4667" t="s">
        <v>9975</v>
      </c>
      <c r="C4667" t="s">
        <v>603</v>
      </c>
      <c r="D4667">
        <v>43313</v>
      </c>
      <c r="E4667">
        <v>0</v>
      </c>
      <c r="F4667">
        <v>0</v>
      </c>
      <c r="H4667">
        <v>0</v>
      </c>
      <c r="I4667">
        <v>0</v>
      </c>
      <c r="K4667">
        <v>0</v>
      </c>
      <c r="M4667">
        <v>0</v>
      </c>
      <c r="O4667">
        <v>0</v>
      </c>
      <c r="P4667">
        <v>0</v>
      </c>
      <c r="R4667">
        <v>0</v>
      </c>
    </row>
    <row r="4668" spans="1:18" x14ac:dyDescent="0.25">
      <c r="A4668" t="s">
        <v>10388</v>
      </c>
      <c r="B4668" t="s">
        <v>9976</v>
      </c>
      <c r="C4668" t="s">
        <v>225</v>
      </c>
      <c r="D4668">
        <v>43313</v>
      </c>
      <c r="E4668">
        <v>0</v>
      </c>
      <c r="F4668">
        <v>0</v>
      </c>
      <c r="H4668">
        <v>0</v>
      </c>
      <c r="I4668">
        <v>0</v>
      </c>
      <c r="K4668">
        <v>0</v>
      </c>
      <c r="M4668">
        <v>0</v>
      </c>
      <c r="O4668">
        <v>0</v>
      </c>
      <c r="P4668">
        <v>0</v>
      </c>
      <c r="R4668">
        <v>0</v>
      </c>
    </row>
    <row r="4669" spans="1:18" x14ac:dyDescent="0.25">
      <c r="A4669" t="s">
        <v>10389</v>
      </c>
      <c r="B4669" t="s">
        <v>9977</v>
      </c>
      <c r="C4669" t="s">
        <v>247</v>
      </c>
      <c r="D4669">
        <v>43313</v>
      </c>
      <c r="E4669">
        <v>0</v>
      </c>
      <c r="F4669">
        <v>0</v>
      </c>
      <c r="H4669">
        <v>0</v>
      </c>
      <c r="I4669">
        <v>0</v>
      </c>
      <c r="K4669">
        <v>0</v>
      </c>
      <c r="M4669">
        <v>0</v>
      </c>
      <c r="O4669">
        <v>0</v>
      </c>
      <c r="P4669">
        <v>0</v>
      </c>
      <c r="R4669">
        <v>0</v>
      </c>
    </row>
    <row r="4670" spans="1:18" x14ac:dyDescent="0.25">
      <c r="A4670" t="s">
        <v>10390</v>
      </c>
      <c r="B4670" t="s">
        <v>9978</v>
      </c>
      <c r="C4670" t="s">
        <v>2637</v>
      </c>
      <c r="D4670">
        <v>43313</v>
      </c>
      <c r="E4670">
        <v>3.5</v>
      </c>
      <c r="F4670">
        <v>3.5</v>
      </c>
      <c r="H4670">
        <v>13</v>
      </c>
      <c r="I4670">
        <v>21</v>
      </c>
      <c r="K4670">
        <v>21</v>
      </c>
      <c r="M4670">
        <v>13</v>
      </c>
      <c r="O4670">
        <v>0</v>
      </c>
      <c r="P4670">
        <v>0</v>
      </c>
      <c r="R4670">
        <v>0</v>
      </c>
    </row>
    <row r="4671" spans="1:18" x14ac:dyDescent="0.25">
      <c r="A4671" t="s">
        <v>10391</v>
      </c>
      <c r="B4671" t="s">
        <v>9979</v>
      </c>
      <c r="C4671" t="s">
        <v>2531</v>
      </c>
      <c r="D4671">
        <v>43313</v>
      </c>
      <c r="E4671">
        <v>4</v>
      </c>
      <c r="F4671">
        <v>5</v>
      </c>
      <c r="H4671">
        <v>15</v>
      </c>
      <c r="I4671">
        <v>24</v>
      </c>
      <c r="K4671">
        <v>30</v>
      </c>
      <c r="M4671">
        <v>10</v>
      </c>
      <c r="O4671">
        <v>1</v>
      </c>
      <c r="P4671">
        <v>2</v>
      </c>
      <c r="R4671">
        <v>5</v>
      </c>
    </row>
    <row r="4672" spans="1:18" x14ac:dyDescent="0.25">
      <c r="A4672" t="s">
        <v>10392</v>
      </c>
      <c r="B4672" t="s">
        <v>9980</v>
      </c>
      <c r="C4672" t="s">
        <v>2601</v>
      </c>
      <c r="D4672">
        <v>43313</v>
      </c>
      <c r="E4672">
        <v>7.5</v>
      </c>
      <c r="F4672">
        <v>8.5</v>
      </c>
      <c r="H4672">
        <v>28</v>
      </c>
      <c r="I4672">
        <v>45</v>
      </c>
      <c r="K4672">
        <v>51</v>
      </c>
      <c r="M4672">
        <v>23</v>
      </c>
      <c r="O4672">
        <v>1</v>
      </c>
      <c r="P4672">
        <v>2</v>
      </c>
      <c r="R4672">
        <v>5</v>
      </c>
    </row>
    <row r="4673" spans="1:18" x14ac:dyDescent="0.25">
      <c r="A4673" t="s">
        <v>10393</v>
      </c>
      <c r="B4673" t="s">
        <v>9981</v>
      </c>
      <c r="C4673" t="s">
        <v>242</v>
      </c>
      <c r="D4673">
        <v>43313</v>
      </c>
      <c r="E4673">
        <v>6</v>
      </c>
      <c r="F4673">
        <v>9</v>
      </c>
      <c r="H4673">
        <v>25</v>
      </c>
      <c r="I4673">
        <v>50</v>
      </c>
      <c r="K4673">
        <v>78</v>
      </c>
      <c r="M4673">
        <v>18</v>
      </c>
      <c r="N4673">
        <v>0.49</v>
      </c>
      <c r="O4673">
        <v>6</v>
      </c>
      <c r="P4673">
        <v>9</v>
      </c>
      <c r="R4673">
        <v>7</v>
      </c>
    </row>
    <row r="4674" spans="1:18" x14ac:dyDescent="0.25">
      <c r="A4674" t="s">
        <v>10394</v>
      </c>
      <c r="B4674" t="s">
        <v>9982</v>
      </c>
      <c r="C4674" t="s">
        <v>243</v>
      </c>
      <c r="D4674">
        <v>43313</v>
      </c>
      <c r="E4674">
        <v>0</v>
      </c>
      <c r="F4674">
        <v>0</v>
      </c>
      <c r="H4674">
        <v>0</v>
      </c>
      <c r="I4674">
        <v>0</v>
      </c>
      <c r="K4674">
        <v>0</v>
      </c>
      <c r="M4674">
        <v>0</v>
      </c>
      <c r="O4674">
        <v>0</v>
      </c>
      <c r="P4674">
        <v>0</v>
      </c>
      <c r="R4674">
        <v>0</v>
      </c>
    </row>
    <row r="4675" spans="1:18" x14ac:dyDescent="0.25">
      <c r="A4675" t="s">
        <v>10395</v>
      </c>
      <c r="B4675" t="s">
        <v>9983</v>
      </c>
      <c r="C4675" t="s">
        <v>244</v>
      </c>
      <c r="D4675">
        <v>43313</v>
      </c>
      <c r="E4675">
        <v>0</v>
      </c>
      <c r="F4675">
        <v>0</v>
      </c>
      <c r="H4675">
        <v>0</v>
      </c>
      <c r="I4675">
        <v>0</v>
      </c>
      <c r="K4675">
        <v>0</v>
      </c>
      <c r="M4675">
        <v>0</v>
      </c>
      <c r="O4675">
        <v>0</v>
      </c>
      <c r="P4675">
        <v>0</v>
      </c>
      <c r="R4675">
        <v>0</v>
      </c>
    </row>
    <row r="4676" spans="1:18" x14ac:dyDescent="0.25">
      <c r="A4676" t="s">
        <v>10396</v>
      </c>
      <c r="B4676" t="s">
        <v>9984</v>
      </c>
      <c r="C4676" t="s">
        <v>2809</v>
      </c>
      <c r="D4676">
        <v>43313</v>
      </c>
      <c r="E4676">
        <v>6</v>
      </c>
      <c r="F4676">
        <v>7</v>
      </c>
      <c r="H4676">
        <v>41</v>
      </c>
      <c r="I4676">
        <v>36</v>
      </c>
      <c r="K4676">
        <v>42</v>
      </c>
      <c r="M4676">
        <v>34</v>
      </c>
      <c r="O4676">
        <v>1</v>
      </c>
      <c r="P4676">
        <v>4</v>
      </c>
      <c r="R4676">
        <v>7</v>
      </c>
    </row>
    <row r="4677" spans="1:18" x14ac:dyDescent="0.25">
      <c r="A4677" t="s">
        <v>10397</v>
      </c>
      <c r="B4677" t="s">
        <v>9985</v>
      </c>
      <c r="C4677" t="s">
        <v>2565</v>
      </c>
      <c r="D4677">
        <v>43313</v>
      </c>
      <c r="E4677">
        <v>2.5</v>
      </c>
      <c r="F4677">
        <v>2.5</v>
      </c>
      <c r="H4677">
        <v>9</v>
      </c>
      <c r="I4677">
        <v>15</v>
      </c>
      <c r="K4677">
        <v>15</v>
      </c>
      <c r="M4677">
        <v>5</v>
      </c>
      <c r="O4677">
        <v>0</v>
      </c>
      <c r="P4677">
        <v>0</v>
      </c>
      <c r="R4677">
        <v>4</v>
      </c>
    </row>
    <row r="4678" spans="1:18" x14ac:dyDescent="0.25">
      <c r="A4678" t="s">
        <v>10398</v>
      </c>
      <c r="B4678" t="s">
        <v>9986</v>
      </c>
      <c r="C4678" t="s">
        <v>2887</v>
      </c>
      <c r="D4678">
        <v>43313</v>
      </c>
      <c r="E4678">
        <v>8.5</v>
      </c>
      <c r="F4678">
        <v>9.5</v>
      </c>
      <c r="H4678">
        <v>50</v>
      </c>
      <c r="I4678">
        <v>51</v>
      </c>
      <c r="K4678">
        <v>57</v>
      </c>
      <c r="M4678">
        <v>39</v>
      </c>
      <c r="O4678">
        <v>1</v>
      </c>
      <c r="P4678">
        <v>4</v>
      </c>
      <c r="R4678">
        <v>11</v>
      </c>
    </row>
    <row r="4679" spans="1:18" x14ac:dyDescent="0.25">
      <c r="A4679" t="s">
        <v>10399</v>
      </c>
      <c r="B4679" t="s">
        <v>9987</v>
      </c>
      <c r="C4679" t="s">
        <v>245</v>
      </c>
      <c r="D4679">
        <v>43313</v>
      </c>
      <c r="E4679">
        <v>13</v>
      </c>
      <c r="F4679">
        <v>13</v>
      </c>
      <c r="H4679">
        <v>51</v>
      </c>
      <c r="I4679">
        <v>78</v>
      </c>
      <c r="K4679">
        <v>78</v>
      </c>
      <c r="M4679">
        <v>44</v>
      </c>
      <c r="O4679">
        <v>4</v>
      </c>
      <c r="P4679">
        <v>6</v>
      </c>
      <c r="R4679">
        <v>7</v>
      </c>
    </row>
    <row r="4680" spans="1:18" x14ac:dyDescent="0.25">
      <c r="A4680" t="s">
        <v>10400</v>
      </c>
      <c r="B4680" t="s">
        <v>9988</v>
      </c>
      <c r="C4680" t="s">
        <v>246</v>
      </c>
      <c r="D4680">
        <v>43313</v>
      </c>
      <c r="E4680">
        <v>34</v>
      </c>
      <c r="F4680">
        <v>36.5</v>
      </c>
      <c r="H4680">
        <v>307</v>
      </c>
      <c r="I4680">
        <v>395</v>
      </c>
      <c r="K4680">
        <v>454</v>
      </c>
      <c r="M4680">
        <v>272</v>
      </c>
      <c r="O4680">
        <v>6</v>
      </c>
      <c r="P4680">
        <v>16</v>
      </c>
      <c r="R4680">
        <v>35</v>
      </c>
    </row>
    <row r="4681" spans="1:18" x14ac:dyDescent="0.25">
      <c r="A4681" t="s">
        <v>10401</v>
      </c>
      <c r="B4681" t="s">
        <v>9989</v>
      </c>
      <c r="C4681" t="s">
        <v>365</v>
      </c>
      <c r="D4681">
        <v>43313</v>
      </c>
      <c r="E4681">
        <v>6</v>
      </c>
      <c r="F4681">
        <v>6</v>
      </c>
      <c r="H4681">
        <v>28</v>
      </c>
      <c r="I4681">
        <v>36</v>
      </c>
      <c r="K4681">
        <v>36</v>
      </c>
      <c r="M4681">
        <v>26</v>
      </c>
      <c r="O4681">
        <v>0</v>
      </c>
      <c r="P4681">
        <v>0</v>
      </c>
      <c r="R4681">
        <v>2</v>
      </c>
    </row>
    <row r="4682" spans="1:18" x14ac:dyDescent="0.25">
      <c r="A4682" t="s">
        <v>10402</v>
      </c>
      <c r="B4682" t="s">
        <v>9990</v>
      </c>
      <c r="C4682" t="s">
        <v>9513</v>
      </c>
      <c r="D4682">
        <v>43313</v>
      </c>
      <c r="E4682">
        <v>68.5</v>
      </c>
      <c r="F4682">
        <v>75</v>
      </c>
      <c r="H4682">
        <v>465</v>
      </c>
      <c r="I4682">
        <v>616</v>
      </c>
      <c r="K4682">
        <v>709</v>
      </c>
      <c r="M4682">
        <v>407</v>
      </c>
      <c r="N4682">
        <v>0.49</v>
      </c>
      <c r="O4682">
        <v>17</v>
      </c>
      <c r="P4682">
        <v>35</v>
      </c>
      <c r="R4682">
        <v>58</v>
      </c>
    </row>
    <row r="4683" spans="1:18" x14ac:dyDescent="0.25">
      <c r="A4683" t="s">
        <v>10403</v>
      </c>
      <c r="B4683" t="s">
        <v>9991</v>
      </c>
      <c r="C4683" t="s">
        <v>9516</v>
      </c>
      <c r="D4683">
        <v>43313</v>
      </c>
      <c r="E4683">
        <v>6.5</v>
      </c>
      <c r="F4683">
        <v>7.5</v>
      </c>
      <c r="H4683">
        <v>24</v>
      </c>
      <c r="I4683">
        <v>39</v>
      </c>
      <c r="K4683">
        <v>45</v>
      </c>
      <c r="M4683">
        <v>15</v>
      </c>
      <c r="N4683" t="s">
        <v>9795</v>
      </c>
      <c r="O4683">
        <v>1</v>
      </c>
      <c r="P4683">
        <v>2</v>
      </c>
      <c r="R4683">
        <v>9</v>
      </c>
    </row>
    <row r="4684" spans="1:18" x14ac:dyDescent="0.25">
      <c r="A4684" t="s">
        <v>10404</v>
      </c>
      <c r="B4684" t="s">
        <v>9992</v>
      </c>
      <c r="C4684" t="s">
        <v>9520</v>
      </c>
      <c r="D4684">
        <v>43313</v>
      </c>
      <c r="E4684">
        <v>22.5</v>
      </c>
      <c r="F4684">
        <v>23.5</v>
      </c>
      <c r="H4684">
        <v>105</v>
      </c>
      <c r="I4684">
        <v>135</v>
      </c>
      <c r="K4684">
        <v>141</v>
      </c>
      <c r="M4684">
        <v>91</v>
      </c>
      <c r="O4684">
        <v>5</v>
      </c>
      <c r="P4684">
        <v>10</v>
      </c>
      <c r="R4684">
        <v>14</v>
      </c>
    </row>
    <row r="4685" spans="1:18" x14ac:dyDescent="0.25">
      <c r="A4685" t="s">
        <v>10405</v>
      </c>
      <c r="B4685" t="s">
        <v>9993</v>
      </c>
      <c r="C4685" t="s">
        <v>9521</v>
      </c>
      <c r="D4685">
        <v>43313</v>
      </c>
      <c r="E4685">
        <v>6.5</v>
      </c>
      <c r="F4685">
        <v>7.5</v>
      </c>
      <c r="H4685">
        <v>24</v>
      </c>
      <c r="I4685">
        <v>39</v>
      </c>
      <c r="K4685">
        <v>45</v>
      </c>
      <c r="M4685">
        <v>15</v>
      </c>
      <c r="O4685">
        <v>1</v>
      </c>
      <c r="P4685">
        <v>2</v>
      </c>
      <c r="R4685">
        <v>9</v>
      </c>
    </row>
    <row r="4686" spans="1:18" x14ac:dyDescent="0.25">
      <c r="A4686" t="s">
        <v>10406</v>
      </c>
      <c r="B4686" t="s">
        <v>9994</v>
      </c>
      <c r="C4686" t="s">
        <v>9522</v>
      </c>
      <c r="D4686">
        <v>43313</v>
      </c>
      <c r="E4686">
        <v>29</v>
      </c>
      <c r="F4686">
        <v>31</v>
      </c>
      <c r="H4686">
        <v>129</v>
      </c>
      <c r="I4686">
        <v>174</v>
      </c>
      <c r="K4686">
        <v>186</v>
      </c>
      <c r="M4686">
        <v>106</v>
      </c>
      <c r="O4686">
        <v>6</v>
      </c>
      <c r="P4686">
        <v>12</v>
      </c>
      <c r="R4686">
        <v>23</v>
      </c>
    </row>
    <row r="4687" spans="1:18" x14ac:dyDescent="0.25">
      <c r="A4687" t="s">
        <v>10407</v>
      </c>
      <c r="B4687" t="s">
        <v>9995</v>
      </c>
      <c r="C4687" t="s">
        <v>240</v>
      </c>
      <c r="D4687">
        <v>43313</v>
      </c>
      <c r="E4687">
        <v>75</v>
      </c>
      <c r="F4687">
        <v>82.5</v>
      </c>
      <c r="G4687">
        <v>0</v>
      </c>
      <c r="H4687">
        <v>489</v>
      </c>
      <c r="I4687">
        <v>655</v>
      </c>
      <c r="K4687">
        <v>754</v>
      </c>
      <c r="L4687">
        <v>0</v>
      </c>
      <c r="M4687">
        <v>422</v>
      </c>
      <c r="N4687">
        <v>0.49</v>
      </c>
      <c r="O4687">
        <v>18</v>
      </c>
      <c r="P4687">
        <v>37</v>
      </c>
      <c r="Q4687">
        <v>0</v>
      </c>
      <c r="R4687">
        <v>67</v>
      </c>
    </row>
    <row r="4688" spans="1:18" x14ac:dyDescent="0.25">
      <c r="A4688" s="20" t="s">
        <v>10591</v>
      </c>
      <c r="B4688" t="s">
        <v>10408</v>
      </c>
      <c r="C4688" t="s">
        <v>233</v>
      </c>
      <c r="D4688">
        <v>43344</v>
      </c>
      <c r="E4688">
        <v>0</v>
      </c>
      <c r="F4688">
        <v>0</v>
      </c>
      <c r="H4688">
        <v>0</v>
      </c>
      <c r="I4688">
        <v>0</v>
      </c>
      <c r="K4688">
        <v>0</v>
      </c>
      <c r="M4688">
        <v>0</v>
      </c>
      <c r="O4688">
        <v>0</v>
      </c>
      <c r="P4688">
        <v>0</v>
      </c>
      <c r="R4688">
        <v>0</v>
      </c>
    </row>
    <row r="4689" spans="1:18" x14ac:dyDescent="0.25">
      <c r="A4689" s="20" t="s">
        <v>10592</v>
      </c>
      <c r="B4689" t="s">
        <v>10409</v>
      </c>
      <c r="C4689" t="s">
        <v>215</v>
      </c>
      <c r="D4689">
        <v>43344</v>
      </c>
      <c r="E4689">
        <v>0</v>
      </c>
      <c r="F4689">
        <v>0</v>
      </c>
      <c r="H4689">
        <v>0</v>
      </c>
      <c r="I4689">
        <v>0</v>
      </c>
      <c r="K4689">
        <v>0</v>
      </c>
      <c r="M4689">
        <v>0</v>
      </c>
      <c r="O4689">
        <v>0</v>
      </c>
      <c r="P4689">
        <v>0</v>
      </c>
      <c r="R4689">
        <v>0</v>
      </c>
    </row>
    <row r="4690" spans="1:18" x14ac:dyDescent="0.25">
      <c r="A4690" s="20" t="s">
        <v>10593</v>
      </c>
      <c r="B4690" t="s">
        <v>10410</v>
      </c>
      <c r="C4690" t="s">
        <v>218</v>
      </c>
      <c r="D4690">
        <v>43344</v>
      </c>
      <c r="E4690">
        <v>0</v>
      </c>
      <c r="F4690">
        <v>0</v>
      </c>
      <c r="H4690">
        <v>0</v>
      </c>
      <c r="I4690">
        <v>0</v>
      </c>
      <c r="K4690">
        <v>0</v>
      </c>
      <c r="M4690">
        <v>0</v>
      </c>
      <c r="O4690">
        <v>0</v>
      </c>
      <c r="P4690">
        <v>0</v>
      </c>
      <c r="R4690">
        <v>0</v>
      </c>
    </row>
    <row r="4691" spans="1:18" x14ac:dyDescent="0.25">
      <c r="A4691" s="20" t="s">
        <v>10594</v>
      </c>
      <c r="B4691" t="s">
        <v>10411</v>
      </c>
      <c r="C4691" t="s">
        <v>234</v>
      </c>
      <c r="D4691">
        <v>43344</v>
      </c>
      <c r="E4691">
        <v>0</v>
      </c>
      <c r="F4691">
        <v>0</v>
      </c>
      <c r="H4691">
        <v>0</v>
      </c>
      <c r="I4691">
        <v>0</v>
      </c>
      <c r="K4691">
        <v>0</v>
      </c>
      <c r="M4691">
        <v>0</v>
      </c>
      <c r="O4691">
        <v>0</v>
      </c>
      <c r="P4691">
        <v>0</v>
      </c>
      <c r="R4691">
        <v>0</v>
      </c>
    </row>
    <row r="4692" spans="1:18" x14ac:dyDescent="0.25">
      <c r="A4692" s="20" t="s">
        <v>10595</v>
      </c>
      <c r="B4692" t="s">
        <v>10412</v>
      </c>
      <c r="C4692" t="s">
        <v>2636</v>
      </c>
      <c r="D4692">
        <v>43344</v>
      </c>
      <c r="E4692">
        <v>0</v>
      </c>
      <c r="F4692">
        <v>0</v>
      </c>
      <c r="H4692">
        <v>0</v>
      </c>
      <c r="I4692">
        <v>0</v>
      </c>
      <c r="K4692">
        <v>0</v>
      </c>
      <c r="M4692">
        <v>0</v>
      </c>
      <c r="O4692">
        <v>0</v>
      </c>
      <c r="P4692">
        <v>0</v>
      </c>
      <c r="R4692">
        <v>0</v>
      </c>
    </row>
    <row r="4693" spans="1:18" x14ac:dyDescent="0.25">
      <c r="A4693" s="20" t="s">
        <v>10596</v>
      </c>
      <c r="B4693" t="s">
        <v>10413</v>
      </c>
      <c r="C4693" t="s">
        <v>3012</v>
      </c>
      <c r="D4693">
        <v>43344</v>
      </c>
      <c r="E4693">
        <v>0</v>
      </c>
      <c r="F4693">
        <v>0</v>
      </c>
      <c r="H4693">
        <v>0</v>
      </c>
      <c r="I4693">
        <v>0</v>
      </c>
      <c r="K4693">
        <v>0</v>
      </c>
      <c r="M4693">
        <v>0</v>
      </c>
      <c r="O4693">
        <v>0</v>
      </c>
      <c r="P4693">
        <v>0</v>
      </c>
      <c r="R4693">
        <v>0</v>
      </c>
    </row>
    <row r="4694" spans="1:18" x14ac:dyDescent="0.25">
      <c r="A4694" s="20" t="s">
        <v>10597</v>
      </c>
      <c r="B4694" t="s">
        <v>10414</v>
      </c>
      <c r="C4694" t="s">
        <v>2638</v>
      </c>
      <c r="D4694">
        <v>43344</v>
      </c>
      <c r="E4694">
        <v>3.5</v>
      </c>
      <c r="F4694">
        <v>3.5</v>
      </c>
      <c r="H4694">
        <v>13</v>
      </c>
      <c r="I4694">
        <v>21</v>
      </c>
      <c r="K4694">
        <v>21</v>
      </c>
      <c r="M4694">
        <v>13</v>
      </c>
      <c r="O4694">
        <v>0</v>
      </c>
      <c r="P4694">
        <v>0</v>
      </c>
      <c r="R4694">
        <v>0</v>
      </c>
    </row>
    <row r="4695" spans="1:18" x14ac:dyDescent="0.25">
      <c r="A4695" s="20" t="s">
        <v>10598</v>
      </c>
      <c r="B4695" t="s">
        <v>10415</v>
      </c>
      <c r="C4695" t="s">
        <v>2894</v>
      </c>
      <c r="D4695">
        <v>43344</v>
      </c>
      <c r="E4695">
        <v>2</v>
      </c>
      <c r="F4695">
        <v>2.5</v>
      </c>
      <c r="H4695">
        <v>6</v>
      </c>
      <c r="I4695">
        <v>12</v>
      </c>
      <c r="K4695">
        <v>15</v>
      </c>
      <c r="M4695">
        <v>4</v>
      </c>
      <c r="O4695">
        <v>0</v>
      </c>
      <c r="P4695">
        <v>0</v>
      </c>
      <c r="R4695">
        <v>2</v>
      </c>
    </row>
    <row r="4696" spans="1:18" x14ac:dyDescent="0.25">
      <c r="A4696" s="20" t="s">
        <v>10599</v>
      </c>
      <c r="B4696" t="s">
        <v>10416</v>
      </c>
      <c r="C4696" t="s">
        <v>9704</v>
      </c>
      <c r="D4696">
        <v>43344</v>
      </c>
      <c r="E4696">
        <v>0</v>
      </c>
      <c r="F4696">
        <v>0</v>
      </c>
      <c r="H4696">
        <v>0</v>
      </c>
      <c r="I4696">
        <v>0</v>
      </c>
      <c r="K4696">
        <v>0</v>
      </c>
      <c r="M4696">
        <v>0</v>
      </c>
      <c r="O4696">
        <v>0</v>
      </c>
      <c r="P4696">
        <v>0</v>
      </c>
      <c r="R4696">
        <v>0</v>
      </c>
    </row>
    <row r="4697" spans="1:18" x14ac:dyDescent="0.25">
      <c r="A4697" s="20" t="s">
        <v>10590</v>
      </c>
      <c r="B4697" t="s">
        <v>10417</v>
      </c>
      <c r="C4697" t="s">
        <v>2896</v>
      </c>
      <c r="D4697">
        <v>43344</v>
      </c>
      <c r="E4697">
        <v>2</v>
      </c>
      <c r="F4697">
        <v>2.5</v>
      </c>
      <c r="H4697">
        <v>11</v>
      </c>
      <c r="I4697">
        <v>11</v>
      </c>
      <c r="K4697">
        <v>15</v>
      </c>
      <c r="M4697">
        <v>9</v>
      </c>
      <c r="O4697">
        <v>0</v>
      </c>
      <c r="P4697">
        <v>0</v>
      </c>
      <c r="R4697">
        <v>2</v>
      </c>
    </row>
    <row r="4698" spans="1:18" x14ac:dyDescent="0.25">
      <c r="A4698" s="20" t="s">
        <v>10589</v>
      </c>
      <c r="B4698" t="s">
        <v>10418</v>
      </c>
      <c r="C4698" t="s">
        <v>3008</v>
      </c>
      <c r="D4698">
        <v>43344</v>
      </c>
      <c r="E4698">
        <v>0</v>
      </c>
      <c r="F4698">
        <v>0</v>
      </c>
      <c r="H4698">
        <v>0</v>
      </c>
      <c r="I4698">
        <v>0</v>
      </c>
      <c r="K4698">
        <v>0</v>
      </c>
      <c r="M4698">
        <v>0</v>
      </c>
      <c r="O4698">
        <v>0</v>
      </c>
      <c r="P4698">
        <v>0</v>
      </c>
      <c r="R4698">
        <v>0</v>
      </c>
    </row>
    <row r="4699" spans="1:18" x14ac:dyDescent="0.25">
      <c r="A4699" s="20" t="s">
        <v>10588</v>
      </c>
      <c r="B4699" t="s">
        <v>10419</v>
      </c>
      <c r="C4699" t="s">
        <v>209</v>
      </c>
      <c r="D4699">
        <v>43344</v>
      </c>
      <c r="E4699">
        <v>0</v>
      </c>
      <c r="F4699">
        <v>0</v>
      </c>
      <c r="H4699">
        <v>0</v>
      </c>
      <c r="I4699">
        <v>0</v>
      </c>
      <c r="K4699">
        <v>0</v>
      </c>
      <c r="M4699">
        <v>0</v>
      </c>
      <c r="O4699">
        <v>0</v>
      </c>
      <c r="P4699">
        <v>0</v>
      </c>
      <c r="R4699">
        <v>0</v>
      </c>
    </row>
    <row r="4700" spans="1:18" x14ac:dyDescent="0.25">
      <c r="A4700" s="20" t="s">
        <v>10587</v>
      </c>
      <c r="B4700" t="s">
        <v>10420</v>
      </c>
      <c r="C4700" t="s">
        <v>2172</v>
      </c>
      <c r="D4700">
        <v>43344</v>
      </c>
      <c r="E4700">
        <v>0</v>
      </c>
      <c r="F4700">
        <v>0</v>
      </c>
      <c r="H4700">
        <v>0</v>
      </c>
      <c r="I4700">
        <v>0</v>
      </c>
      <c r="K4700">
        <v>0</v>
      </c>
      <c r="M4700">
        <v>0</v>
      </c>
      <c r="O4700">
        <v>0</v>
      </c>
      <c r="P4700">
        <v>0</v>
      </c>
      <c r="R4700">
        <v>0</v>
      </c>
    </row>
    <row r="4701" spans="1:18" x14ac:dyDescent="0.25">
      <c r="A4701" s="20" t="s">
        <v>10586</v>
      </c>
      <c r="B4701" t="s">
        <v>10421</v>
      </c>
      <c r="C4701" t="s">
        <v>214</v>
      </c>
      <c r="D4701">
        <v>43344</v>
      </c>
      <c r="E4701">
        <v>0</v>
      </c>
      <c r="F4701">
        <v>3</v>
      </c>
      <c r="H4701">
        <v>0</v>
      </c>
      <c r="I4701">
        <v>0</v>
      </c>
      <c r="K4701">
        <v>30</v>
      </c>
      <c r="M4701">
        <v>0</v>
      </c>
      <c r="N4701">
        <v>0</v>
      </c>
      <c r="O4701">
        <v>1</v>
      </c>
      <c r="P4701">
        <v>1</v>
      </c>
      <c r="R4701">
        <v>0</v>
      </c>
    </row>
    <row r="4702" spans="1:18" x14ac:dyDescent="0.25">
      <c r="A4702" s="20" t="s">
        <v>10585</v>
      </c>
      <c r="B4702" t="s">
        <v>10422</v>
      </c>
      <c r="C4702" t="s">
        <v>220</v>
      </c>
      <c r="D4702">
        <v>43344</v>
      </c>
      <c r="E4702">
        <v>4.5</v>
      </c>
      <c r="F4702">
        <v>6</v>
      </c>
      <c r="H4702">
        <v>26</v>
      </c>
      <c r="I4702">
        <v>36</v>
      </c>
      <c r="K4702">
        <v>48</v>
      </c>
      <c r="M4702">
        <v>22</v>
      </c>
      <c r="N4702">
        <v>1.1000000000000001</v>
      </c>
      <c r="O4702">
        <v>5</v>
      </c>
      <c r="P4702">
        <v>5</v>
      </c>
      <c r="R4702">
        <v>4</v>
      </c>
    </row>
    <row r="4703" spans="1:18" x14ac:dyDescent="0.25">
      <c r="A4703" s="20" t="s">
        <v>10584</v>
      </c>
      <c r="B4703" t="s">
        <v>10423</v>
      </c>
      <c r="C4703" t="s">
        <v>226</v>
      </c>
      <c r="D4703">
        <v>43344</v>
      </c>
      <c r="E4703">
        <v>0</v>
      </c>
      <c r="F4703">
        <v>0</v>
      </c>
      <c r="H4703">
        <v>0</v>
      </c>
      <c r="I4703">
        <v>0</v>
      </c>
      <c r="K4703">
        <v>0</v>
      </c>
      <c r="M4703">
        <v>0</v>
      </c>
      <c r="O4703">
        <v>0</v>
      </c>
      <c r="P4703">
        <v>0</v>
      </c>
      <c r="R4703">
        <v>0</v>
      </c>
    </row>
    <row r="4704" spans="1:18" x14ac:dyDescent="0.25">
      <c r="A4704" s="20" t="s">
        <v>10583</v>
      </c>
      <c r="B4704" t="s">
        <v>10424</v>
      </c>
      <c r="C4704" t="s">
        <v>227</v>
      </c>
      <c r="D4704">
        <v>43344</v>
      </c>
      <c r="E4704">
        <v>0</v>
      </c>
      <c r="F4704">
        <v>0</v>
      </c>
      <c r="H4704">
        <v>0</v>
      </c>
      <c r="I4704">
        <v>0</v>
      </c>
      <c r="K4704">
        <v>0</v>
      </c>
      <c r="M4704">
        <v>0</v>
      </c>
      <c r="O4704">
        <v>0</v>
      </c>
      <c r="P4704">
        <v>0</v>
      </c>
      <c r="R4704">
        <v>0</v>
      </c>
    </row>
    <row r="4705" spans="1:18" x14ac:dyDescent="0.25">
      <c r="A4705" s="20" t="s">
        <v>10582</v>
      </c>
      <c r="B4705" t="s">
        <v>10425</v>
      </c>
      <c r="C4705" t="s">
        <v>2810</v>
      </c>
      <c r="D4705">
        <v>43344</v>
      </c>
      <c r="E4705">
        <v>3.5</v>
      </c>
      <c r="F4705">
        <v>4</v>
      </c>
      <c r="H4705">
        <v>30</v>
      </c>
      <c r="I4705">
        <v>21</v>
      </c>
      <c r="K4705">
        <v>24</v>
      </c>
      <c r="M4705">
        <v>27</v>
      </c>
      <c r="O4705">
        <v>1</v>
      </c>
      <c r="P4705">
        <v>2</v>
      </c>
      <c r="R4705">
        <v>3</v>
      </c>
    </row>
    <row r="4706" spans="1:18" x14ac:dyDescent="0.25">
      <c r="A4706" s="20" t="s">
        <v>10581</v>
      </c>
      <c r="B4706" t="s">
        <v>10426</v>
      </c>
      <c r="C4706" t="s">
        <v>2811</v>
      </c>
      <c r="D4706">
        <v>43344</v>
      </c>
      <c r="E4706">
        <v>2</v>
      </c>
      <c r="F4706">
        <v>3</v>
      </c>
      <c r="H4706">
        <v>8</v>
      </c>
      <c r="I4706">
        <v>12</v>
      </c>
      <c r="K4706">
        <v>18</v>
      </c>
      <c r="M4706">
        <v>6</v>
      </c>
      <c r="O4706">
        <v>0</v>
      </c>
      <c r="P4706">
        <v>0</v>
      </c>
      <c r="R4706">
        <v>2</v>
      </c>
    </row>
    <row r="4707" spans="1:18" x14ac:dyDescent="0.25">
      <c r="A4707" s="20" t="s">
        <v>10580</v>
      </c>
      <c r="B4707" t="s">
        <v>10427</v>
      </c>
      <c r="C4707" t="s">
        <v>2890</v>
      </c>
      <c r="D4707">
        <v>43344</v>
      </c>
      <c r="E4707">
        <v>0</v>
      </c>
      <c r="F4707">
        <v>0.5</v>
      </c>
      <c r="H4707">
        <v>0</v>
      </c>
      <c r="I4707">
        <v>0</v>
      </c>
      <c r="K4707">
        <v>3</v>
      </c>
      <c r="M4707">
        <v>0</v>
      </c>
      <c r="O4707">
        <v>0</v>
      </c>
      <c r="P4707">
        <v>0</v>
      </c>
      <c r="R4707">
        <v>0</v>
      </c>
    </row>
    <row r="4708" spans="1:18" x14ac:dyDescent="0.25">
      <c r="A4708" s="20" t="s">
        <v>10579</v>
      </c>
      <c r="B4708" t="s">
        <v>10428</v>
      </c>
      <c r="C4708" t="s">
        <v>2892</v>
      </c>
      <c r="D4708">
        <v>43344</v>
      </c>
      <c r="E4708">
        <v>0.5</v>
      </c>
      <c r="F4708">
        <v>0.5</v>
      </c>
      <c r="H4708">
        <v>1</v>
      </c>
      <c r="I4708">
        <v>3</v>
      </c>
      <c r="K4708">
        <v>3</v>
      </c>
      <c r="M4708">
        <v>1</v>
      </c>
      <c r="O4708">
        <v>0</v>
      </c>
      <c r="P4708">
        <v>0</v>
      </c>
      <c r="R4708">
        <v>0</v>
      </c>
    </row>
    <row r="4709" spans="1:18" x14ac:dyDescent="0.25">
      <c r="A4709" s="20" t="s">
        <v>10578</v>
      </c>
      <c r="B4709" t="s">
        <v>10429</v>
      </c>
      <c r="C4709" t="s">
        <v>9824</v>
      </c>
      <c r="D4709">
        <v>43344</v>
      </c>
      <c r="E4709">
        <v>2</v>
      </c>
      <c r="F4709">
        <v>1.5</v>
      </c>
      <c r="H4709">
        <v>8</v>
      </c>
      <c r="I4709">
        <v>12</v>
      </c>
      <c r="K4709">
        <v>9</v>
      </c>
      <c r="M4709">
        <v>6</v>
      </c>
      <c r="O4709">
        <v>0</v>
      </c>
      <c r="P4709">
        <v>0</v>
      </c>
      <c r="R4709">
        <v>2</v>
      </c>
    </row>
    <row r="4710" spans="1:18" x14ac:dyDescent="0.25">
      <c r="A4710" s="20" t="s">
        <v>10577</v>
      </c>
      <c r="B4710" t="s">
        <v>10430</v>
      </c>
      <c r="C4710" t="s">
        <v>204</v>
      </c>
      <c r="D4710">
        <v>43344</v>
      </c>
      <c r="E4710">
        <v>4</v>
      </c>
      <c r="F4710">
        <v>4.5</v>
      </c>
      <c r="H4710">
        <v>16</v>
      </c>
      <c r="I4710">
        <v>24</v>
      </c>
      <c r="K4710">
        <v>27</v>
      </c>
      <c r="M4710">
        <v>14</v>
      </c>
      <c r="O4710">
        <v>0</v>
      </c>
      <c r="P4710">
        <v>0</v>
      </c>
      <c r="R4710">
        <v>2</v>
      </c>
    </row>
    <row r="4711" spans="1:18" x14ac:dyDescent="0.25">
      <c r="A4711" s="20" t="s">
        <v>10576</v>
      </c>
      <c r="B4711" t="s">
        <v>10431</v>
      </c>
      <c r="C4711" t="s">
        <v>208</v>
      </c>
      <c r="D4711">
        <v>43344</v>
      </c>
      <c r="E4711">
        <v>0</v>
      </c>
      <c r="F4711">
        <v>0</v>
      </c>
      <c r="H4711">
        <v>0</v>
      </c>
      <c r="I4711">
        <v>0</v>
      </c>
      <c r="K4711">
        <v>0</v>
      </c>
      <c r="M4711">
        <v>0</v>
      </c>
      <c r="O4711">
        <v>0</v>
      </c>
      <c r="P4711">
        <v>0</v>
      </c>
      <c r="R4711">
        <v>0</v>
      </c>
    </row>
    <row r="4712" spans="1:18" x14ac:dyDescent="0.25">
      <c r="A4712" s="20" t="s">
        <v>10575</v>
      </c>
      <c r="B4712" t="s">
        <v>10432</v>
      </c>
      <c r="C4712" t="s">
        <v>2173</v>
      </c>
      <c r="D4712">
        <v>43344</v>
      </c>
      <c r="E4712">
        <v>0</v>
      </c>
      <c r="F4712">
        <v>0</v>
      </c>
      <c r="H4712">
        <v>0</v>
      </c>
      <c r="I4712">
        <v>0</v>
      </c>
      <c r="K4712">
        <v>0</v>
      </c>
      <c r="M4712">
        <v>0</v>
      </c>
      <c r="O4712">
        <v>0</v>
      </c>
      <c r="P4712">
        <v>0</v>
      </c>
      <c r="R4712">
        <v>0</v>
      </c>
    </row>
    <row r="4713" spans="1:18" x14ac:dyDescent="0.25">
      <c r="A4713" s="20" t="s">
        <v>10574</v>
      </c>
      <c r="B4713" t="s">
        <v>10433</v>
      </c>
      <c r="C4713" t="s">
        <v>212</v>
      </c>
      <c r="D4713">
        <v>43344</v>
      </c>
      <c r="E4713">
        <v>2</v>
      </c>
      <c r="F4713">
        <v>1.5</v>
      </c>
      <c r="H4713">
        <v>7</v>
      </c>
      <c r="I4713">
        <v>12</v>
      </c>
      <c r="K4713">
        <v>9</v>
      </c>
      <c r="M4713">
        <v>7</v>
      </c>
      <c r="O4713">
        <v>0</v>
      </c>
      <c r="P4713">
        <v>2</v>
      </c>
      <c r="R4713">
        <v>0</v>
      </c>
    </row>
    <row r="4714" spans="1:18" x14ac:dyDescent="0.25">
      <c r="A4714" s="20" t="s">
        <v>10573</v>
      </c>
      <c r="B4714" t="s">
        <v>10434</v>
      </c>
      <c r="C4714" t="s">
        <v>9722</v>
      </c>
      <c r="D4714">
        <v>43344</v>
      </c>
      <c r="E4714">
        <v>1</v>
      </c>
      <c r="F4714">
        <v>1.5</v>
      </c>
      <c r="H4714">
        <v>5</v>
      </c>
      <c r="I4714">
        <v>6</v>
      </c>
      <c r="K4714">
        <v>9</v>
      </c>
      <c r="M4714">
        <v>4</v>
      </c>
      <c r="O4714">
        <v>0</v>
      </c>
      <c r="P4714">
        <v>2</v>
      </c>
      <c r="R4714">
        <v>1</v>
      </c>
    </row>
    <row r="4715" spans="1:18" x14ac:dyDescent="0.25">
      <c r="A4715" s="20" t="s">
        <v>10572</v>
      </c>
      <c r="B4715" t="s">
        <v>10435</v>
      </c>
      <c r="C4715" t="s">
        <v>9831</v>
      </c>
      <c r="D4715">
        <v>43344</v>
      </c>
      <c r="E4715">
        <v>0</v>
      </c>
      <c r="F4715">
        <v>0</v>
      </c>
      <c r="H4715">
        <v>0</v>
      </c>
      <c r="I4715">
        <v>0</v>
      </c>
      <c r="K4715">
        <v>0</v>
      </c>
      <c r="M4715">
        <v>0</v>
      </c>
      <c r="O4715">
        <v>0</v>
      </c>
      <c r="P4715">
        <v>0</v>
      </c>
      <c r="R4715">
        <v>0</v>
      </c>
    </row>
    <row r="4716" spans="1:18" x14ac:dyDescent="0.25">
      <c r="A4716" s="20" t="s">
        <v>10571</v>
      </c>
      <c r="B4716" t="s">
        <v>10436</v>
      </c>
      <c r="C4716" t="s">
        <v>363</v>
      </c>
      <c r="D4716">
        <v>43344</v>
      </c>
      <c r="E4716">
        <v>6</v>
      </c>
      <c r="F4716">
        <v>5.5</v>
      </c>
      <c r="H4716">
        <v>26</v>
      </c>
      <c r="I4716">
        <v>36</v>
      </c>
      <c r="K4716">
        <v>33</v>
      </c>
      <c r="M4716">
        <v>20</v>
      </c>
      <c r="O4716">
        <v>1</v>
      </c>
      <c r="P4716">
        <v>1</v>
      </c>
      <c r="R4716">
        <v>6</v>
      </c>
    </row>
    <row r="4717" spans="1:18" x14ac:dyDescent="0.25">
      <c r="A4717" s="20" t="s">
        <v>10570</v>
      </c>
      <c r="B4717" t="s">
        <v>10437</v>
      </c>
      <c r="C4717" t="s">
        <v>223</v>
      </c>
      <c r="D4717">
        <v>43344</v>
      </c>
      <c r="E4717">
        <v>0</v>
      </c>
      <c r="F4717">
        <v>0</v>
      </c>
      <c r="H4717">
        <v>0</v>
      </c>
      <c r="I4717">
        <v>0</v>
      </c>
      <c r="K4717">
        <v>0</v>
      </c>
      <c r="M4717">
        <v>0</v>
      </c>
      <c r="O4717">
        <v>0</v>
      </c>
      <c r="P4717">
        <v>0</v>
      </c>
      <c r="R4717">
        <v>0</v>
      </c>
    </row>
    <row r="4718" spans="1:18" x14ac:dyDescent="0.25">
      <c r="A4718" s="20" t="s">
        <v>10569</v>
      </c>
      <c r="B4718" t="s">
        <v>10438</v>
      </c>
      <c r="C4718" t="s">
        <v>206</v>
      </c>
      <c r="D4718">
        <v>43344</v>
      </c>
      <c r="E4718">
        <v>5</v>
      </c>
      <c r="F4718">
        <v>5.5</v>
      </c>
      <c r="H4718">
        <v>62</v>
      </c>
      <c r="I4718">
        <v>55</v>
      </c>
      <c r="K4718">
        <v>77</v>
      </c>
      <c r="M4718">
        <v>33</v>
      </c>
      <c r="O4718">
        <v>0</v>
      </c>
      <c r="P4718">
        <v>0</v>
      </c>
      <c r="R4718">
        <v>29</v>
      </c>
    </row>
    <row r="4719" spans="1:18" x14ac:dyDescent="0.25">
      <c r="A4719" s="20" t="s">
        <v>10568</v>
      </c>
      <c r="B4719" t="s">
        <v>10439</v>
      </c>
      <c r="C4719" t="s">
        <v>977</v>
      </c>
      <c r="D4719">
        <v>43344</v>
      </c>
      <c r="E4719">
        <v>0</v>
      </c>
      <c r="F4719">
        <v>0</v>
      </c>
      <c r="H4719">
        <v>0</v>
      </c>
      <c r="I4719">
        <v>0</v>
      </c>
      <c r="K4719">
        <v>0</v>
      </c>
      <c r="M4719">
        <v>0</v>
      </c>
      <c r="O4719">
        <v>0</v>
      </c>
      <c r="P4719">
        <v>0</v>
      </c>
      <c r="R4719">
        <v>0</v>
      </c>
    </row>
    <row r="4720" spans="1:18" x14ac:dyDescent="0.25">
      <c r="A4720" s="20" t="s">
        <v>10567</v>
      </c>
      <c r="B4720" t="s">
        <v>10440</v>
      </c>
      <c r="C4720" t="s">
        <v>229</v>
      </c>
      <c r="D4720">
        <v>43344</v>
      </c>
      <c r="E4720">
        <v>8</v>
      </c>
      <c r="F4720">
        <v>6</v>
      </c>
      <c r="H4720">
        <v>42</v>
      </c>
      <c r="I4720">
        <v>88</v>
      </c>
      <c r="K4720">
        <v>66</v>
      </c>
      <c r="M4720">
        <v>42</v>
      </c>
      <c r="O4720">
        <v>0</v>
      </c>
      <c r="P4720">
        <v>0</v>
      </c>
      <c r="R4720">
        <v>0</v>
      </c>
    </row>
    <row r="4721" spans="1:18" x14ac:dyDescent="0.25">
      <c r="A4721" s="20" t="s">
        <v>10566</v>
      </c>
      <c r="B4721" t="s">
        <v>10441</v>
      </c>
      <c r="C4721" t="s">
        <v>678</v>
      </c>
      <c r="D4721">
        <v>43344</v>
      </c>
      <c r="E4721">
        <v>0</v>
      </c>
      <c r="F4721">
        <v>0</v>
      </c>
      <c r="H4721">
        <v>0</v>
      </c>
      <c r="I4721">
        <v>0</v>
      </c>
      <c r="K4721">
        <v>0</v>
      </c>
      <c r="M4721">
        <v>0</v>
      </c>
      <c r="O4721">
        <v>0</v>
      </c>
      <c r="P4721">
        <v>0</v>
      </c>
      <c r="R4721">
        <v>0</v>
      </c>
    </row>
    <row r="4722" spans="1:18" x14ac:dyDescent="0.25">
      <c r="A4722" s="20" t="s">
        <v>10565</v>
      </c>
      <c r="B4722" t="s">
        <v>10442</v>
      </c>
      <c r="C4722" t="s">
        <v>231</v>
      </c>
      <c r="D4722">
        <v>43344</v>
      </c>
      <c r="E4722">
        <v>4</v>
      </c>
      <c r="F4722">
        <v>5.5</v>
      </c>
      <c r="H4722">
        <v>59</v>
      </c>
      <c r="I4722">
        <v>44</v>
      </c>
      <c r="K4722">
        <v>62</v>
      </c>
      <c r="M4722">
        <v>56</v>
      </c>
      <c r="O4722">
        <v>0</v>
      </c>
      <c r="P4722">
        <v>0</v>
      </c>
      <c r="R4722">
        <v>3</v>
      </c>
    </row>
    <row r="4723" spans="1:18" x14ac:dyDescent="0.25">
      <c r="A4723" s="20" t="s">
        <v>10564</v>
      </c>
      <c r="B4723" t="s">
        <v>10443</v>
      </c>
      <c r="C4723" t="s">
        <v>236</v>
      </c>
      <c r="D4723">
        <v>43344</v>
      </c>
      <c r="E4723">
        <v>8</v>
      </c>
      <c r="F4723">
        <v>7.5</v>
      </c>
      <c r="H4723">
        <v>94</v>
      </c>
      <c r="I4723">
        <v>91</v>
      </c>
      <c r="K4723">
        <v>84</v>
      </c>
      <c r="M4723">
        <v>88</v>
      </c>
      <c r="O4723">
        <v>0</v>
      </c>
      <c r="P4723">
        <v>14</v>
      </c>
      <c r="R4723">
        <v>6</v>
      </c>
    </row>
    <row r="4724" spans="1:18" x14ac:dyDescent="0.25">
      <c r="A4724" s="20" t="s">
        <v>10563</v>
      </c>
      <c r="B4724" t="s">
        <v>10444</v>
      </c>
      <c r="C4724" t="s">
        <v>221</v>
      </c>
      <c r="D4724">
        <v>43344</v>
      </c>
      <c r="E4724">
        <v>5.5</v>
      </c>
      <c r="F4724">
        <v>7.5</v>
      </c>
      <c r="H4724">
        <v>52</v>
      </c>
      <c r="I4724">
        <v>71</v>
      </c>
      <c r="K4724">
        <v>102</v>
      </c>
      <c r="M4724">
        <v>41</v>
      </c>
      <c r="O4724">
        <v>6</v>
      </c>
      <c r="P4724">
        <v>7</v>
      </c>
      <c r="R4724">
        <v>11</v>
      </c>
    </row>
    <row r="4725" spans="1:18" x14ac:dyDescent="0.25">
      <c r="A4725" s="20" t="s">
        <v>10562</v>
      </c>
      <c r="B4725" t="s">
        <v>10445</v>
      </c>
      <c r="C4725" t="s">
        <v>238</v>
      </c>
      <c r="D4725">
        <v>43344</v>
      </c>
      <c r="E4725">
        <v>2.5</v>
      </c>
      <c r="F4725">
        <v>4.5</v>
      </c>
      <c r="H4725">
        <v>19</v>
      </c>
      <c r="I4725">
        <v>29</v>
      </c>
      <c r="K4725">
        <v>63</v>
      </c>
      <c r="M4725">
        <v>17</v>
      </c>
      <c r="O4725">
        <v>0</v>
      </c>
      <c r="P4725">
        <v>0</v>
      </c>
      <c r="R4725">
        <v>2</v>
      </c>
    </row>
    <row r="4726" spans="1:18" x14ac:dyDescent="0.25">
      <c r="A4726" s="20" t="s">
        <v>10561</v>
      </c>
      <c r="B4726" t="s">
        <v>10446</v>
      </c>
      <c r="C4726" t="s">
        <v>224</v>
      </c>
      <c r="D4726">
        <v>43344</v>
      </c>
      <c r="E4726">
        <v>0</v>
      </c>
      <c r="F4726">
        <v>0</v>
      </c>
      <c r="H4726">
        <v>0</v>
      </c>
      <c r="I4726">
        <v>0</v>
      </c>
      <c r="K4726">
        <v>0</v>
      </c>
      <c r="M4726">
        <v>0</v>
      </c>
      <c r="O4726">
        <v>0</v>
      </c>
      <c r="P4726">
        <v>0</v>
      </c>
      <c r="R4726">
        <v>0</v>
      </c>
    </row>
    <row r="4727" spans="1:18" x14ac:dyDescent="0.25">
      <c r="A4727" s="20" t="s">
        <v>10560</v>
      </c>
      <c r="B4727" t="s">
        <v>10447</v>
      </c>
      <c r="C4727" t="s">
        <v>584</v>
      </c>
      <c r="D4727">
        <v>43344</v>
      </c>
      <c r="E4727">
        <v>0</v>
      </c>
      <c r="F4727">
        <v>0</v>
      </c>
      <c r="H4727">
        <v>0</v>
      </c>
      <c r="I4727">
        <v>0</v>
      </c>
      <c r="K4727">
        <v>0</v>
      </c>
      <c r="M4727">
        <v>0</v>
      </c>
      <c r="O4727">
        <v>0</v>
      </c>
      <c r="P4727">
        <v>0</v>
      </c>
      <c r="R4727">
        <v>0</v>
      </c>
    </row>
    <row r="4728" spans="1:18" x14ac:dyDescent="0.25">
      <c r="A4728" s="20" t="s">
        <v>10559</v>
      </c>
      <c r="B4728" t="s">
        <v>10448</v>
      </c>
      <c r="C4728" t="s">
        <v>1164</v>
      </c>
      <c r="D4728">
        <v>43344</v>
      </c>
      <c r="E4728">
        <v>1</v>
      </c>
      <c r="F4728">
        <v>1</v>
      </c>
      <c r="H4728">
        <v>4</v>
      </c>
      <c r="I4728">
        <v>6</v>
      </c>
      <c r="K4728">
        <v>6</v>
      </c>
      <c r="M4728">
        <v>4</v>
      </c>
      <c r="O4728">
        <v>0</v>
      </c>
      <c r="P4728">
        <v>0</v>
      </c>
      <c r="R4728">
        <v>0</v>
      </c>
    </row>
    <row r="4729" spans="1:18" x14ac:dyDescent="0.25">
      <c r="A4729" s="20" t="s">
        <v>10558</v>
      </c>
      <c r="B4729" t="s">
        <v>10449</v>
      </c>
      <c r="C4729" t="s">
        <v>1166</v>
      </c>
      <c r="D4729">
        <v>43344</v>
      </c>
      <c r="E4729">
        <v>0</v>
      </c>
      <c r="F4729">
        <v>0</v>
      </c>
      <c r="H4729">
        <v>0</v>
      </c>
      <c r="I4729">
        <v>0</v>
      </c>
      <c r="K4729">
        <v>0</v>
      </c>
      <c r="M4729">
        <v>0</v>
      </c>
      <c r="O4729">
        <v>0</v>
      </c>
      <c r="P4729">
        <v>0</v>
      </c>
      <c r="R4729">
        <v>0</v>
      </c>
    </row>
    <row r="4730" spans="1:18" x14ac:dyDescent="0.25">
      <c r="A4730" s="20" t="s">
        <v>10557</v>
      </c>
      <c r="B4730" t="s">
        <v>10450</v>
      </c>
      <c r="C4730" t="s">
        <v>1168</v>
      </c>
      <c r="D4730">
        <v>43344</v>
      </c>
      <c r="E4730">
        <v>0</v>
      </c>
      <c r="F4730">
        <v>0</v>
      </c>
      <c r="H4730">
        <v>0</v>
      </c>
      <c r="I4730">
        <v>0</v>
      </c>
      <c r="K4730">
        <v>0</v>
      </c>
      <c r="M4730">
        <v>0</v>
      </c>
      <c r="O4730">
        <v>0</v>
      </c>
      <c r="P4730">
        <v>0</v>
      </c>
      <c r="R4730">
        <v>0</v>
      </c>
    </row>
    <row r="4731" spans="1:18" x14ac:dyDescent="0.25">
      <c r="A4731" s="20" t="s">
        <v>10556</v>
      </c>
      <c r="B4731" t="s">
        <v>10451</v>
      </c>
      <c r="C4731" t="s">
        <v>1170</v>
      </c>
      <c r="D4731">
        <v>43344</v>
      </c>
      <c r="E4731">
        <v>0</v>
      </c>
      <c r="F4731">
        <v>0</v>
      </c>
      <c r="H4731">
        <v>0</v>
      </c>
      <c r="I4731">
        <v>0</v>
      </c>
      <c r="K4731">
        <v>0</v>
      </c>
      <c r="M4731">
        <v>0</v>
      </c>
      <c r="O4731">
        <v>0</v>
      </c>
      <c r="P4731">
        <v>0</v>
      </c>
      <c r="R4731">
        <v>0</v>
      </c>
    </row>
    <row r="4732" spans="1:18" x14ac:dyDescent="0.25">
      <c r="A4732" s="20" t="s">
        <v>10555</v>
      </c>
      <c r="B4732" t="s">
        <v>10452</v>
      </c>
      <c r="C4732" t="s">
        <v>2174</v>
      </c>
      <c r="D4732">
        <v>43344</v>
      </c>
      <c r="E4732">
        <v>0</v>
      </c>
      <c r="F4732">
        <v>0</v>
      </c>
      <c r="H4732">
        <v>0</v>
      </c>
      <c r="I4732">
        <v>0</v>
      </c>
      <c r="K4732">
        <v>0</v>
      </c>
      <c r="M4732">
        <v>0</v>
      </c>
      <c r="O4732">
        <v>0</v>
      </c>
      <c r="P4732">
        <v>0</v>
      </c>
      <c r="R4732">
        <v>0</v>
      </c>
    </row>
    <row r="4733" spans="1:18" x14ac:dyDescent="0.25">
      <c r="A4733" s="20" t="s">
        <v>10554</v>
      </c>
      <c r="B4733" t="s">
        <v>10453</v>
      </c>
      <c r="C4733" t="s">
        <v>1172</v>
      </c>
      <c r="D4733">
        <v>43344</v>
      </c>
      <c r="E4733">
        <v>1</v>
      </c>
      <c r="F4733">
        <v>1.5</v>
      </c>
      <c r="H4733">
        <v>6</v>
      </c>
      <c r="I4733">
        <v>6</v>
      </c>
      <c r="K4733">
        <v>9</v>
      </c>
      <c r="M4733">
        <v>6</v>
      </c>
      <c r="O4733">
        <v>0</v>
      </c>
      <c r="P4733">
        <v>0</v>
      </c>
      <c r="R4733">
        <v>0</v>
      </c>
    </row>
    <row r="4734" spans="1:18" x14ac:dyDescent="0.25">
      <c r="A4734" s="20" t="s">
        <v>10553</v>
      </c>
      <c r="B4734" t="s">
        <v>10454</v>
      </c>
      <c r="C4734" t="s">
        <v>1174</v>
      </c>
      <c r="D4734">
        <v>43344</v>
      </c>
      <c r="E4734">
        <v>5</v>
      </c>
      <c r="F4734">
        <v>3.5</v>
      </c>
      <c r="H4734">
        <v>19</v>
      </c>
      <c r="I4734">
        <v>30</v>
      </c>
      <c r="K4734">
        <v>21</v>
      </c>
      <c r="M4734">
        <v>16</v>
      </c>
      <c r="O4734">
        <v>0</v>
      </c>
      <c r="P4734">
        <v>0</v>
      </c>
      <c r="R4734">
        <v>3</v>
      </c>
    </row>
    <row r="4735" spans="1:18" x14ac:dyDescent="0.25">
      <c r="A4735" s="20" t="s">
        <v>10552</v>
      </c>
      <c r="B4735" t="s">
        <v>10455</v>
      </c>
      <c r="C4735" t="s">
        <v>9743</v>
      </c>
      <c r="D4735">
        <v>43344</v>
      </c>
      <c r="E4735">
        <v>2</v>
      </c>
      <c r="F4735">
        <v>2.5</v>
      </c>
      <c r="H4735">
        <v>11</v>
      </c>
      <c r="I4735">
        <v>11</v>
      </c>
      <c r="K4735">
        <v>15</v>
      </c>
      <c r="M4735">
        <v>9</v>
      </c>
      <c r="O4735">
        <v>0</v>
      </c>
      <c r="P4735">
        <v>0</v>
      </c>
      <c r="R4735">
        <v>2</v>
      </c>
    </row>
    <row r="4736" spans="1:18" x14ac:dyDescent="0.25">
      <c r="A4736" s="20" t="s">
        <v>10551</v>
      </c>
      <c r="B4736" t="s">
        <v>10456</v>
      </c>
      <c r="C4736" t="s">
        <v>9745</v>
      </c>
      <c r="D4736">
        <v>43344</v>
      </c>
      <c r="E4736">
        <v>3.5</v>
      </c>
      <c r="F4736">
        <v>3.5</v>
      </c>
      <c r="H4736">
        <v>13</v>
      </c>
      <c r="I4736">
        <v>21</v>
      </c>
      <c r="K4736">
        <v>21</v>
      </c>
      <c r="M4736">
        <v>13</v>
      </c>
      <c r="O4736">
        <v>0</v>
      </c>
      <c r="P4736">
        <v>0</v>
      </c>
      <c r="R4736">
        <v>0</v>
      </c>
    </row>
    <row r="4737" spans="1:18" x14ac:dyDescent="0.25">
      <c r="A4737" s="20" t="s">
        <v>10550</v>
      </c>
      <c r="B4737" t="s">
        <v>10457</v>
      </c>
      <c r="C4737" t="s">
        <v>9747</v>
      </c>
      <c r="D4737">
        <v>43344</v>
      </c>
      <c r="E4737">
        <v>3.5</v>
      </c>
      <c r="F4737">
        <v>4.5</v>
      </c>
      <c r="H4737">
        <v>30</v>
      </c>
      <c r="I4737">
        <v>21</v>
      </c>
      <c r="K4737">
        <v>27</v>
      </c>
      <c r="M4737">
        <v>27</v>
      </c>
      <c r="O4737">
        <v>1</v>
      </c>
      <c r="P4737">
        <v>2</v>
      </c>
      <c r="R4737">
        <v>3</v>
      </c>
    </row>
    <row r="4738" spans="1:18" x14ac:dyDescent="0.25">
      <c r="A4738" s="20" t="s">
        <v>10549</v>
      </c>
      <c r="B4738" t="s">
        <v>10458</v>
      </c>
      <c r="C4738" t="s">
        <v>9749</v>
      </c>
      <c r="D4738">
        <v>43344</v>
      </c>
      <c r="E4738">
        <v>2.5</v>
      </c>
      <c r="F4738">
        <v>3.5</v>
      </c>
      <c r="H4738">
        <v>9</v>
      </c>
      <c r="I4738">
        <v>15</v>
      </c>
      <c r="K4738">
        <v>21</v>
      </c>
      <c r="M4738">
        <v>7</v>
      </c>
      <c r="O4738">
        <v>0</v>
      </c>
      <c r="P4738">
        <v>0</v>
      </c>
      <c r="R4738">
        <v>2</v>
      </c>
    </row>
    <row r="4739" spans="1:18" x14ac:dyDescent="0.25">
      <c r="A4739" s="20" t="s">
        <v>10548</v>
      </c>
      <c r="B4739" t="s">
        <v>10459</v>
      </c>
      <c r="C4739" t="s">
        <v>9751</v>
      </c>
      <c r="D4739">
        <v>43344</v>
      </c>
      <c r="E4739">
        <v>3.5</v>
      </c>
      <c r="F4739">
        <v>3.5</v>
      </c>
      <c r="H4739">
        <v>9</v>
      </c>
      <c r="I4739">
        <v>15</v>
      </c>
      <c r="K4739">
        <v>21</v>
      </c>
      <c r="M4739">
        <v>7</v>
      </c>
      <c r="O4739">
        <v>0</v>
      </c>
      <c r="P4739">
        <v>0</v>
      </c>
      <c r="R4739">
        <v>2</v>
      </c>
    </row>
    <row r="4740" spans="1:18" x14ac:dyDescent="0.25">
      <c r="A4740" s="20" t="s">
        <v>10547</v>
      </c>
      <c r="B4740" t="s">
        <v>10460</v>
      </c>
      <c r="C4740" t="s">
        <v>9753</v>
      </c>
      <c r="D4740">
        <v>43344</v>
      </c>
      <c r="E4740">
        <v>2</v>
      </c>
      <c r="F4740">
        <v>3.5</v>
      </c>
      <c r="H4740">
        <v>9</v>
      </c>
      <c r="I4740">
        <v>15</v>
      </c>
      <c r="K4740">
        <v>21</v>
      </c>
      <c r="M4740">
        <v>7</v>
      </c>
      <c r="O4740">
        <v>0</v>
      </c>
      <c r="P4740">
        <v>0</v>
      </c>
      <c r="R4740">
        <v>2</v>
      </c>
    </row>
    <row r="4741" spans="1:18" x14ac:dyDescent="0.25">
      <c r="A4741" s="20" t="s">
        <v>10546</v>
      </c>
      <c r="B4741" t="s">
        <v>10461</v>
      </c>
      <c r="C4741" t="s">
        <v>9755</v>
      </c>
      <c r="D4741">
        <v>43344</v>
      </c>
      <c r="E4741">
        <v>5.5</v>
      </c>
      <c r="F4741">
        <v>3.5</v>
      </c>
      <c r="H4741">
        <v>9</v>
      </c>
      <c r="I4741">
        <v>15</v>
      </c>
      <c r="K4741">
        <v>21</v>
      </c>
      <c r="M4741">
        <v>7</v>
      </c>
      <c r="O4741">
        <v>0</v>
      </c>
      <c r="P4741">
        <v>0</v>
      </c>
      <c r="R4741">
        <v>2</v>
      </c>
    </row>
    <row r="4742" spans="1:18" x14ac:dyDescent="0.25">
      <c r="A4742" s="20" t="s">
        <v>10545</v>
      </c>
      <c r="B4742" t="s">
        <v>10462</v>
      </c>
      <c r="C4742" t="s">
        <v>9757</v>
      </c>
      <c r="D4742">
        <v>43344</v>
      </c>
      <c r="E4742">
        <v>0.5</v>
      </c>
      <c r="F4742">
        <v>3.5</v>
      </c>
      <c r="H4742">
        <v>9</v>
      </c>
      <c r="I4742">
        <v>15</v>
      </c>
      <c r="K4742">
        <v>21</v>
      </c>
      <c r="M4742">
        <v>7</v>
      </c>
      <c r="O4742">
        <v>0</v>
      </c>
      <c r="P4742">
        <v>0</v>
      </c>
      <c r="R4742">
        <v>2</v>
      </c>
    </row>
    <row r="4743" spans="1:18" x14ac:dyDescent="0.25">
      <c r="A4743" s="20" t="s">
        <v>10544</v>
      </c>
      <c r="B4743" t="s">
        <v>10463</v>
      </c>
      <c r="C4743" t="s">
        <v>202</v>
      </c>
      <c r="D4743">
        <v>43344</v>
      </c>
      <c r="E4743">
        <v>1</v>
      </c>
      <c r="F4743">
        <v>1</v>
      </c>
      <c r="H4743">
        <v>4</v>
      </c>
      <c r="I4743">
        <v>6</v>
      </c>
      <c r="K4743">
        <v>6</v>
      </c>
      <c r="M4743">
        <v>4</v>
      </c>
      <c r="O4743">
        <v>0</v>
      </c>
      <c r="P4743">
        <v>0</v>
      </c>
      <c r="R4743">
        <v>0</v>
      </c>
    </row>
    <row r="4744" spans="1:18" x14ac:dyDescent="0.25">
      <c r="A4744" s="20" t="s">
        <v>10543</v>
      </c>
      <c r="B4744" t="s">
        <v>10464</v>
      </c>
      <c r="C4744" t="s">
        <v>203</v>
      </c>
      <c r="D4744">
        <v>43344</v>
      </c>
      <c r="E4744">
        <v>13</v>
      </c>
      <c r="F4744">
        <v>14</v>
      </c>
      <c r="H4744">
        <v>92</v>
      </c>
      <c r="I4744">
        <v>103</v>
      </c>
      <c r="K4744">
        <v>128</v>
      </c>
      <c r="M4744">
        <v>57</v>
      </c>
      <c r="O4744">
        <v>0</v>
      </c>
      <c r="P4744">
        <v>0</v>
      </c>
      <c r="R4744">
        <v>35</v>
      </c>
    </row>
    <row r="4745" spans="1:18" x14ac:dyDescent="0.25">
      <c r="A4745" s="20" t="s">
        <v>10542</v>
      </c>
      <c r="B4745" t="s">
        <v>10465</v>
      </c>
      <c r="C4745" t="s">
        <v>988</v>
      </c>
      <c r="D4745">
        <v>43344</v>
      </c>
      <c r="E4745">
        <v>0</v>
      </c>
      <c r="F4745">
        <v>0</v>
      </c>
      <c r="H4745">
        <v>0</v>
      </c>
      <c r="I4745">
        <v>0</v>
      </c>
      <c r="K4745">
        <v>0</v>
      </c>
      <c r="M4745">
        <v>0</v>
      </c>
      <c r="O4745">
        <v>0</v>
      </c>
      <c r="P4745">
        <v>0</v>
      </c>
      <c r="R4745">
        <v>0</v>
      </c>
    </row>
    <row r="4746" spans="1:18" x14ac:dyDescent="0.25">
      <c r="A4746" s="20" t="s">
        <v>10541</v>
      </c>
      <c r="B4746" t="s">
        <v>10466</v>
      </c>
      <c r="C4746" t="s">
        <v>1322</v>
      </c>
      <c r="D4746">
        <v>43344</v>
      </c>
      <c r="E4746">
        <v>0</v>
      </c>
      <c r="F4746">
        <v>0</v>
      </c>
      <c r="H4746">
        <v>0</v>
      </c>
      <c r="I4746">
        <v>0</v>
      </c>
      <c r="K4746">
        <v>0</v>
      </c>
      <c r="M4746">
        <v>0</v>
      </c>
      <c r="O4746">
        <v>0</v>
      </c>
      <c r="P4746">
        <v>0</v>
      </c>
      <c r="R4746">
        <v>0</v>
      </c>
    </row>
    <row r="4747" spans="1:18" x14ac:dyDescent="0.25">
      <c r="A4747" s="20" t="s">
        <v>10540</v>
      </c>
      <c r="B4747" t="s">
        <v>10467</v>
      </c>
      <c r="C4747" t="s">
        <v>232</v>
      </c>
      <c r="D4747">
        <v>43344</v>
      </c>
      <c r="E4747">
        <v>0</v>
      </c>
      <c r="F4747">
        <v>0</v>
      </c>
      <c r="H4747">
        <v>0</v>
      </c>
      <c r="I4747">
        <v>0</v>
      </c>
      <c r="K4747">
        <v>0</v>
      </c>
      <c r="M4747">
        <v>0</v>
      </c>
      <c r="O4747">
        <v>0</v>
      </c>
      <c r="P4747">
        <v>0</v>
      </c>
      <c r="R4747">
        <v>0</v>
      </c>
    </row>
    <row r="4748" spans="1:18" x14ac:dyDescent="0.25">
      <c r="A4748" s="20" t="s">
        <v>10539</v>
      </c>
      <c r="B4748" t="s">
        <v>10468</v>
      </c>
      <c r="C4748" t="s">
        <v>207</v>
      </c>
      <c r="D4748">
        <v>43344</v>
      </c>
      <c r="E4748">
        <v>0</v>
      </c>
      <c r="F4748">
        <v>0</v>
      </c>
      <c r="H4748">
        <v>0</v>
      </c>
      <c r="I4748">
        <v>0</v>
      </c>
      <c r="K4748">
        <v>0</v>
      </c>
      <c r="M4748">
        <v>0</v>
      </c>
      <c r="N4748" t="e">
        <v>#DIV/0!</v>
      </c>
      <c r="O4748">
        <v>0</v>
      </c>
      <c r="P4748">
        <v>0</v>
      </c>
      <c r="R4748">
        <v>0</v>
      </c>
    </row>
    <row r="4749" spans="1:18" x14ac:dyDescent="0.25">
      <c r="A4749" s="20" t="s">
        <v>10538</v>
      </c>
      <c r="B4749" t="s">
        <v>10469</v>
      </c>
      <c r="C4749" t="s">
        <v>2175</v>
      </c>
      <c r="D4749">
        <v>43344</v>
      </c>
      <c r="E4749">
        <v>0</v>
      </c>
      <c r="F4749">
        <v>0</v>
      </c>
      <c r="H4749">
        <v>0</v>
      </c>
      <c r="I4749">
        <v>0</v>
      </c>
      <c r="K4749">
        <v>0</v>
      </c>
      <c r="M4749">
        <v>0</v>
      </c>
      <c r="O4749">
        <v>0</v>
      </c>
      <c r="P4749">
        <v>0</v>
      </c>
      <c r="R4749">
        <v>0</v>
      </c>
    </row>
    <row r="4750" spans="1:18" x14ac:dyDescent="0.25">
      <c r="A4750" s="20" t="s">
        <v>10537</v>
      </c>
      <c r="B4750" t="s">
        <v>10470</v>
      </c>
      <c r="C4750" t="s">
        <v>228</v>
      </c>
      <c r="D4750">
        <v>43344</v>
      </c>
      <c r="E4750">
        <v>8</v>
      </c>
      <c r="F4750">
        <v>6</v>
      </c>
      <c r="H4750">
        <v>42</v>
      </c>
      <c r="I4750">
        <v>88</v>
      </c>
      <c r="K4750">
        <v>66</v>
      </c>
      <c r="M4750">
        <v>42</v>
      </c>
      <c r="O4750">
        <v>0</v>
      </c>
      <c r="P4750">
        <v>0</v>
      </c>
      <c r="R4750">
        <v>0</v>
      </c>
    </row>
    <row r="4751" spans="1:18" x14ac:dyDescent="0.25">
      <c r="A4751" s="20" t="s">
        <v>10536</v>
      </c>
      <c r="B4751" t="s">
        <v>10471</v>
      </c>
      <c r="C4751" t="s">
        <v>689</v>
      </c>
      <c r="D4751">
        <v>43344</v>
      </c>
      <c r="E4751">
        <v>0</v>
      </c>
      <c r="F4751">
        <v>0</v>
      </c>
      <c r="H4751">
        <v>0</v>
      </c>
      <c r="I4751">
        <v>0</v>
      </c>
      <c r="K4751">
        <v>0</v>
      </c>
      <c r="M4751">
        <v>0</v>
      </c>
      <c r="O4751">
        <v>0</v>
      </c>
      <c r="P4751">
        <v>0</v>
      </c>
      <c r="R4751">
        <v>0</v>
      </c>
    </row>
    <row r="4752" spans="1:18" x14ac:dyDescent="0.25">
      <c r="A4752" s="20" t="s">
        <v>10535</v>
      </c>
      <c r="B4752" t="s">
        <v>10472</v>
      </c>
      <c r="C4752" t="s">
        <v>211</v>
      </c>
      <c r="D4752">
        <v>43344</v>
      </c>
      <c r="E4752">
        <v>3</v>
      </c>
      <c r="F4752">
        <v>6</v>
      </c>
      <c r="H4752">
        <v>13</v>
      </c>
      <c r="I4752">
        <v>18</v>
      </c>
      <c r="K4752">
        <v>48</v>
      </c>
      <c r="M4752">
        <v>13</v>
      </c>
      <c r="N4752">
        <v>0</v>
      </c>
      <c r="O4752">
        <v>1</v>
      </c>
      <c r="P4752">
        <v>3</v>
      </c>
      <c r="R4752">
        <v>0</v>
      </c>
    </row>
    <row r="4753" spans="1:18" x14ac:dyDescent="0.25">
      <c r="A4753" s="20" t="s">
        <v>10534</v>
      </c>
      <c r="B4753" t="s">
        <v>10473</v>
      </c>
      <c r="C4753" t="s">
        <v>216</v>
      </c>
      <c r="D4753">
        <v>43344</v>
      </c>
      <c r="E4753">
        <v>1</v>
      </c>
      <c r="F4753">
        <v>1.5</v>
      </c>
      <c r="H4753">
        <v>5</v>
      </c>
      <c r="I4753">
        <v>6</v>
      </c>
      <c r="K4753">
        <v>9</v>
      </c>
      <c r="M4753">
        <v>4</v>
      </c>
      <c r="O4753">
        <v>0</v>
      </c>
      <c r="P4753">
        <v>2</v>
      </c>
      <c r="R4753">
        <v>1</v>
      </c>
    </row>
    <row r="4754" spans="1:18" x14ac:dyDescent="0.25">
      <c r="A4754" s="20" t="s">
        <v>10533</v>
      </c>
      <c r="B4754" t="s">
        <v>10474</v>
      </c>
      <c r="C4754" t="s">
        <v>230</v>
      </c>
      <c r="D4754">
        <v>43344</v>
      </c>
      <c r="E4754">
        <v>4</v>
      </c>
      <c r="F4754">
        <v>5.5</v>
      </c>
      <c r="H4754">
        <v>59</v>
      </c>
      <c r="I4754">
        <v>44</v>
      </c>
      <c r="K4754">
        <v>62</v>
      </c>
      <c r="M4754">
        <v>56</v>
      </c>
      <c r="O4754">
        <v>0</v>
      </c>
      <c r="P4754">
        <v>0</v>
      </c>
      <c r="R4754">
        <v>3</v>
      </c>
    </row>
    <row r="4755" spans="1:18" x14ac:dyDescent="0.25">
      <c r="A4755" s="20" t="s">
        <v>10532</v>
      </c>
      <c r="B4755" t="s">
        <v>10475</v>
      </c>
      <c r="C4755" t="s">
        <v>9771</v>
      </c>
      <c r="D4755">
        <v>43344</v>
      </c>
      <c r="E4755">
        <v>5.5</v>
      </c>
      <c r="F4755">
        <v>7</v>
      </c>
      <c r="H4755">
        <v>41</v>
      </c>
      <c r="I4755">
        <v>32</v>
      </c>
      <c r="K4755">
        <v>42</v>
      </c>
      <c r="M4755">
        <v>36</v>
      </c>
      <c r="O4755">
        <v>1</v>
      </c>
      <c r="P4755">
        <v>2</v>
      </c>
      <c r="R4755">
        <v>5</v>
      </c>
    </row>
    <row r="4756" spans="1:18" x14ac:dyDescent="0.25">
      <c r="A4756" s="20" t="s">
        <v>10531</v>
      </c>
      <c r="B4756" t="s">
        <v>10476</v>
      </c>
      <c r="C4756" t="s">
        <v>237</v>
      </c>
      <c r="D4756">
        <v>43344</v>
      </c>
      <c r="E4756">
        <v>8</v>
      </c>
      <c r="F4756">
        <v>7.5</v>
      </c>
      <c r="H4756">
        <v>94</v>
      </c>
      <c r="I4756">
        <v>91</v>
      </c>
      <c r="K4756">
        <v>84</v>
      </c>
      <c r="M4756">
        <v>88</v>
      </c>
      <c r="O4756">
        <v>0</v>
      </c>
      <c r="P4756">
        <v>14</v>
      </c>
      <c r="R4756">
        <v>6</v>
      </c>
    </row>
    <row r="4757" spans="1:18" x14ac:dyDescent="0.25">
      <c r="A4757" s="20" t="s">
        <v>10530</v>
      </c>
      <c r="B4757" t="s">
        <v>10477</v>
      </c>
      <c r="C4757" t="s">
        <v>364</v>
      </c>
      <c r="D4757">
        <v>43344</v>
      </c>
      <c r="E4757">
        <v>11</v>
      </c>
      <c r="F4757">
        <v>9</v>
      </c>
      <c r="H4757">
        <v>45</v>
      </c>
      <c r="I4757">
        <v>66</v>
      </c>
      <c r="K4757">
        <v>54</v>
      </c>
      <c r="M4757">
        <v>36</v>
      </c>
      <c r="O4757">
        <v>1</v>
      </c>
      <c r="P4757">
        <v>1</v>
      </c>
      <c r="R4757">
        <v>9</v>
      </c>
    </row>
    <row r="4758" spans="1:18" x14ac:dyDescent="0.25">
      <c r="A4758" s="20" t="s">
        <v>10529</v>
      </c>
      <c r="B4758" t="s">
        <v>10478</v>
      </c>
      <c r="C4758" t="s">
        <v>219</v>
      </c>
      <c r="D4758">
        <v>43344</v>
      </c>
      <c r="E4758">
        <v>10</v>
      </c>
      <c r="F4758">
        <v>13.5</v>
      </c>
      <c r="H4758">
        <v>78</v>
      </c>
      <c r="I4758">
        <v>107</v>
      </c>
      <c r="K4758">
        <v>150</v>
      </c>
      <c r="M4758">
        <v>63</v>
      </c>
      <c r="N4758">
        <v>1.1000000000000001</v>
      </c>
      <c r="O4758">
        <v>11</v>
      </c>
      <c r="P4758">
        <v>12</v>
      </c>
      <c r="R4758">
        <v>15</v>
      </c>
    </row>
    <row r="4759" spans="1:18" x14ac:dyDescent="0.25">
      <c r="A4759" s="20" t="s">
        <v>10528</v>
      </c>
      <c r="B4759" t="s">
        <v>10479</v>
      </c>
      <c r="C4759" t="s">
        <v>9776</v>
      </c>
      <c r="D4759">
        <v>43344</v>
      </c>
      <c r="E4759">
        <v>6</v>
      </c>
      <c r="F4759">
        <v>7</v>
      </c>
      <c r="H4759">
        <v>22</v>
      </c>
      <c r="I4759">
        <v>36</v>
      </c>
      <c r="K4759">
        <v>42</v>
      </c>
      <c r="M4759">
        <v>20</v>
      </c>
      <c r="O4759">
        <v>0</v>
      </c>
      <c r="P4759">
        <v>0</v>
      </c>
      <c r="R4759">
        <v>2</v>
      </c>
    </row>
    <row r="4760" spans="1:18" x14ac:dyDescent="0.25">
      <c r="A4760" s="20" t="s">
        <v>10527</v>
      </c>
      <c r="B4760" t="s">
        <v>10480</v>
      </c>
      <c r="C4760" t="s">
        <v>235</v>
      </c>
      <c r="D4760">
        <v>43344</v>
      </c>
      <c r="E4760">
        <v>0</v>
      </c>
      <c r="F4760">
        <v>0</v>
      </c>
      <c r="H4760">
        <v>0</v>
      </c>
      <c r="I4760">
        <v>0</v>
      </c>
      <c r="K4760">
        <v>0</v>
      </c>
      <c r="M4760">
        <v>0</v>
      </c>
      <c r="O4760">
        <v>0</v>
      </c>
      <c r="P4760">
        <v>0</v>
      </c>
      <c r="R4760">
        <v>0</v>
      </c>
    </row>
    <row r="4761" spans="1:18" x14ac:dyDescent="0.25">
      <c r="A4761" s="20" t="s">
        <v>10526</v>
      </c>
      <c r="B4761" t="s">
        <v>10481</v>
      </c>
      <c r="C4761" t="s">
        <v>239</v>
      </c>
      <c r="D4761">
        <v>43344</v>
      </c>
      <c r="E4761">
        <v>2.5</v>
      </c>
      <c r="F4761">
        <v>4.5</v>
      </c>
      <c r="H4761">
        <v>19</v>
      </c>
      <c r="I4761">
        <v>29</v>
      </c>
      <c r="K4761">
        <v>63</v>
      </c>
      <c r="M4761">
        <v>17</v>
      </c>
      <c r="O4761">
        <v>0</v>
      </c>
      <c r="P4761">
        <v>0</v>
      </c>
      <c r="R4761">
        <v>2</v>
      </c>
    </row>
    <row r="4762" spans="1:18" x14ac:dyDescent="0.25">
      <c r="A4762" s="20" t="s">
        <v>10525</v>
      </c>
      <c r="B4762" t="s">
        <v>10482</v>
      </c>
      <c r="C4762" t="s">
        <v>222</v>
      </c>
      <c r="D4762">
        <v>43344</v>
      </c>
      <c r="E4762">
        <v>0</v>
      </c>
      <c r="F4762">
        <v>0</v>
      </c>
      <c r="H4762">
        <v>0</v>
      </c>
      <c r="I4762">
        <v>0</v>
      </c>
      <c r="K4762">
        <v>0</v>
      </c>
      <c r="M4762">
        <v>0</v>
      </c>
      <c r="O4762">
        <v>0</v>
      </c>
      <c r="P4762">
        <v>0</v>
      </c>
      <c r="R4762">
        <v>0</v>
      </c>
    </row>
    <row r="4763" spans="1:18" x14ac:dyDescent="0.25">
      <c r="A4763" s="20" t="s">
        <v>10524</v>
      </c>
      <c r="B4763" t="s">
        <v>10483</v>
      </c>
      <c r="C4763" t="s">
        <v>603</v>
      </c>
      <c r="D4763">
        <v>43344</v>
      </c>
      <c r="E4763">
        <v>0</v>
      </c>
      <c r="F4763">
        <v>0</v>
      </c>
      <c r="H4763">
        <v>0</v>
      </c>
      <c r="I4763">
        <v>0</v>
      </c>
      <c r="K4763">
        <v>0</v>
      </c>
      <c r="M4763">
        <v>0</v>
      </c>
      <c r="O4763">
        <v>0</v>
      </c>
      <c r="P4763">
        <v>0</v>
      </c>
      <c r="R4763">
        <v>0</v>
      </c>
    </row>
    <row r="4764" spans="1:18" x14ac:dyDescent="0.25">
      <c r="A4764" s="20" t="s">
        <v>10523</v>
      </c>
      <c r="B4764" t="s">
        <v>10484</v>
      </c>
      <c r="C4764" t="s">
        <v>225</v>
      </c>
      <c r="D4764">
        <v>43344</v>
      </c>
      <c r="E4764">
        <v>0</v>
      </c>
      <c r="F4764">
        <v>0</v>
      </c>
      <c r="H4764">
        <v>0</v>
      </c>
      <c r="I4764">
        <v>0</v>
      </c>
      <c r="K4764">
        <v>0</v>
      </c>
      <c r="M4764">
        <v>0</v>
      </c>
      <c r="O4764">
        <v>0</v>
      </c>
      <c r="P4764">
        <v>0</v>
      </c>
      <c r="R4764">
        <v>0</v>
      </c>
    </row>
    <row r="4765" spans="1:18" x14ac:dyDescent="0.25">
      <c r="A4765" s="20" t="s">
        <v>10522</v>
      </c>
      <c r="B4765" t="s">
        <v>10485</v>
      </c>
      <c r="C4765" t="s">
        <v>247</v>
      </c>
      <c r="D4765">
        <v>43344</v>
      </c>
      <c r="E4765">
        <v>0</v>
      </c>
      <c r="F4765">
        <v>0</v>
      </c>
      <c r="H4765">
        <v>0</v>
      </c>
      <c r="I4765">
        <v>0</v>
      </c>
      <c r="K4765">
        <v>0</v>
      </c>
      <c r="M4765">
        <v>0</v>
      </c>
      <c r="O4765">
        <v>0</v>
      </c>
      <c r="P4765">
        <v>0</v>
      </c>
      <c r="R4765">
        <v>0</v>
      </c>
    </row>
    <row r="4766" spans="1:18" x14ac:dyDescent="0.25">
      <c r="A4766" s="20" t="s">
        <v>10521</v>
      </c>
      <c r="B4766" t="s">
        <v>10486</v>
      </c>
      <c r="C4766" t="s">
        <v>2637</v>
      </c>
      <c r="D4766">
        <v>43344</v>
      </c>
      <c r="E4766">
        <v>3.5</v>
      </c>
      <c r="F4766">
        <v>3.5</v>
      </c>
      <c r="H4766">
        <v>13</v>
      </c>
      <c r="I4766">
        <v>21</v>
      </c>
      <c r="K4766">
        <v>21</v>
      </c>
      <c r="M4766">
        <v>13</v>
      </c>
      <c r="O4766">
        <v>0</v>
      </c>
      <c r="P4766">
        <v>0</v>
      </c>
      <c r="R4766">
        <v>0</v>
      </c>
    </row>
    <row r="4767" spans="1:18" x14ac:dyDescent="0.25">
      <c r="A4767" s="20" t="s">
        <v>10520</v>
      </c>
      <c r="B4767" t="s">
        <v>10487</v>
      </c>
      <c r="C4767" t="s">
        <v>2531</v>
      </c>
      <c r="D4767">
        <v>43344</v>
      </c>
      <c r="E4767">
        <v>4</v>
      </c>
      <c r="F4767">
        <v>5</v>
      </c>
      <c r="H4767">
        <v>17</v>
      </c>
      <c r="I4767">
        <v>23</v>
      </c>
      <c r="K4767">
        <v>30</v>
      </c>
      <c r="M4767">
        <v>13</v>
      </c>
      <c r="O4767">
        <v>0</v>
      </c>
      <c r="P4767">
        <v>0</v>
      </c>
      <c r="R4767">
        <v>4</v>
      </c>
    </row>
    <row r="4768" spans="1:18" x14ac:dyDescent="0.25">
      <c r="A4768" s="20" t="s">
        <v>10519</v>
      </c>
      <c r="B4768" t="s">
        <v>10488</v>
      </c>
      <c r="C4768" t="s">
        <v>2601</v>
      </c>
      <c r="D4768">
        <v>43344</v>
      </c>
      <c r="E4768">
        <v>7.5</v>
      </c>
      <c r="F4768">
        <v>8.5</v>
      </c>
      <c r="H4768">
        <v>30</v>
      </c>
      <c r="I4768">
        <v>44</v>
      </c>
      <c r="K4768">
        <v>51</v>
      </c>
      <c r="M4768">
        <v>26</v>
      </c>
      <c r="O4768">
        <v>0</v>
      </c>
      <c r="P4768">
        <v>0</v>
      </c>
      <c r="R4768">
        <v>4</v>
      </c>
    </row>
    <row r="4769" spans="1:18" x14ac:dyDescent="0.25">
      <c r="A4769" s="20" t="s">
        <v>10518</v>
      </c>
      <c r="B4769" t="s">
        <v>10489</v>
      </c>
      <c r="C4769" t="s">
        <v>242</v>
      </c>
      <c r="D4769">
        <v>43344</v>
      </c>
      <c r="E4769">
        <v>4.5</v>
      </c>
      <c r="F4769">
        <v>9</v>
      </c>
      <c r="H4769">
        <v>26</v>
      </c>
      <c r="I4769">
        <v>36</v>
      </c>
      <c r="K4769">
        <v>78</v>
      </c>
      <c r="M4769">
        <v>22</v>
      </c>
      <c r="N4769">
        <v>0.55000000000000004</v>
      </c>
      <c r="O4769">
        <v>6</v>
      </c>
      <c r="P4769">
        <v>6</v>
      </c>
      <c r="R4769">
        <v>4</v>
      </c>
    </row>
    <row r="4770" spans="1:18" x14ac:dyDescent="0.25">
      <c r="A4770" s="20" t="s">
        <v>10517</v>
      </c>
      <c r="B4770" t="s">
        <v>10490</v>
      </c>
      <c r="C4770" t="s">
        <v>243</v>
      </c>
      <c r="D4770">
        <v>43344</v>
      </c>
      <c r="E4770">
        <v>0</v>
      </c>
      <c r="F4770">
        <v>0</v>
      </c>
      <c r="H4770">
        <v>0</v>
      </c>
      <c r="I4770">
        <v>0</v>
      </c>
      <c r="K4770">
        <v>0</v>
      </c>
      <c r="M4770">
        <v>0</v>
      </c>
      <c r="O4770">
        <v>0</v>
      </c>
      <c r="P4770">
        <v>0</v>
      </c>
      <c r="R4770">
        <v>0</v>
      </c>
    </row>
    <row r="4771" spans="1:18" x14ac:dyDescent="0.25">
      <c r="A4771" s="20" t="s">
        <v>10516</v>
      </c>
      <c r="B4771" t="s">
        <v>10491</v>
      </c>
      <c r="C4771" t="s">
        <v>244</v>
      </c>
      <c r="D4771">
        <v>43344</v>
      </c>
      <c r="E4771">
        <v>0</v>
      </c>
      <c r="F4771">
        <v>0</v>
      </c>
      <c r="H4771">
        <v>0</v>
      </c>
      <c r="I4771">
        <v>0</v>
      </c>
      <c r="K4771">
        <v>0</v>
      </c>
      <c r="M4771">
        <v>0</v>
      </c>
      <c r="O4771">
        <v>0</v>
      </c>
      <c r="P4771">
        <v>0</v>
      </c>
      <c r="R4771">
        <v>0</v>
      </c>
    </row>
    <row r="4772" spans="1:18" x14ac:dyDescent="0.25">
      <c r="A4772" s="20" t="s">
        <v>10515</v>
      </c>
      <c r="B4772" t="s">
        <v>10492</v>
      </c>
      <c r="C4772" t="s">
        <v>2809</v>
      </c>
      <c r="D4772">
        <v>43344</v>
      </c>
      <c r="E4772">
        <v>5.5</v>
      </c>
      <c r="F4772">
        <v>7</v>
      </c>
      <c r="H4772">
        <v>38</v>
      </c>
      <c r="I4772">
        <v>33</v>
      </c>
      <c r="K4772">
        <v>42</v>
      </c>
      <c r="M4772">
        <v>33</v>
      </c>
      <c r="O4772">
        <v>1</v>
      </c>
      <c r="P4772">
        <v>2</v>
      </c>
      <c r="R4772">
        <v>5</v>
      </c>
    </row>
    <row r="4773" spans="1:18" x14ac:dyDescent="0.25">
      <c r="A4773" s="20" t="s">
        <v>10514</v>
      </c>
      <c r="B4773" t="s">
        <v>10493</v>
      </c>
      <c r="C4773" t="s">
        <v>2565</v>
      </c>
      <c r="D4773">
        <v>43344</v>
      </c>
      <c r="E4773">
        <v>2.5</v>
      </c>
      <c r="F4773">
        <v>2.5</v>
      </c>
      <c r="H4773">
        <v>9</v>
      </c>
      <c r="I4773">
        <v>15</v>
      </c>
      <c r="K4773">
        <v>15</v>
      </c>
      <c r="M4773">
        <v>7</v>
      </c>
      <c r="O4773">
        <v>0</v>
      </c>
      <c r="P4773">
        <v>0</v>
      </c>
      <c r="R4773">
        <v>2</v>
      </c>
    </row>
    <row r="4774" spans="1:18" x14ac:dyDescent="0.25">
      <c r="A4774" s="20" t="s">
        <v>10513</v>
      </c>
      <c r="B4774" t="s">
        <v>10494</v>
      </c>
      <c r="C4774" t="s">
        <v>2887</v>
      </c>
      <c r="D4774">
        <v>43344</v>
      </c>
      <c r="E4774">
        <v>8</v>
      </c>
      <c r="F4774">
        <v>9.5</v>
      </c>
      <c r="H4774">
        <v>47</v>
      </c>
      <c r="I4774">
        <v>48</v>
      </c>
      <c r="K4774">
        <v>57</v>
      </c>
      <c r="M4774">
        <v>40</v>
      </c>
      <c r="O4774">
        <v>1</v>
      </c>
      <c r="P4774">
        <v>2</v>
      </c>
      <c r="R4774">
        <v>7</v>
      </c>
    </row>
    <row r="4775" spans="1:18" x14ac:dyDescent="0.25">
      <c r="A4775" s="20" t="s">
        <v>10512</v>
      </c>
      <c r="B4775" t="s">
        <v>10495</v>
      </c>
      <c r="C4775" t="s">
        <v>245</v>
      </c>
      <c r="D4775">
        <v>43344</v>
      </c>
      <c r="E4775">
        <v>13</v>
      </c>
      <c r="F4775">
        <v>13</v>
      </c>
      <c r="H4775">
        <v>54</v>
      </c>
      <c r="I4775">
        <v>78</v>
      </c>
      <c r="K4775">
        <v>78</v>
      </c>
      <c r="M4775">
        <v>45</v>
      </c>
      <c r="O4775">
        <v>1</v>
      </c>
      <c r="P4775">
        <v>5</v>
      </c>
      <c r="R4775">
        <v>9</v>
      </c>
    </row>
    <row r="4776" spans="1:18" x14ac:dyDescent="0.25">
      <c r="A4776" s="20" t="s">
        <v>10511</v>
      </c>
      <c r="B4776" t="s">
        <v>10496</v>
      </c>
      <c r="C4776" t="s">
        <v>246</v>
      </c>
      <c r="D4776">
        <v>43344</v>
      </c>
      <c r="E4776">
        <v>33</v>
      </c>
      <c r="F4776">
        <v>36.5</v>
      </c>
      <c r="H4776">
        <v>328</v>
      </c>
      <c r="I4776">
        <v>378</v>
      </c>
      <c r="K4776">
        <v>454</v>
      </c>
      <c r="M4776">
        <v>277</v>
      </c>
      <c r="O4776">
        <v>6</v>
      </c>
      <c r="P4776">
        <v>21</v>
      </c>
      <c r="R4776">
        <v>51</v>
      </c>
    </row>
    <row r="4777" spans="1:18" x14ac:dyDescent="0.25">
      <c r="A4777" s="20" t="s">
        <v>10510</v>
      </c>
      <c r="B4777" t="s">
        <v>10497</v>
      </c>
      <c r="C4777" t="s">
        <v>365</v>
      </c>
      <c r="D4777">
        <v>43344</v>
      </c>
      <c r="E4777">
        <v>7</v>
      </c>
      <c r="F4777">
        <v>6</v>
      </c>
      <c r="H4777">
        <v>29</v>
      </c>
      <c r="I4777">
        <v>42</v>
      </c>
      <c r="K4777">
        <v>36</v>
      </c>
      <c r="M4777">
        <v>26</v>
      </c>
      <c r="O4777">
        <v>0</v>
      </c>
      <c r="P4777">
        <v>0</v>
      </c>
      <c r="R4777">
        <v>3</v>
      </c>
    </row>
    <row r="4778" spans="1:18" x14ac:dyDescent="0.25">
      <c r="A4778" s="20" t="s">
        <v>10509</v>
      </c>
      <c r="B4778" t="s">
        <v>10498</v>
      </c>
      <c r="C4778" t="s">
        <v>9513</v>
      </c>
      <c r="D4778">
        <v>43344</v>
      </c>
      <c r="E4778">
        <v>66.5</v>
      </c>
      <c r="F4778">
        <v>75</v>
      </c>
      <c r="H4778">
        <v>488</v>
      </c>
      <c r="I4778">
        <v>588</v>
      </c>
      <c r="K4778">
        <v>709</v>
      </c>
      <c r="M4778">
        <v>416</v>
      </c>
      <c r="N4778">
        <v>0.55000000000000004</v>
      </c>
      <c r="O4778">
        <v>14</v>
      </c>
      <c r="P4778">
        <v>34</v>
      </c>
      <c r="R4778">
        <v>72</v>
      </c>
    </row>
    <row r="4779" spans="1:18" x14ac:dyDescent="0.25">
      <c r="A4779" s="20" t="s">
        <v>10508</v>
      </c>
      <c r="B4779" t="s">
        <v>10499</v>
      </c>
      <c r="C4779" t="s">
        <v>9516</v>
      </c>
      <c r="D4779">
        <v>43344</v>
      </c>
      <c r="E4779">
        <v>6.5</v>
      </c>
      <c r="F4779">
        <v>7.5</v>
      </c>
      <c r="H4779">
        <v>26</v>
      </c>
      <c r="I4779">
        <v>38</v>
      </c>
      <c r="K4779">
        <v>45</v>
      </c>
      <c r="M4779">
        <v>20</v>
      </c>
      <c r="N4779" t="s">
        <v>9795</v>
      </c>
      <c r="O4779">
        <v>0</v>
      </c>
      <c r="P4779">
        <v>0</v>
      </c>
      <c r="R4779">
        <v>6</v>
      </c>
    </row>
    <row r="4780" spans="1:18" x14ac:dyDescent="0.25">
      <c r="A4780" s="20" t="s">
        <v>10507</v>
      </c>
      <c r="B4780" t="s">
        <v>10500</v>
      </c>
      <c r="C4780" t="s">
        <v>9520</v>
      </c>
      <c r="D4780">
        <v>43344</v>
      </c>
      <c r="E4780">
        <v>22</v>
      </c>
      <c r="F4780">
        <v>23.5</v>
      </c>
      <c r="H4780">
        <v>105</v>
      </c>
      <c r="I4780">
        <v>132</v>
      </c>
      <c r="K4780">
        <v>141</v>
      </c>
      <c r="M4780">
        <v>91</v>
      </c>
      <c r="O4780">
        <v>2</v>
      </c>
      <c r="P4780">
        <v>7</v>
      </c>
      <c r="R4780">
        <v>14</v>
      </c>
    </row>
    <row r="4781" spans="1:18" x14ac:dyDescent="0.25">
      <c r="A4781" s="20" t="s">
        <v>10506</v>
      </c>
      <c r="B4781" t="s">
        <v>10501</v>
      </c>
      <c r="C4781" t="s">
        <v>9521</v>
      </c>
      <c r="D4781">
        <v>43344</v>
      </c>
      <c r="E4781">
        <v>6.5</v>
      </c>
      <c r="F4781">
        <v>7.5</v>
      </c>
      <c r="H4781">
        <v>26</v>
      </c>
      <c r="I4781">
        <v>38</v>
      </c>
      <c r="K4781">
        <v>45</v>
      </c>
      <c r="M4781">
        <v>20</v>
      </c>
      <c r="O4781">
        <v>0</v>
      </c>
      <c r="P4781">
        <v>0</v>
      </c>
      <c r="R4781">
        <v>6</v>
      </c>
    </row>
    <row r="4782" spans="1:18" x14ac:dyDescent="0.25">
      <c r="A4782" s="20" t="s">
        <v>10505</v>
      </c>
      <c r="B4782" t="s">
        <v>10502</v>
      </c>
      <c r="C4782" t="s">
        <v>9522</v>
      </c>
      <c r="D4782">
        <v>43344</v>
      </c>
      <c r="E4782">
        <v>28.5</v>
      </c>
      <c r="F4782">
        <v>31</v>
      </c>
      <c r="H4782">
        <v>131</v>
      </c>
      <c r="I4782">
        <v>170</v>
      </c>
      <c r="K4782">
        <v>186</v>
      </c>
      <c r="M4782">
        <v>111</v>
      </c>
      <c r="O4782">
        <v>2</v>
      </c>
      <c r="P4782">
        <v>7</v>
      </c>
      <c r="R4782">
        <v>20</v>
      </c>
    </row>
    <row r="4783" spans="1:18" x14ac:dyDescent="0.25">
      <c r="A4783" s="20" t="s">
        <v>10504</v>
      </c>
      <c r="B4783" t="s">
        <v>10503</v>
      </c>
      <c r="C4783" t="s">
        <v>240</v>
      </c>
      <c r="D4783">
        <v>43344</v>
      </c>
      <c r="E4783">
        <v>73</v>
      </c>
      <c r="F4783">
        <v>82.5</v>
      </c>
      <c r="G4783">
        <v>0</v>
      </c>
      <c r="H4783">
        <v>514</v>
      </c>
      <c r="I4783">
        <v>626</v>
      </c>
      <c r="K4783">
        <v>754</v>
      </c>
      <c r="L4783">
        <v>0</v>
      </c>
      <c r="M4783">
        <v>436</v>
      </c>
      <c r="N4783">
        <v>0.55000000000000004</v>
      </c>
      <c r="O4783">
        <v>14</v>
      </c>
      <c r="P4783">
        <v>34</v>
      </c>
      <c r="Q4783">
        <v>0</v>
      </c>
      <c r="R4783">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64"/>
  <sheetViews>
    <sheetView topLeftCell="A34" workbookViewId="0">
      <selection activeCell="A34" sqref="A1:XFD1048576"/>
    </sheetView>
  </sheetViews>
  <sheetFormatPr defaultColWidth="8.85546875" defaultRowHeight="15" x14ac:dyDescent="0.25"/>
  <cols>
    <col min="1" max="1" width="47.28515625" bestFit="1" customWidth="1"/>
    <col min="2" max="2" width="7.42578125" bestFit="1" customWidth="1"/>
    <col min="3" max="3" width="10.42578125" bestFit="1" customWidth="1"/>
    <col min="4" max="4" width="6.7109375" bestFit="1" customWidth="1"/>
    <col min="5" max="5" width="7.140625" bestFit="1" customWidth="1"/>
    <col min="6" max="6" width="9.42578125" bestFit="1" customWidth="1"/>
    <col min="7" max="7" width="8.42578125" bestFit="1" customWidth="1"/>
    <col min="8" max="8" width="6.7109375" bestFit="1" customWidth="1"/>
    <col min="9" max="9" width="7.42578125" bestFit="1" customWidth="1"/>
    <col min="10" max="10" width="7.7109375" bestFit="1" customWidth="1"/>
    <col min="11" max="11" width="6.28515625" bestFit="1" customWidth="1"/>
    <col min="12" max="12" width="7.7109375" bestFit="1" customWidth="1"/>
    <col min="13" max="13" width="10.28515625" customWidth="1"/>
    <col min="14" max="14" width="6" bestFit="1" customWidth="1"/>
    <col min="15" max="15" width="10.85546875" customWidth="1"/>
    <col min="16" max="17" width="9.140625" style="20"/>
    <col min="18" max="18" width="45.42578125" bestFit="1" customWidth="1"/>
    <col min="30" max="30" width="9.28515625" customWidth="1"/>
    <col min="32" max="32" width="10.140625" customWidth="1"/>
  </cols>
  <sheetData>
    <row r="1" spans="1:32" ht="24" thickBot="1" x14ac:dyDescent="0.4">
      <c r="A1" s="352" t="s">
        <v>2363</v>
      </c>
      <c r="B1" s="353"/>
      <c r="C1" s="353"/>
      <c r="D1" s="353"/>
      <c r="E1" s="353"/>
      <c r="F1" s="353"/>
      <c r="G1" s="353"/>
      <c r="H1" s="353"/>
      <c r="I1" s="353"/>
      <c r="J1" s="353"/>
      <c r="K1" s="353"/>
      <c r="L1" s="353"/>
      <c r="M1" s="353"/>
      <c r="N1" s="353"/>
      <c r="O1" s="353"/>
      <c r="P1" s="354"/>
      <c r="Q1" s="171"/>
      <c r="R1" s="347" t="s">
        <v>2364</v>
      </c>
      <c r="S1" s="348"/>
      <c r="T1" s="348"/>
      <c r="U1" s="348"/>
      <c r="V1" s="348"/>
      <c r="W1" s="348"/>
      <c r="X1" s="348"/>
      <c r="Y1" s="348"/>
      <c r="Z1" s="348"/>
      <c r="AA1" s="348"/>
      <c r="AB1" s="348"/>
      <c r="AC1" s="348"/>
      <c r="AD1" s="348"/>
      <c r="AE1" s="348"/>
      <c r="AF1" s="349"/>
    </row>
    <row r="3" spans="1:32" x14ac:dyDescent="0.25">
      <c r="A3" s="48" t="s">
        <v>55</v>
      </c>
      <c r="B3" s="350" t="str">
        <f>display!C$12</f>
        <v>All</v>
      </c>
      <c r="C3" s="343"/>
      <c r="D3" s="344"/>
      <c r="E3" s="19"/>
      <c r="F3" s="19" t="s">
        <v>2365</v>
      </c>
      <c r="G3" s="350" t="str">
        <f>display!H$12</f>
        <v>All</v>
      </c>
      <c r="H3" s="343"/>
      <c r="I3" s="344"/>
      <c r="R3" s="48" t="s">
        <v>55</v>
      </c>
      <c r="S3" s="351" t="str">
        <f>display!U12</f>
        <v>All</v>
      </c>
      <c r="T3" s="345"/>
      <c r="U3" s="346"/>
      <c r="W3" s="19" t="s">
        <v>2365</v>
      </c>
      <c r="X3" s="351" t="str">
        <f>display!Z12</f>
        <v>Families First Providers</v>
      </c>
      <c r="Y3" s="345"/>
      <c r="Z3" s="346"/>
    </row>
    <row r="5" spans="1:32" x14ac:dyDescent="0.25">
      <c r="A5" s="168" t="s">
        <v>2437</v>
      </c>
      <c r="B5" s="343" t="s">
        <v>2438</v>
      </c>
      <c r="C5" s="343"/>
      <c r="D5" s="344"/>
      <c r="R5" s="169" t="s">
        <v>2437</v>
      </c>
      <c r="S5" s="345" t="s">
        <v>2438</v>
      </c>
      <c r="T5" s="345"/>
      <c r="U5" s="346"/>
    </row>
    <row r="6" spans="1:32" x14ac:dyDescent="0.25">
      <c r="A6" s="48">
        <v>1</v>
      </c>
      <c r="B6" s="342" t="str">
        <f>IF(VLOOKUP(calculations!$B$3&amp;A6,lists!C$4:D$5170,2,FALSE)=0,"",VLOOKUP(calculations!$B$3&amp;A6,lists!C$4:D$5170,2,FALSE))</f>
        <v>All</v>
      </c>
      <c r="C6" s="342"/>
      <c r="D6" s="342"/>
      <c r="R6" s="48">
        <v>1</v>
      </c>
      <c r="S6" s="342" t="str">
        <f>IF(VLOOKUP(calculations!$S$3&amp;R6,lists!C$4:D$5170,2,FALSE)=0,"",VLOOKUP(calculations!$S$3&amp;R6,lists!C$4:D$5170,2,FALSE))</f>
        <v>All</v>
      </c>
      <c r="T6" s="342"/>
      <c r="U6" s="342"/>
    </row>
    <row r="7" spans="1:32" x14ac:dyDescent="0.25">
      <c r="A7" s="48">
        <v>2</v>
      </c>
      <c r="B7" s="342" t="str">
        <f>IF(VLOOKUP(calculations!$B$3&amp;A7,lists!C$4:D$5170,2,FALSE)=0,"",VLOOKUP(calculations!$B$3&amp;A7,lists!C$4:D$5170,2,FALSE))</f>
        <v>DC Seed Providers</v>
      </c>
      <c r="C7" s="342"/>
      <c r="D7" s="342"/>
      <c r="R7" s="48">
        <v>2</v>
      </c>
      <c r="S7" s="342" t="str">
        <f>IF(VLOOKUP(calculations!$S$3&amp;R7,lists!C$4:D$5170,2,FALSE)=0,"",VLOOKUP(calculations!$S$3&amp;R7,lists!C$4:D$5170,2,FALSE))</f>
        <v>DC Seed Providers</v>
      </c>
      <c r="T7" s="342"/>
      <c r="U7" s="342"/>
    </row>
    <row r="8" spans="1:32" x14ac:dyDescent="0.25">
      <c r="A8" s="48">
        <v>3</v>
      </c>
      <c r="B8" s="342" t="str">
        <f>IF(VLOOKUP(calculations!$B$3&amp;A8,lists!C$4:D$5170,2,FALSE)=0,"",VLOOKUP(calculations!$B$3&amp;A8,lists!C$4:D$5170,2,FALSE))</f>
        <v>Families First Providers</v>
      </c>
      <c r="C8" s="342"/>
      <c r="D8" s="342"/>
      <c r="R8" s="48">
        <v>3</v>
      </c>
      <c r="S8" s="342" t="str">
        <f>IF(VLOOKUP(calculations!$S$3&amp;R8,lists!C$4:D$5170,2,FALSE)=0,"",VLOOKUP(calculations!$S$3&amp;R8,lists!C$4:D$5170,2,FALSE))</f>
        <v>Families First Providers</v>
      </c>
      <c r="T8" s="342"/>
      <c r="U8" s="342"/>
    </row>
    <row r="9" spans="1:32" x14ac:dyDescent="0.25">
      <c r="A9" s="48">
        <v>4</v>
      </c>
      <c r="B9" s="342" t="str">
        <f>IF(VLOOKUP(calculations!$B$3&amp;A9,lists!C$4:D$5170,2,FALSE)=0,"",VLOOKUP(calculations!$B$3&amp;A9,lists!C$4:D$5170,2,FALSE))</f>
        <v>Trauma (FF) Providers</v>
      </c>
      <c r="C9" s="342"/>
      <c r="D9" s="342"/>
      <c r="R9" s="48">
        <v>4</v>
      </c>
      <c r="S9" s="342" t="str">
        <f>IF(VLOOKUP(calculations!$S$3&amp;R9,lists!C$4:D$5170,2,FALSE)=0,"",VLOOKUP(calculations!$S$3&amp;R9,lists!C$4:D$5170,2,FALSE))</f>
        <v>Trauma (FF) Providers</v>
      </c>
      <c r="T9" s="342"/>
      <c r="U9" s="342"/>
    </row>
    <row r="10" spans="1:32" x14ac:dyDescent="0.25">
      <c r="A10" s="48">
        <v>5</v>
      </c>
      <c r="B10" s="342" t="str">
        <f>IF(VLOOKUP(calculations!$B$3&amp;A10,lists!C$4:D$5170,2,FALSE)=0,"",VLOOKUP(calculations!$B$3&amp;A10,lists!C$4:D$5170,2,FALSE))</f>
        <v>Trauma DC Seed Providers</v>
      </c>
      <c r="C10" s="342"/>
      <c r="D10" s="342"/>
      <c r="R10" s="48">
        <v>5</v>
      </c>
      <c r="S10" s="342" t="str">
        <f>IF(VLOOKUP(calculations!$S$3&amp;R10,lists!C$4:D$5170,2,FALSE)=0,"",VLOOKUP(calculations!$S$3&amp;R10,lists!C$4:D$5170,2,FALSE))</f>
        <v>Trauma DC Seed Providers</v>
      </c>
      <c r="T10" s="342"/>
      <c r="U10" s="342"/>
    </row>
    <row r="11" spans="1:32" x14ac:dyDescent="0.25">
      <c r="A11" s="48">
        <v>6</v>
      </c>
      <c r="B11" s="342" t="str">
        <f>IF(VLOOKUP(calculations!$B$3&amp;A11,lists!C$4:D$5170,2,FALSE)=0,"",VLOOKUP(calculations!$B$3&amp;A11,lists!C$4:D$5170,2,FALSE))</f>
        <v>Trauma (FF &amp; DCS) Providers</v>
      </c>
      <c r="C11" s="342"/>
      <c r="D11" s="342"/>
      <c r="R11" s="48">
        <v>6</v>
      </c>
      <c r="S11" s="342" t="str">
        <f>IF(VLOOKUP(calculations!$S$3&amp;R11,lists!C$4:D$5170,2,FALSE)=0,"",VLOOKUP(calculations!$S$3&amp;R11,lists!C$4:D$5170,2,FALSE))</f>
        <v>Trauma (FF &amp; DCS) Providers</v>
      </c>
      <c r="T11" s="342"/>
      <c r="U11" s="342"/>
    </row>
    <row r="12" spans="1:32" x14ac:dyDescent="0.25">
      <c r="A12" s="48">
        <v>7</v>
      </c>
      <c r="B12" s="342" t="str">
        <f>IF(VLOOKUP(calculations!$B$3&amp;A12,lists!C$4:D$5170,2,FALSE)=0,"",VLOOKUP(calculations!$B$3&amp;A12,lists!C$4:D$5170,2,FALSE))</f>
        <v>Adoptions Together</v>
      </c>
      <c r="C12" s="342"/>
      <c r="D12" s="342"/>
      <c r="R12" s="48">
        <v>7</v>
      </c>
      <c r="S12" s="342" t="str">
        <f>IF(VLOOKUP(calculations!$S$3&amp;R12,lists!C$4:D$5170,2,FALSE)=0,"",VLOOKUP(calculations!$S$3&amp;R12,lists!C$4:D$5170,2,FALSE))</f>
        <v>Adoptions Together</v>
      </c>
      <c r="T12" s="342"/>
      <c r="U12" s="342"/>
    </row>
    <row r="13" spans="1:32" x14ac:dyDescent="0.25">
      <c r="A13" s="48">
        <v>8</v>
      </c>
      <c r="B13" s="342" t="str">
        <f>IF(VLOOKUP(calculations!$B$3&amp;A13,lists!C$4:D$5170,2,FALSE)=0,"",VLOOKUP(calculations!$B$3&amp;A13,lists!C$4:D$5170,2,FALSE))</f>
        <v>CFS</v>
      </c>
      <c r="C13" s="342"/>
      <c r="D13" s="342"/>
      <c r="R13" s="48">
        <v>8</v>
      </c>
      <c r="S13" s="342" t="str">
        <f>IF(VLOOKUP(calculations!$S$3&amp;R13,lists!C$4:D$5170,2,FALSE)=0,"",VLOOKUP(calculations!$S$3&amp;R13,lists!C$4:D$5170,2,FALSE))</f>
        <v>CFS</v>
      </c>
      <c r="T13" s="342"/>
      <c r="U13" s="342"/>
    </row>
    <row r="14" spans="1:32" x14ac:dyDescent="0.25">
      <c r="A14" s="48">
        <v>9</v>
      </c>
      <c r="B14" s="342" t="str">
        <f>IF(VLOOKUP(calculations!$B$3&amp;A14,lists!C$4:D$5170,2,FALSE)=0,"",VLOOKUP(calculations!$B$3&amp;A14,lists!C$4:D$5170,2,FALSE))</f>
        <v>Community Connections</v>
      </c>
      <c r="C14" s="342"/>
      <c r="D14" s="342"/>
      <c r="R14" s="48">
        <v>9</v>
      </c>
      <c r="S14" s="342" t="str">
        <f>IF(VLOOKUP(calculations!$S$3&amp;R14,lists!C$4:D$5170,2,FALSE)=0,"",VLOOKUP(calculations!$S$3&amp;R14,lists!C$4:D$5170,2,FALSE))</f>
        <v>Community Connections</v>
      </c>
      <c r="T14" s="342"/>
      <c r="U14" s="342"/>
    </row>
    <row r="15" spans="1:32" x14ac:dyDescent="0.25">
      <c r="A15" s="48">
        <v>10</v>
      </c>
      <c r="B15" s="342" t="str">
        <f>IF(VLOOKUP(calculations!$B$3&amp;A15,lists!C$4:D$5170,2,FALSE)=0,"",VLOOKUP(calculations!$B$3&amp;A15,lists!C$4:D$5170,2,FALSE))</f>
        <v>Contemporary</v>
      </c>
      <c r="C15" s="342"/>
      <c r="D15" s="342"/>
      <c r="R15" s="48">
        <v>10</v>
      </c>
      <c r="S15" s="342" t="str">
        <f>IF(VLOOKUP(calculations!$S$3&amp;R15,lists!C$4:D$5170,2,FALSE)=0,"",VLOOKUP(calculations!$S$3&amp;R15,lists!C$4:D$5170,2,FALSE))</f>
        <v>Contemporary</v>
      </c>
      <c r="T15" s="342"/>
      <c r="U15" s="342"/>
    </row>
    <row r="16" spans="1:32" x14ac:dyDescent="0.25">
      <c r="A16" s="48">
        <v>11</v>
      </c>
      <c r="B16" s="342" t="str">
        <f>IF(VLOOKUP(calculations!$B$3&amp;A16,lists!C$4:D$5170,2,FALSE)=0,"",VLOOKUP(calculations!$B$3&amp;A16,lists!C$4:D$5170,2,FALSE))</f>
        <v>Federal City</v>
      </c>
      <c r="C16" s="342"/>
      <c r="D16" s="342"/>
      <c r="R16" s="48">
        <v>11</v>
      </c>
      <c r="S16" s="342" t="str">
        <f>IF(VLOOKUP(calculations!$S$3&amp;R16,lists!C$4:D$5170,2,FALSE)=0,"",VLOOKUP(calculations!$S$3&amp;R16,lists!C$4:D$5170,2,FALSE))</f>
        <v>Federal City</v>
      </c>
      <c r="T16" s="342"/>
      <c r="U16" s="342"/>
    </row>
    <row r="17" spans="1:21" x14ac:dyDescent="0.25">
      <c r="A17" s="48">
        <v>12</v>
      </c>
      <c r="B17" s="342" t="str">
        <f>IF(VLOOKUP(calculations!$B$3&amp;A17,lists!C$4:D$5170,2,FALSE)=0,"",VLOOKUP(calculations!$B$3&amp;A17,lists!C$4:D$5170,2,FALSE))</f>
        <v>First Home Care</v>
      </c>
      <c r="C17" s="342"/>
      <c r="D17" s="342"/>
      <c r="R17" s="48">
        <v>12</v>
      </c>
      <c r="S17" s="342" t="str">
        <f>IF(VLOOKUP(calculations!$S$3&amp;R17,lists!C$4:D$5170,2,FALSE)=0,"",VLOOKUP(calculations!$S$3&amp;R17,lists!C$4:D$5170,2,FALSE))</f>
        <v>First Home Care</v>
      </c>
      <c r="T17" s="342"/>
      <c r="U17" s="342"/>
    </row>
    <row r="18" spans="1:21" x14ac:dyDescent="0.25">
      <c r="A18" s="48">
        <v>13</v>
      </c>
      <c r="B18" s="342" t="str">
        <f>IF(VLOOKUP(calculations!$B$3&amp;A18,lists!C$4:D$5170,2,FALSE)=0,"",VLOOKUP(calculations!$B$3&amp;A18,lists!C$4:D$5170,2,FALSE))</f>
        <v>Foundations for Home &amp; Community</v>
      </c>
      <c r="C18" s="342"/>
      <c r="D18" s="342"/>
      <c r="R18" s="48">
        <v>13</v>
      </c>
      <c r="S18" s="342" t="str">
        <f>IF(VLOOKUP(calculations!$S$3&amp;R18,lists!C$4:D$5170,2,FALSE)=0,"",VLOOKUP(calculations!$S$3&amp;R18,lists!C$4:D$5170,2,FALSE))</f>
        <v>Foundations for Home &amp; Community</v>
      </c>
      <c r="T18" s="342"/>
      <c r="U18" s="342"/>
    </row>
    <row r="19" spans="1:21" x14ac:dyDescent="0.25">
      <c r="A19" s="48">
        <v>14</v>
      </c>
      <c r="B19" s="342" t="str">
        <f>IF(VLOOKUP(calculations!$B$3&amp;A19,lists!C$4:D$5170,2,FALSE)=0,"",VLOOKUP(calculations!$B$3&amp;A19,lists!C$4:D$5170,2,FALSE))</f>
        <v>FPS</v>
      </c>
      <c r="C19" s="342"/>
      <c r="D19" s="342"/>
      <c r="R19" s="48">
        <v>14</v>
      </c>
      <c r="S19" s="342" t="str">
        <f>IF(VLOOKUP(calculations!$S$3&amp;R19,lists!C$4:D$5170,2,FALSE)=0,"",VLOOKUP(calculations!$S$3&amp;R19,lists!C$4:D$5170,2,FALSE))</f>
        <v>FPS</v>
      </c>
      <c r="T19" s="342"/>
      <c r="U19" s="342"/>
    </row>
    <row r="20" spans="1:21" x14ac:dyDescent="0.25">
      <c r="A20" s="48">
        <v>15</v>
      </c>
      <c r="B20" s="342" t="str">
        <f>IF(VLOOKUP(calculations!$B$3&amp;A20,lists!C$4:D$5170,2,FALSE)=0,"",VLOOKUP(calculations!$B$3&amp;A20,lists!C$4:D$5170,2,FALSE))</f>
        <v>FWC</v>
      </c>
      <c r="C20" s="342"/>
      <c r="D20" s="342"/>
      <c r="R20" s="48">
        <v>15</v>
      </c>
      <c r="S20" s="342" t="str">
        <f>IF(VLOOKUP(calculations!$S$3&amp;R20,lists!C$4:D$5170,2,FALSE)=0,"",VLOOKUP(calculations!$S$3&amp;R20,lists!C$4:D$5170,2,FALSE))</f>
        <v>FWC</v>
      </c>
      <c r="T20" s="342"/>
      <c r="U20" s="342"/>
    </row>
    <row r="21" spans="1:21" x14ac:dyDescent="0.25">
      <c r="A21" s="48">
        <v>16</v>
      </c>
      <c r="B21" s="342" t="str">
        <f>IF(VLOOKUP(calculations!$B$3&amp;A21,lists!C$4:D$5170,2,FALSE)=0,"",VLOOKUP(calculations!$B$3&amp;A21,lists!C$4:D$5170,2,FALSE))</f>
        <v>Green Door</v>
      </c>
      <c r="C21" s="342"/>
      <c r="D21" s="342"/>
      <c r="R21" s="48">
        <v>16</v>
      </c>
      <c r="S21" s="342" t="str">
        <f>IF(VLOOKUP(calculations!$S$3&amp;R21,lists!C$4:D$5170,2,FALSE)=0,"",VLOOKUP(calculations!$S$3&amp;R21,lists!C$4:D$5170,2,FALSE))</f>
        <v>Green Door</v>
      </c>
      <c r="T21" s="342"/>
      <c r="U21" s="342"/>
    </row>
    <row r="22" spans="1:21" x14ac:dyDescent="0.25">
      <c r="A22" s="48">
        <v>17</v>
      </c>
      <c r="B22" s="342" t="str">
        <f>IF(VLOOKUP(calculations!$B$3&amp;A22,lists!C$4:D$5170,2,FALSE)=0,"",VLOOKUP(calculations!$B$3&amp;A22,lists!C$4:D$5170,2,FALSE))</f>
        <v>Hillcrest</v>
      </c>
      <c r="C22" s="342"/>
      <c r="D22" s="342"/>
      <c r="R22" s="48">
        <v>17</v>
      </c>
      <c r="S22" s="342" t="str">
        <f>IF(VLOOKUP(calculations!$S$3&amp;R22,lists!C$4:D$5170,2,FALSE)=0,"",VLOOKUP(calculations!$S$3&amp;R22,lists!C$4:D$5170,2,FALSE))</f>
        <v>Hillcrest</v>
      </c>
      <c r="T22" s="342"/>
      <c r="U22" s="342"/>
    </row>
    <row r="23" spans="1:21" x14ac:dyDescent="0.25">
      <c r="A23" s="48">
        <v>18</v>
      </c>
      <c r="B23" s="342" t="str">
        <f>IF(VLOOKUP(calculations!$B$3&amp;A23,lists!C$4:D$5170,2,FALSE)=0,"",VLOOKUP(calculations!$B$3&amp;A23,lists!C$4:D$5170,2,FALSE))</f>
        <v>LAYC</v>
      </c>
      <c r="C23" s="342"/>
      <c r="D23" s="342"/>
      <c r="R23" s="48">
        <v>18</v>
      </c>
      <c r="S23" s="342" t="str">
        <f>IF(VLOOKUP(calculations!$S$3&amp;R23,lists!C$4:D$5170,2,FALSE)=0,"",VLOOKUP(calculations!$S$3&amp;R23,lists!C$4:D$5170,2,FALSE))</f>
        <v>LAYC</v>
      </c>
      <c r="T23" s="342"/>
      <c r="U23" s="342"/>
    </row>
    <row r="24" spans="1:21" x14ac:dyDescent="0.25">
      <c r="A24" s="48">
        <v>19</v>
      </c>
      <c r="B24" s="342" t="str">
        <f>IF(VLOOKUP(calculations!$B$3&amp;A24,lists!C$4:D$5170,2,FALSE)=0,"",VLOOKUP(calculations!$B$3&amp;A24,lists!C$4:D$5170,2,FALSE))</f>
        <v>LES</v>
      </c>
      <c r="C24" s="342"/>
      <c r="D24" s="342"/>
      <c r="R24" s="48">
        <v>19</v>
      </c>
      <c r="S24" s="342" t="str">
        <f>IF(VLOOKUP(calculations!$S$3&amp;R24,lists!C$4:D$5170,2,FALSE)=0,"",VLOOKUP(calculations!$S$3&amp;R24,lists!C$4:D$5170,2,FALSE))</f>
        <v>LES</v>
      </c>
      <c r="T24" s="342"/>
      <c r="U24" s="342"/>
    </row>
    <row r="25" spans="1:21" x14ac:dyDescent="0.25">
      <c r="A25" s="48">
        <v>20</v>
      </c>
      <c r="B25" s="342" t="str">
        <f>IF(VLOOKUP(calculations!$B$3&amp;A25,lists!C$4:D$5170,2,FALSE)=0,"",VLOOKUP(calculations!$B$3&amp;A25,lists!C$4:D$5170,2,FALSE))</f>
        <v>Marys Center (FF)</v>
      </c>
      <c r="C25" s="342"/>
      <c r="D25" s="342"/>
      <c r="R25" s="48">
        <v>20</v>
      </c>
      <c r="S25" s="342" t="str">
        <f>IF(VLOOKUP(calculations!$S$3&amp;R25,lists!C$4:D$5170,2,FALSE)=0,"",VLOOKUP(calculations!$S$3&amp;R25,lists!C$4:D$5170,2,FALSE))</f>
        <v>Marys Center (FF)</v>
      </c>
      <c r="T25" s="342"/>
      <c r="U25" s="342"/>
    </row>
    <row r="26" spans="1:21" x14ac:dyDescent="0.25">
      <c r="A26" s="48">
        <v>21</v>
      </c>
      <c r="B26" s="342" t="str">
        <f>IF(VLOOKUP(calculations!$B$3&amp;A26,lists!C$4:D$5170,2,FALSE)=0,"",VLOOKUP(calculations!$B$3&amp;A26,lists!C$4:D$5170,2,FALSE))</f>
        <v>Marys Center DC Seed</v>
      </c>
      <c r="C26" s="342"/>
      <c r="D26" s="342"/>
      <c r="I26" s="20"/>
      <c r="R26" s="48">
        <v>21</v>
      </c>
      <c r="S26" s="342" t="str">
        <f>IF(VLOOKUP(calculations!$S$3&amp;R26,lists!C$4:D$5170,2,FALSE)=0,"",VLOOKUP(calculations!$S$3&amp;R26,lists!C$4:D$5170,2,FALSE))</f>
        <v>Marys Center DC Seed</v>
      </c>
      <c r="T26" s="342"/>
      <c r="U26" s="342"/>
    </row>
    <row r="27" spans="1:21" x14ac:dyDescent="0.25">
      <c r="A27" s="48">
        <v>22</v>
      </c>
      <c r="B27" s="342" t="str">
        <f>IF(VLOOKUP(calculations!$B$3&amp;A27,lists!C$4:D$5170,2,FALSE)=0,"",VLOOKUP(calculations!$B$3&amp;A27,lists!C$4:D$5170,2,FALSE))</f>
        <v>Marys Center (FF &amp; DCS)</v>
      </c>
      <c r="C27" s="342"/>
      <c r="D27" s="342"/>
      <c r="R27" s="48">
        <v>22</v>
      </c>
      <c r="S27" s="342" t="str">
        <f>IF(VLOOKUP(calculations!$S$3&amp;R27,lists!C$4:D$5170,2,FALSE)=0,"",VLOOKUP(calculations!$S$3&amp;R27,lists!C$4:D$5170,2,FALSE))</f>
        <v>Marys Center (FF &amp; DCS)</v>
      </c>
      <c r="T27" s="342"/>
      <c r="U27" s="342"/>
    </row>
    <row r="28" spans="1:21" x14ac:dyDescent="0.25">
      <c r="A28" s="48">
        <v>23</v>
      </c>
      <c r="B28" s="342" t="str">
        <f>IF(VLOOKUP(calculations!$B$3&amp;A28,lists!C$4:D$5170,2,FALSE)=0,"",VLOOKUP(calculations!$B$3&amp;A28,lists!C$4:D$5170,2,FALSE))</f>
        <v>MBI HS</v>
      </c>
      <c r="C28" s="342"/>
      <c r="D28" s="342"/>
      <c r="R28" s="48">
        <v>23</v>
      </c>
      <c r="S28" s="342" t="str">
        <f>IF(VLOOKUP(calculations!$S$3&amp;R28,lists!C$4:D$5170,2,FALSE)=0,"",VLOOKUP(calculations!$S$3&amp;R28,lists!C$4:D$5170,2,FALSE))</f>
        <v>MBI HS</v>
      </c>
      <c r="T28" s="342"/>
      <c r="U28" s="342"/>
    </row>
    <row r="29" spans="1:21" x14ac:dyDescent="0.25">
      <c r="A29" s="48">
        <v>24</v>
      </c>
      <c r="B29" s="342" t="str">
        <f>IF(VLOOKUP(calculations!$B$3&amp;A29,lists!C$4:D$5170,2,FALSE)=0,"",VLOOKUP(calculations!$B$3&amp;A29,lists!C$4:D$5170,2,FALSE))</f>
        <v>MD Family Resources</v>
      </c>
      <c r="C29" s="342"/>
      <c r="D29" s="342"/>
      <c r="R29" s="48">
        <v>24</v>
      </c>
      <c r="S29" s="342" t="str">
        <f>IF(VLOOKUP(calculations!$S$3&amp;R29,lists!C$4:D$5170,2,FALSE)=0,"",VLOOKUP(calculations!$S$3&amp;R29,lists!C$4:D$5170,2,FALSE))</f>
        <v>MD Family Resources</v>
      </c>
      <c r="T29" s="342"/>
      <c r="U29" s="342"/>
    </row>
    <row r="30" spans="1:21" x14ac:dyDescent="0.25">
      <c r="A30" s="48">
        <v>25</v>
      </c>
      <c r="B30" s="342" t="str">
        <f>IF(VLOOKUP(calculations!$B$3&amp;A30,lists!C$4:D$5170,2,FALSE)=0,"",VLOOKUP(calculations!$B$3&amp;A30,lists!C$4:D$5170,2,FALSE))</f>
        <v>PASS</v>
      </c>
      <c r="C30" s="342"/>
      <c r="D30" s="342"/>
      <c r="R30" s="48">
        <v>25</v>
      </c>
      <c r="S30" s="342" t="str">
        <f>IF(VLOOKUP(calculations!$S$3&amp;R30,lists!C$4:D$5170,2,FALSE)=0,"",VLOOKUP(calculations!$S$3&amp;R30,lists!C$4:D$5170,2,FALSE))</f>
        <v>PASS</v>
      </c>
      <c r="T30" s="342"/>
      <c r="U30" s="342"/>
    </row>
    <row r="31" spans="1:21" x14ac:dyDescent="0.25">
      <c r="A31" s="48">
        <v>26</v>
      </c>
      <c r="B31" s="342" t="str">
        <f>IF(VLOOKUP(calculations!$B$3&amp;A31,lists!C$4:D$5170,2,FALSE)=0,"",VLOOKUP(calculations!$B$3&amp;A31,lists!C$4:D$5170,2,FALSE))</f>
        <v>PIECE (FF)</v>
      </c>
      <c r="C31" s="342"/>
      <c r="D31" s="342"/>
      <c r="R31" s="48">
        <v>26</v>
      </c>
      <c r="S31" s="342" t="str">
        <f>IF(VLOOKUP(calculations!$S$3&amp;R31,lists!C$4:D$5170,2,FALSE)=0,"",VLOOKUP(calculations!$S$3&amp;R31,lists!C$4:D$5170,2,FALSE))</f>
        <v>PIECE (FF)</v>
      </c>
      <c r="T31" s="342"/>
      <c r="U31" s="342"/>
    </row>
    <row r="32" spans="1:21" x14ac:dyDescent="0.25">
      <c r="A32" s="48">
        <v>27</v>
      </c>
      <c r="B32" s="342" t="str">
        <f>IF(VLOOKUP(calculations!$B$3&amp;A32,lists!C$4:D$5170,2,FALSE)=0,"",VLOOKUP(calculations!$B$3&amp;A32,lists!C$4:D$5170,2,FALSE))</f>
        <v>PIECE DC Seed</v>
      </c>
      <c r="C32" s="342"/>
      <c r="D32" s="342"/>
      <c r="R32" s="48">
        <v>27</v>
      </c>
      <c r="S32" s="342" t="str">
        <f>IF(VLOOKUP(calculations!$S$3&amp;R32,lists!C$4:D$5170,2,FALSE)=0,"",VLOOKUP(calculations!$S$3&amp;R32,lists!C$4:D$5170,2,FALSE))</f>
        <v>PIECE DC Seed</v>
      </c>
      <c r="T32" s="342"/>
      <c r="U32" s="342"/>
    </row>
    <row r="33" spans="1:32" x14ac:dyDescent="0.25">
      <c r="A33" s="48">
        <v>28</v>
      </c>
      <c r="B33" s="342" t="str">
        <f>IF(VLOOKUP(calculations!$B$3&amp;A33,lists!C$4:D$5170,2,FALSE)=0,"",VLOOKUP(calculations!$B$3&amp;A33,lists!C$4:D$5170,2,FALSE))</f>
        <v>PIECE (FF &amp; DCS)</v>
      </c>
      <c r="C33" s="342"/>
      <c r="D33" s="342"/>
      <c r="R33" s="48">
        <v>28</v>
      </c>
      <c r="S33" s="342" t="str">
        <f>IF(VLOOKUP(calculations!$S$3&amp;R33,lists!C$4:D$5170,2,FALSE)=0,"",VLOOKUP(calculations!$S$3&amp;R33,lists!C$4:D$5170,2,FALSE))</f>
        <v>PIECE (FF &amp; DCS)</v>
      </c>
      <c r="T33" s="342"/>
      <c r="U33" s="342"/>
    </row>
    <row r="34" spans="1:32" x14ac:dyDescent="0.25">
      <c r="A34" s="48">
        <v>29</v>
      </c>
      <c r="B34" s="342" t="str">
        <f>IF(VLOOKUP(calculations!$B$3&amp;A34,lists!C$4:D$5170,2,FALSE)=0,"",VLOOKUP(calculations!$B$3&amp;A34,lists!C$4:D$5170,2,FALSE))</f>
        <v>PSI Family Services</v>
      </c>
      <c r="C34" s="342"/>
      <c r="D34" s="342"/>
      <c r="R34" s="48">
        <v>29</v>
      </c>
      <c r="S34" s="342" t="str">
        <f>IF(VLOOKUP(calculations!$S$3&amp;R34,lists!C$4:D$5170,2,FALSE)=0,"",VLOOKUP(calculations!$S$3&amp;R34,lists!C$4:D$5170,2,FALSE))</f>
        <v>PSI Family Services</v>
      </c>
      <c r="T34" s="342"/>
      <c r="U34" s="342"/>
    </row>
    <row r="35" spans="1:32" x14ac:dyDescent="0.25">
      <c r="A35" s="48">
        <v>30</v>
      </c>
      <c r="B35" s="342" t="str">
        <f>IF(VLOOKUP(calculations!$B$3&amp;A35,lists!C$4:D$5170,2,FALSE)=0,"",VLOOKUP(calculations!$B$3&amp;A35,lists!C$4:D$5170,2,FALSE))</f>
        <v>Riverside</v>
      </c>
      <c r="C35" s="342"/>
      <c r="D35" s="342"/>
      <c r="R35" s="48">
        <v>30</v>
      </c>
      <c r="S35" s="342" t="str">
        <f>IF(VLOOKUP(calculations!$S$3&amp;R35,lists!C$4:D$5170,2,FALSE)=0,"",VLOOKUP(calculations!$S$3&amp;R35,lists!C$4:D$5170,2,FALSE))</f>
        <v>Riverside</v>
      </c>
      <c r="T35" s="342"/>
      <c r="U35" s="342"/>
    </row>
    <row r="36" spans="1:32" s="20" customFormat="1" x14ac:dyDescent="0.25">
      <c r="A36" s="190">
        <v>31</v>
      </c>
      <c r="B36" s="342" t="str">
        <f>IF(VLOOKUP(calculations!$B$3&amp;A36,lists!C$4:D$5170,2,FALSE)=0,"",VLOOKUP(calculations!$B$3&amp;A36,lists!C$4:D$5170,2,FALSE))</f>
        <v>TFCC</v>
      </c>
      <c r="C36" s="342"/>
      <c r="D36" s="342"/>
      <c r="R36" s="190">
        <v>31</v>
      </c>
      <c r="S36" s="342" t="str">
        <f>IF(VLOOKUP(calculations!$S$3&amp;R36,lists!C$4:D$5170,2,FALSE)=0,"",VLOOKUP(calculations!$S$3&amp;R36,lists!C$4:D$5170,2,FALSE))</f>
        <v>TFCC</v>
      </c>
      <c r="T36" s="342"/>
      <c r="U36" s="342"/>
    </row>
    <row r="37" spans="1:32" s="20" customFormat="1" x14ac:dyDescent="0.25">
      <c r="A37" s="190">
        <v>32</v>
      </c>
      <c r="B37" s="342" t="str">
        <f>IF(VLOOKUP(calculations!$B$3&amp;A37,lists!C$4:D$5170,2,FALSE)=0,"",VLOOKUP(calculations!$B$3&amp;A37,lists!C$4:D$5170,2,FALSE))</f>
        <v>Universal</v>
      </c>
      <c r="C37" s="342"/>
      <c r="D37" s="342"/>
      <c r="R37" s="190">
        <v>32</v>
      </c>
      <c r="S37" s="342" t="str">
        <f>IF(VLOOKUP(calculations!$S$3&amp;R37,lists!C$4:D$5170,2,FALSE)=0,"",VLOOKUP(calculations!$S$3&amp;R37,lists!C$4:D$5170,2,FALSE))</f>
        <v>Universal</v>
      </c>
      <c r="T37" s="342"/>
      <c r="U37" s="342"/>
    </row>
    <row r="38" spans="1:32" s="20" customFormat="1" x14ac:dyDescent="0.25">
      <c r="A38" s="190">
        <v>33</v>
      </c>
      <c r="B38" s="342" t="str">
        <f>IF(VLOOKUP(calculations!$B$3&amp;A38,lists!C$4:D$5170,2,FALSE)=0,"",VLOOKUP(calculations!$B$3&amp;A38,lists!C$4:D$5170,2,FALSE))</f>
        <v>Wayne Center</v>
      </c>
      <c r="C38" s="342"/>
      <c r="D38" s="342"/>
      <c r="R38" s="190">
        <v>33</v>
      </c>
      <c r="S38" s="342" t="str">
        <f>IF(VLOOKUP(calculations!$S$3&amp;R38,lists!C$4:D$5170,2,FALSE)=0,"",VLOOKUP(calculations!$S$3&amp;R38,lists!C$4:D$5170,2,FALSE))</f>
        <v>Wayne Center</v>
      </c>
      <c r="T38" s="342"/>
      <c r="U38" s="342"/>
    </row>
    <row r="39" spans="1:32" s="20" customFormat="1" x14ac:dyDescent="0.25">
      <c r="A39" s="190">
        <v>34</v>
      </c>
      <c r="B39" s="342" t="str">
        <f>IF(VLOOKUP(calculations!$B$3&amp;A39,lists!C$4:D$5170,2,FALSE)=0,"",VLOOKUP(calculations!$B$3&amp;A39,lists!C$4:D$5170,2,FALSE))</f>
        <v>Youth Villages</v>
      </c>
      <c r="C39" s="342"/>
      <c r="D39" s="342"/>
      <c r="R39" s="190">
        <v>34</v>
      </c>
      <c r="S39" s="342" t="str">
        <f>IF(VLOOKUP(calculations!$S$3&amp;R39,lists!C$4:D$5170,2,FALSE)=0,"",VLOOKUP(calculations!$S$3&amp;R39,lists!C$4:D$5170,2,FALSE))</f>
        <v>Youth Villages</v>
      </c>
      <c r="T39" s="342"/>
      <c r="U39" s="342"/>
    </row>
    <row r="40" spans="1:32" s="20" customFormat="1" x14ac:dyDescent="0.25">
      <c r="A40" s="190">
        <v>35</v>
      </c>
      <c r="B40" s="342" t="str">
        <f>IF(VLOOKUP(calculations!$B$3&amp;A40,lists!C$4:D$5170,2,FALSE)=0,"",VLOOKUP(calculations!$B$3&amp;A40,lists!C$4:D$5170,2,FALSE))</f>
        <v/>
      </c>
      <c r="C40" s="342"/>
      <c r="D40" s="342"/>
      <c r="R40" s="190">
        <v>35</v>
      </c>
      <c r="S40" s="342" t="str">
        <f>IF(VLOOKUP(calculations!$S$3&amp;R40,lists!C$4:D$5170,2,FALSE)=0,"",VLOOKUP(calculations!$S$3&amp;R40,lists!C$4:D$5170,2,FALSE))</f>
        <v/>
      </c>
      <c r="T40" s="342"/>
      <c r="U40" s="342"/>
    </row>
    <row r="41" spans="1:32" s="20" customFormat="1" x14ac:dyDescent="0.25">
      <c r="A41" s="190">
        <v>36</v>
      </c>
      <c r="B41" s="342" t="str">
        <f>IF(VLOOKUP(calculations!$B$3&amp;A41,lists!C$4:D$5170,2,FALSE)=0,"",VLOOKUP(calculations!$B$3&amp;A41,lists!C$4:D$5170,2,FALSE))</f>
        <v/>
      </c>
      <c r="C41" s="342"/>
      <c r="D41" s="342"/>
      <c r="R41" s="190">
        <v>36</v>
      </c>
      <c r="S41" s="342" t="str">
        <f>IF(VLOOKUP(calculations!$S$3&amp;R41,lists!C$4:D$5170,2,FALSE)=0,"",VLOOKUP(calculations!$S$3&amp;R41,lists!C$4:D$5170,2,FALSE))</f>
        <v/>
      </c>
      <c r="T41" s="342"/>
      <c r="U41" s="342"/>
    </row>
    <row r="42" spans="1:32" s="20" customFormat="1" x14ac:dyDescent="0.25">
      <c r="A42" s="190">
        <v>37</v>
      </c>
      <c r="B42" s="342" t="str">
        <f>IF(VLOOKUP(calculations!$B$3&amp;A42,lists!C$4:D$5170,2,FALSE)=0,"",VLOOKUP(calculations!$B$3&amp;A42,lists!C$4:D$5170,2,FALSE))</f>
        <v/>
      </c>
      <c r="C42" s="342"/>
      <c r="D42" s="342"/>
      <c r="R42" s="190">
        <v>37</v>
      </c>
      <c r="S42" s="342" t="str">
        <f>IF(VLOOKUP(calculations!$S$3&amp;R42,lists!C$4:D$5170,2,FALSE)=0,"",VLOOKUP(calculations!$S$3&amp;R42,lists!C$4:D$5170,2,FALSE))</f>
        <v/>
      </c>
      <c r="T42" s="342"/>
      <c r="U42" s="342"/>
    </row>
    <row r="43" spans="1:32" s="20" customFormat="1" x14ac:dyDescent="0.25">
      <c r="A43" s="190">
        <v>38</v>
      </c>
      <c r="B43" s="342" t="str">
        <f>IF(VLOOKUP(calculations!$B$3&amp;A43,lists!C$4:D$5170,2,FALSE)=0,"",VLOOKUP(calculations!$B$3&amp;A43,lists!C$4:D$5170,2,FALSE))</f>
        <v/>
      </c>
      <c r="C43" s="342"/>
      <c r="D43" s="342"/>
      <c r="R43" s="190">
        <v>38</v>
      </c>
      <c r="S43" s="342" t="str">
        <f>IF(VLOOKUP(calculations!$S$3&amp;R43,lists!C$4:D$5170,2,FALSE)=0,"",VLOOKUP(calculations!$S$3&amp;R43,lists!C$4:D$5170,2,FALSE))</f>
        <v/>
      </c>
      <c r="T43" s="342"/>
      <c r="U43" s="342"/>
    </row>
    <row r="44" spans="1:32" s="20" customFormat="1" x14ac:dyDescent="0.25">
      <c r="A44" s="190">
        <v>39</v>
      </c>
      <c r="B44" s="342" t="str">
        <f>IF(VLOOKUP(calculations!$B$3&amp;A44,lists!C$4:D$5170,2,FALSE)=0,"",VLOOKUP(calculations!$B$3&amp;A44,lists!C$4:D$5170,2,FALSE))</f>
        <v/>
      </c>
      <c r="C44" s="342"/>
      <c r="D44" s="342"/>
      <c r="R44" s="190">
        <v>39</v>
      </c>
      <c r="S44" s="342" t="str">
        <f>IF(VLOOKUP(calculations!$S$3&amp;R44,lists!C$4:D$5170,2,FALSE)=0,"",VLOOKUP(calculations!$S$3&amp;R44,lists!C$4:D$5170,2,FALSE))</f>
        <v/>
      </c>
      <c r="T44" s="342"/>
      <c r="U44" s="342"/>
    </row>
    <row r="45" spans="1:32" s="20" customFormat="1" x14ac:dyDescent="0.25">
      <c r="A45" s="190">
        <v>40</v>
      </c>
      <c r="B45" s="342" t="str">
        <f>IF(VLOOKUP(calculations!$B$3&amp;A45,lists!C$4:D$5170,2,FALSE)=0,"",VLOOKUP(calculations!$B$3&amp;A45,lists!C$4:D$5170,2,FALSE))</f>
        <v/>
      </c>
      <c r="C45" s="342"/>
      <c r="D45" s="342"/>
      <c r="R45" s="190">
        <v>40</v>
      </c>
      <c r="S45" s="342" t="str">
        <f>IF(VLOOKUP(calculations!$S$3&amp;R45,lists!C$4:D$5170,2,FALSE)=0,"",VLOOKUP(calculations!$S$3&amp;R45,lists!C$4:D$5170,2,FALSE))</f>
        <v/>
      </c>
      <c r="T45" s="342"/>
      <c r="U45" s="342"/>
    </row>
    <row r="46" spans="1:32" x14ac:dyDescent="0.25">
      <c r="A46" s="20" t="str">
        <f>calculations!$G$3&amp;calculations!$B$3&amp;calculations!$B46</f>
        <v>AllAll42979</v>
      </c>
      <c r="B46" s="34">
        <f>IF(B48="","",INDEX(lists!F$5:H$82,MATCH(B48,lists!H$5:H$104,1)-1,3))</f>
        <v>42979</v>
      </c>
      <c r="F46" s="30">
        <f>SUMIF(data2!$B$2:$B$10032,calculations!$A46,data2!$H$2:$H$10032)</f>
        <v>811</v>
      </c>
      <c r="N46" s="30">
        <f>SUMIF(data2!$B$2:$B$10032,calculations!$A46,data2!R$2:R$10032)</f>
        <v>63</v>
      </c>
      <c r="O46" s="30">
        <f>SUMIF(data2!$B$2:$B$10032,calculations!$A46,data2!M$2:M$10032)</f>
        <v>750</v>
      </c>
      <c r="R46" s="20" t="str">
        <f>calculations!$X$3&amp;calculations!$S$3&amp;calculations!$S46</f>
        <v>Families First ProvidersAll42979</v>
      </c>
      <c r="S46" s="34">
        <f>IF(S48="","",INDEX(lists!F$5:H$82,MATCH(S48,lists!H$5:H$104,1)-1,3))</f>
        <v>42979</v>
      </c>
      <c r="T46" s="20"/>
      <c r="U46" s="20"/>
      <c r="V46" s="20"/>
      <c r="W46" s="30">
        <f>SUMIF(data2!$B$2:$B$10032,calculations!$R46,data2!H$2:H$10032)</f>
        <v>811</v>
      </c>
      <c r="X46" s="20"/>
      <c r="Y46" s="20"/>
      <c r="Z46" s="20"/>
      <c r="AA46" s="20"/>
      <c r="AB46" s="20"/>
      <c r="AC46" s="20"/>
      <c r="AD46" s="20"/>
      <c r="AE46" s="30">
        <f>SUMIF(data2!$B$2:$B$10032,calculations!$R46,data2!R$2:R$10032)</f>
        <v>63</v>
      </c>
      <c r="AF46" s="30">
        <f>SUMIF(data2!$B$2:$B$10032,calculations!$R46,data2!M$2:M$10032)</f>
        <v>750</v>
      </c>
    </row>
    <row r="47" spans="1:32" ht="30" x14ac:dyDescent="0.25">
      <c r="A47" s="172" t="s">
        <v>2452</v>
      </c>
      <c r="B47" s="173" t="s">
        <v>21</v>
      </c>
      <c r="C47" s="173" t="s">
        <v>2453</v>
      </c>
      <c r="D47" s="173" t="s">
        <v>2454</v>
      </c>
      <c r="E47" s="173" t="s">
        <v>2455</v>
      </c>
      <c r="F47" s="173" t="s">
        <v>24</v>
      </c>
      <c r="G47" s="173" t="s">
        <v>32</v>
      </c>
      <c r="H47" s="173" t="s">
        <v>2456</v>
      </c>
      <c r="I47" s="173" t="s">
        <v>2457</v>
      </c>
      <c r="J47" s="173" t="s">
        <v>2458</v>
      </c>
      <c r="K47" s="173" t="s">
        <v>2461</v>
      </c>
      <c r="L47" s="173" t="s">
        <v>2462</v>
      </c>
      <c r="M47" s="173" t="s">
        <v>37</v>
      </c>
      <c r="N47" s="173" t="s">
        <v>2459</v>
      </c>
      <c r="O47" s="174" t="s">
        <v>2460</v>
      </c>
      <c r="R47" s="179" t="s">
        <v>2452</v>
      </c>
      <c r="S47" s="180" t="s">
        <v>21</v>
      </c>
      <c r="T47" s="180" t="s">
        <v>2453</v>
      </c>
      <c r="U47" s="180" t="s">
        <v>2454</v>
      </c>
      <c r="V47" s="180" t="s">
        <v>2455</v>
      </c>
      <c r="W47" s="180" t="s">
        <v>24</v>
      </c>
      <c r="X47" s="180" t="s">
        <v>32</v>
      </c>
      <c r="Y47" s="180" t="s">
        <v>2456</v>
      </c>
      <c r="Z47" s="180" t="s">
        <v>2457</v>
      </c>
      <c r="AA47" s="180" t="s">
        <v>2458</v>
      </c>
      <c r="AB47" s="180" t="s">
        <v>2461</v>
      </c>
      <c r="AC47" s="180" t="s">
        <v>2462</v>
      </c>
      <c r="AD47" s="180" t="s">
        <v>37</v>
      </c>
      <c r="AE47" s="180" t="s">
        <v>2459</v>
      </c>
      <c r="AF47" s="181" t="s">
        <v>2460</v>
      </c>
    </row>
    <row r="48" spans="1:32" x14ac:dyDescent="0.25">
      <c r="A48" s="20" t="str">
        <f>calculations!$G$3&amp;calculations!$B$3&amp;calculations!$B48</f>
        <v>AllAll43009</v>
      </c>
      <c r="B48" s="34">
        <f>VLOOKUP(display!O12,lists!G5:H82,2,FALSE)</f>
        <v>43009</v>
      </c>
      <c r="C48" s="30">
        <f>IF(B48="","",IF(SUMIF(data2!$B$2:$B$8000,calculations!$A48,data2!E$2:E$8000)=0,"",SUMIF(data2!$B$2:$B$8000,calculations!$A48,data2!E$2:E$8000)))</f>
        <v>82.5</v>
      </c>
      <c r="D48" s="30">
        <f>IF(B48="","",IF(SUMIF(data2!$B$2:$B$8000,calculations!$A48,data2!F$2:F$8000)=0,"",SUMIF(data2!$B$2:$B$8000,calculations!$A48,data2!F$2:F$8000)))</f>
        <v>96.5</v>
      </c>
      <c r="E48" s="23">
        <f t="shared" ref="E48:E59" si="0">IF(B48="","",IF(D48="","",C48/D48))</f>
        <v>0.85492227979274615</v>
      </c>
      <c r="F48" s="30">
        <f>IF($B48="","",IF(SUMIF(data2!$B$2:$B$8000,calculations!$A48,data2!H$2:H$8000)=0,"",SUMIF(data2!$B$2:$B$8000,calculations!$A48,data2!H$2:H$8000)))</f>
        <v>737</v>
      </c>
      <c r="G48" s="30">
        <f>IF($B48="","",IF(SUMIF(data2!$B$2:$B$8000,calculations!$A48,data2!I$2:I$8000)=0,"",SUMIF(data2!$B$2:$B$8000,calculations!$A48,data2!I$2:I$8000)))</f>
        <v>736</v>
      </c>
      <c r="H48" s="23">
        <f t="shared" ref="H48:H59" si="1">IF(E48="","",IF(G48="","",F48/G48))</f>
        <v>1.0013586956521738</v>
      </c>
      <c r="I48" s="30">
        <f>IF($B48="","",IF(SUMIF(data2!$B$2:$B$8000,calculations!$A48,data2!K$2:K$8000)=0,"",SUMIF(data2!$B$2:$B$8000,calculations!$A48,data2!K$2:K$8000)))</f>
        <v>828</v>
      </c>
      <c r="J48" s="23">
        <f t="shared" ref="J48:J59" si="2">IF(G48="","",IF(I48="","",G48/I48))</f>
        <v>0.88888888888888884</v>
      </c>
      <c r="K48" s="30">
        <f>IF($B48="","",IF(SUMIF(data2!$B$2:$B$8000,calculations!$A48,data2!O$2:O$8000)=0,IF(L48="","",0),SUMIF(data2!$B$2:$B$8000,calculations!$A48,data2!O$2:O$8000)))</f>
        <v>14</v>
      </c>
      <c r="L48" s="30">
        <f>IF($B48="","",IF(SUMIF(data2!$B$2:$B$8000,calculations!$A48,data2!P$2:P$8000)=0,"",SUMIF(data2!$B$2:$B$8000,calculations!$A48,data2!P$2:P$8000)))</f>
        <v>58</v>
      </c>
      <c r="M48" s="23">
        <f t="shared" ref="M48:M60" si="3">IF(B48="","",IF(L48="","",K48/L48))</f>
        <v>0.2413793103448276</v>
      </c>
      <c r="N48" s="30">
        <f>IF(B48="","",SUMIF(data2!$B$2:$B$8000,calculations!$A48,data2!R$2:R$8000))</f>
        <v>71</v>
      </c>
      <c r="O48" s="30">
        <f>IF(C48="","",SUMIF(data2!$B$2:$B$8000,calculations!$A48,data2!M$2:M$8000))</f>
        <v>666</v>
      </c>
      <c r="R48" s="20" t="str">
        <f>calculations!$X$3&amp;calculations!$S$3&amp;calculations!$S48</f>
        <v>Families First ProvidersAll43009</v>
      </c>
      <c r="S48" s="34">
        <f t="shared" ref="S48" si="4">B48</f>
        <v>43009</v>
      </c>
      <c r="T48" s="30">
        <f>IF(S48="","",IF(SUMIF(data2!$B$2:$B$8000,calculations!$R48,data2!E$2:E$8000)=0,"",SUMIF(data2!$B$2:$B$8000,calculations!$R48,data2!E$2:E$8000)))</f>
        <v>82.5</v>
      </c>
      <c r="U48" s="30">
        <f>IF(S48="","",IF(SUMIF(data2!$B$2:$B$8000,calculations!$R48,data2!F$2:F$8000)=0,"",SUMIF(data2!$B$2:$B$8000,calculations!$R48,data2!F$2:F$8000)))</f>
        <v>96.5</v>
      </c>
      <c r="V48" s="23">
        <f t="shared" ref="V48:V59" si="5">IF(S48="","",IF(U48="","",T48/U48))</f>
        <v>0.85492227979274615</v>
      </c>
      <c r="W48" s="30">
        <f>IF($B48="","",IF(SUMIF(data2!$B$2:$B$8000,calculations!$R48,data2!H$2:H$8000)=0,"",SUMIF(data2!$B$2:$B$8000,calculations!$R48,data2!H$2:H$8000)))</f>
        <v>737</v>
      </c>
      <c r="X48" s="30">
        <f>IF($B48="","",IF(SUMIF(data2!$B$2:$B$8000,calculations!$R48,data2!I$2:I$8000)=0,"",SUMIF(data2!$B$2:$B$8000,calculations!$R48,data2!I$2:I$8000)))</f>
        <v>736</v>
      </c>
      <c r="Y48" s="23">
        <f t="shared" ref="Y48:Y59" si="6">IF(V48="","",IF(X48=0,"",W48/X48))</f>
        <v>1.0013586956521738</v>
      </c>
      <c r="Z48" s="30">
        <f>IF($B48="","",IF(SUMIF(data2!$B$2:$B$8000,calculations!$R48,data2!K$2:K$8000)=0,"",SUMIF(data2!$B$2:$B$8000,calculations!$R48,data2!K$2:K$8000)))</f>
        <v>828</v>
      </c>
      <c r="AA48" s="23">
        <f t="shared" ref="AA48:AA59" si="7">IF(X48="","",X48/Z48)</f>
        <v>0.88888888888888884</v>
      </c>
      <c r="AB48" s="30">
        <f>IF($S48="","",IF(SUMIF(data2!$B$2:$B$8000,calculations!$R48,data2!O$2:O$8000)=0,IF(AC48="","",0),SUMIF(data2!$B$2:$B$8000,calculations!$R48,data2!O$2:O$8000)))</f>
        <v>14</v>
      </c>
      <c r="AC48" s="30">
        <f>IF($S48="","",IF(SUMIF(data2!$B$2:$B$8000,calculations!$R48,data2!P$2:P$8000)=0,"",SUMIF(data2!$B$2:$B$8000,calculations!$R48,data2!P$2:P$8000)))</f>
        <v>58</v>
      </c>
      <c r="AD48" s="23">
        <f>IF(S48="","",IF(AC48="","",AB48/AC48))</f>
        <v>0.2413793103448276</v>
      </c>
      <c r="AE48" s="30">
        <f>IF(S48="","",SUMIF(data2!$B$2:$B$8000,calculations!$R48,data2!R$2:R$8000))</f>
        <v>71</v>
      </c>
      <c r="AF48" s="30">
        <f>IF(S48="","",SUMIF(data2!$B$2:$B$8000,calculations!$R48,data2!M$2:M$8000))</f>
        <v>666</v>
      </c>
    </row>
    <row r="49" spans="1:32" x14ac:dyDescent="0.25">
      <c r="A49" s="20" t="str">
        <f>calculations!$G$3&amp;calculations!$B$3&amp;calculations!$B49</f>
        <v>AllAll43040</v>
      </c>
      <c r="B49" s="34">
        <f>IFERROR(IF(INDEX(lists!F$5:H$82,MATCH(B48,lists!H$5:H$104,1)+1,3)&gt;VLOOKUP(display!$Q$12,lists!G$5:I$104,2,FALSE),"",INDEX(lists!F$5:H$82,MATCH(B48,lists!H$5:H$82,1)+1,3)),"")</f>
        <v>43040</v>
      </c>
      <c r="C49" s="30">
        <f>IF(B49="","",IF(SUMIF(data2!$B$2:$B$8000,calculations!$A49,data2!E$2:E$8000)=0,"",SUMIF(data2!$B$2:$B$8000,calculations!$A49,data2!E$2:E$8000)))</f>
        <v>71</v>
      </c>
      <c r="D49" s="30">
        <f>IF(B49="","",IF(SUMIF(data2!$B$2:$B$8000,calculations!$A49,data2!F$2:F$8000)=0,"",SUMIF(data2!$B$2:$B$8000,calculations!$A49,data2!F$2:F$8000)))</f>
        <v>88.5</v>
      </c>
      <c r="E49" s="23">
        <f t="shared" si="0"/>
        <v>0.80225988700564976</v>
      </c>
      <c r="F49" s="30">
        <f>IF($B49="","",IF(SUMIF(data2!$B$2:$B$8000,calculations!$A49,data2!H$2:H$8000)=0,"",SUMIF(data2!$B$2:$B$8000,calculations!$A49,data2!H$2:H$8000)))</f>
        <v>691</v>
      </c>
      <c r="G49" s="30">
        <f>IF($B49="","",IF(SUMIF(data2!$B$2:$B$8000,calculations!$A49,data2!I$2:I$8000)=0,"",SUMIF(data2!$B$2:$B$8000,calculations!$A49,data2!I$2:I$8000)))</f>
        <v>648</v>
      </c>
      <c r="H49" s="23">
        <f t="shared" si="1"/>
        <v>1.066358024691358</v>
      </c>
      <c r="I49" s="30">
        <f>IF($B49="","",IF(SUMIF(data2!$B$2:$B$8000,calculations!$A49,data2!K$2:K$8000)=0,"",SUMIF(data2!$B$2:$B$8000,calculations!$A49,data2!K$2:K$8000)))</f>
        <v>789</v>
      </c>
      <c r="J49" s="23">
        <f t="shared" si="2"/>
        <v>0.82129277566539927</v>
      </c>
      <c r="K49" s="30">
        <f>IF($B49="","",IF(SUMIF(data2!$B$2:$B$8000,calculations!$A49,data2!O$2:O$8000)=0,IF(L49="","",0),SUMIF(data2!$B$2:$B$8000,calculations!$A49,data2!O$2:O$8000)))</f>
        <v>48</v>
      </c>
      <c r="L49" s="30">
        <f>IF($B49="","",IF(SUMIF(data2!$B$2:$B$8000,calculations!$A49,data2!P$2:P$8000)=0,"",SUMIF(data2!$B$2:$B$8000,calculations!$A49,data2!P$2:P$8000)))</f>
        <v>78</v>
      </c>
      <c r="M49" s="23">
        <f t="shared" si="3"/>
        <v>0.61538461538461542</v>
      </c>
      <c r="N49" s="30">
        <f>IF(B49="","",SUMIF(data2!$B$2:$B$8000,calculations!$A49,data2!R$2:R$8000))</f>
        <v>38</v>
      </c>
      <c r="O49" s="30">
        <f>IF(C49="","",SUMIF(data2!$B$2:$B$8000,calculations!$A49,data2!M$2:M$8000))</f>
        <v>653</v>
      </c>
      <c r="R49" s="20" t="str">
        <f>calculations!$X$3&amp;calculations!$S$3&amp;calculations!$S49</f>
        <v>Families First ProvidersAll43040</v>
      </c>
      <c r="S49" s="34">
        <f>IFERROR(IF(INDEX(lists!F$5:H$82,MATCH(S48,lists!H$5:H$104,1)+1,3)&gt;VLOOKUP(display!$Q$12,lists!G$5:I$104,2,FALSE),"",INDEX(lists!F$5:H$82,MATCH(S48,lists!H$5:H$82,1)+1,3)),"")</f>
        <v>43040</v>
      </c>
      <c r="T49" s="30">
        <f>IF(S49="","",IF(SUMIF(data2!$B$2:$B$8000,calculations!$R49,data2!E$2:E$8000)=0,"",SUMIF(data2!$B$2:$B$8000,calculations!$R49,data2!E$2:E$8000)))</f>
        <v>71</v>
      </c>
      <c r="U49" s="30">
        <f>IF(S49="","",IF(SUMIF(data2!$B$2:$B$8000,calculations!$R49,data2!F$2:F$8000)=0,"",SUMIF(data2!$B$2:$B$8000,calculations!$R49,data2!F$2:F$8000)))</f>
        <v>88.5</v>
      </c>
      <c r="V49" s="23">
        <f t="shared" si="5"/>
        <v>0.80225988700564976</v>
      </c>
      <c r="W49" s="30">
        <f>IF($B49="","",IF(SUMIF(data2!$B$2:$B$8000,calculations!$R49,data2!H$2:H$8000)=0,"",SUMIF(data2!$B$2:$B$8000,calculations!$R49,data2!H$2:H$8000)))</f>
        <v>691</v>
      </c>
      <c r="X49" s="30">
        <f>IF($B49="","",IF(SUMIF(data2!$B$2:$B$8000,calculations!$R49,data2!I$2:I$8000)=0,"",SUMIF(data2!$B$2:$B$8000,calculations!$R49,data2!I$2:I$8000)))</f>
        <v>648</v>
      </c>
      <c r="Y49" s="23">
        <f t="shared" si="6"/>
        <v>1.066358024691358</v>
      </c>
      <c r="Z49" s="30">
        <f>IF($B49="","",IF(SUMIF(data2!$B$2:$B$8000,calculations!$R49,data2!K$2:K$8000)=0,"",SUMIF(data2!$B$2:$B$8000,calculations!$R49,data2!K$2:K$8000)))</f>
        <v>789</v>
      </c>
      <c r="AA49" s="23">
        <f t="shared" si="7"/>
        <v>0.82129277566539927</v>
      </c>
      <c r="AB49" s="30">
        <f>IF($S49="","",IF(SUMIF(data2!$B$2:$B$8000,calculations!$R49,data2!O$2:O$8000)=0,IF(AC49="","",0),SUMIF(data2!$B$2:$B$8000,calculations!$R49,data2!O$2:O$8000)))</f>
        <v>48</v>
      </c>
      <c r="AC49" s="30">
        <f>IF($S49="","",IF(SUMIF(data2!$B$2:$B$8000,calculations!$R49,data2!P$2:P$8000)=0,"",SUMIF(data2!$B$2:$B$8000,calculations!$R49,data2!P$2:P$8000)))</f>
        <v>78</v>
      </c>
      <c r="AD49" s="23">
        <f t="shared" ref="AD49:AD59" si="8">IF(S49="","",IF(AC49="","",AB49/AC49))</f>
        <v>0.61538461538461542</v>
      </c>
      <c r="AE49" s="30">
        <f>IF(S49="","",SUMIF(data2!$B$2:$B$8000,calculations!$R49,data2!R$2:R$8000))</f>
        <v>38</v>
      </c>
      <c r="AF49" s="30">
        <f>IF(S49="","",SUMIF(data2!$B$2:$B$8000,calculations!$R49,data2!M$2:M$8000))</f>
        <v>653</v>
      </c>
    </row>
    <row r="50" spans="1:32" x14ac:dyDescent="0.25">
      <c r="A50" s="20" t="str">
        <f>calculations!$G$3&amp;calculations!$B$3&amp;calculations!$B50</f>
        <v>AllAll43070</v>
      </c>
      <c r="B50" s="34">
        <f>IFERROR(IF(INDEX(lists!F$5:H$82,MATCH(B49,lists!H$5:H$104,1)+1,3)&gt;VLOOKUP(display!$Q$12,lists!G$5:I$104,2,FALSE),"",INDEX(lists!F$5:H$82,MATCH(B49,lists!H$5:H$82,1)+1,3)),"")</f>
        <v>43070</v>
      </c>
      <c r="C50" s="30">
        <f>IF(B50="","",IF(SUMIF(data2!$B$2:$B$8000,calculations!$A50,data2!E$2:E$8000)=0,"",SUMIF(data2!$B$2:$B$8000,calculations!$A50,data2!E$2:E$8000)))</f>
        <v>70.5</v>
      </c>
      <c r="D50" s="30">
        <f>IF(B50="","",IF(SUMIF(data2!$B$2:$B$8000,calculations!$A50,data2!F$2:F$8000)=0,"",SUMIF(data2!$B$2:$B$8000,calculations!$A50,data2!F$2:F$8000)))</f>
        <v>82.5</v>
      </c>
      <c r="E50" s="23">
        <f t="shared" si="0"/>
        <v>0.8545454545454545</v>
      </c>
      <c r="F50" s="30">
        <f>IF($B50="","",IF(SUMIF(data2!$B$2:$B$8000,calculations!$A50,data2!H$2:H$8000)=0,"",SUMIF(data2!$B$2:$B$8000,calculations!$A50,data2!H$2:H$8000)))</f>
        <v>608</v>
      </c>
      <c r="G50" s="30">
        <f>IF($B50="","",IF(SUMIF(data2!$B$2:$B$8000,calculations!$A50,data2!I$2:I$8000)=0,"",SUMIF(data2!$B$2:$B$8000,calculations!$A50,data2!I$2:I$8000)))</f>
        <v>653</v>
      </c>
      <c r="H50" s="23">
        <f t="shared" si="1"/>
        <v>0.93108728943338437</v>
      </c>
      <c r="I50" s="30">
        <f>IF($B50="","",IF(SUMIF(data2!$B$2:$B$8000,calculations!$A50,data2!K$2:K$8000)=0,"",SUMIF(data2!$B$2:$B$8000,calculations!$A50,data2!K$2:K$8000)))</f>
        <v>753</v>
      </c>
      <c r="J50" s="23">
        <f t="shared" si="2"/>
        <v>0.86719787516600266</v>
      </c>
      <c r="K50" s="30">
        <f>IF($B50="","",IF(SUMIF(data2!$B$2:$B$8000,calculations!$A50,data2!O$2:O$8000)=0,IF(L50="","",0),SUMIF(data2!$B$2:$B$8000,calculations!$A50,data2!O$2:O$8000)))</f>
        <v>57</v>
      </c>
      <c r="L50" s="30">
        <f>IF($B50="","",IF(SUMIF(data2!$B$2:$B$8000,calculations!$A50,data2!P$2:P$8000)=0,"",SUMIF(data2!$B$2:$B$8000,calculations!$A50,data2!P$2:P$8000)))</f>
        <v>94</v>
      </c>
      <c r="M50" s="23">
        <f t="shared" si="3"/>
        <v>0.6063829787234043</v>
      </c>
      <c r="N50" s="30">
        <f>IF(B50="","",SUMIF(data2!$B$2:$B$8000,calculations!$A50,data2!R$2:R$8000))</f>
        <v>29</v>
      </c>
      <c r="O50" s="30">
        <f>IF(C50="","",SUMIF(data2!$B$2:$B$8000,calculations!$A50,data2!M$2:M$8000))</f>
        <v>579</v>
      </c>
      <c r="R50" s="20" t="str">
        <f>calculations!$X$3&amp;calculations!$S$3&amp;calculations!$S50</f>
        <v>Families First ProvidersAll43070</v>
      </c>
      <c r="S50" s="34">
        <f>IFERROR(IF(INDEX(lists!F$5:H$82,MATCH(S49,lists!H$5:H$104,1)+1,3)&gt;VLOOKUP(display!$Q$12,lists!G$5:I$104,2,FALSE),"",INDEX(lists!F$5:H$82,MATCH(S49,lists!H$5:H$82,1)+1,3)),"")</f>
        <v>43070</v>
      </c>
      <c r="T50" s="30">
        <f>IF(S50="","",IF(SUMIF(data2!$B$2:$B$8000,calculations!$R50,data2!E$2:E$8000)=0,"",SUMIF(data2!$B$2:$B$8000,calculations!$R50,data2!E$2:E$8000)))</f>
        <v>70.5</v>
      </c>
      <c r="U50" s="30">
        <f>IF(S50="","",IF(SUMIF(data2!$B$2:$B$8000,calculations!$R50,data2!F$2:F$8000)=0,"",SUMIF(data2!$B$2:$B$8000,calculations!$R50,data2!F$2:F$8000)))</f>
        <v>82.5</v>
      </c>
      <c r="V50" s="23">
        <f t="shared" si="5"/>
        <v>0.8545454545454545</v>
      </c>
      <c r="W50" s="30">
        <f>IF($B50="","",IF(SUMIF(data2!$B$2:$B$8000,calculations!$R50,data2!H$2:H$8000)=0,"",SUMIF(data2!$B$2:$B$8000,calculations!$R50,data2!H$2:H$8000)))</f>
        <v>608</v>
      </c>
      <c r="X50" s="30">
        <f>IF($B50="","",IF(SUMIF(data2!$B$2:$B$8000,calculations!$R50,data2!I$2:I$8000)=0,"",SUMIF(data2!$B$2:$B$8000,calculations!$R50,data2!I$2:I$8000)))</f>
        <v>653</v>
      </c>
      <c r="Y50" s="23">
        <f t="shared" si="6"/>
        <v>0.93108728943338437</v>
      </c>
      <c r="Z50" s="30">
        <f>IF($B50="","",IF(SUMIF(data2!$B$2:$B$8000,calculations!$R50,data2!K$2:K$8000)=0,"",SUMIF(data2!$B$2:$B$8000,calculations!$R50,data2!K$2:K$8000)))</f>
        <v>753</v>
      </c>
      <c r="AA50" s="23">
        <f t="shared" si="7"/>
        <v>0.86719787516600266</v>
      </c>
      <c r="AB50" s="30">
        <f>IF($S50="","",IF(SUMIF(data2!$B$2:$B$8000,calculations!$R50,data2!O$2:O$8000)=0,IF(AC50="","",0),SUMIF(data2!$B$2:$B$8000,calculations!$R50,data2!O$2:O$8000)))</f>
        <v>57</v>
      </c>
      <c r="AC50" s="30">
        <f>IF($S50="","",IF(SUMIF(data2!$B$2:$B$8000,calculations!$R50,data2!P$2:P$8000)=0,"",SUMIF(data2!$B$2:$B$8000,calculations!$R50,data2!P$2:P$8000)))</f>
        <v>94</v>
      </c>
      <c r="AD50" s="23">
        <f t="shared" si="8"/>
        <v>0.6063829787234043</v>
      </c>
      <c r="AE50" s="30">
        <f>IF(S50="","",SUMIF(data2!$B$2:$B$8000,calculations!$R50,data2!R$2:R$8000))</f>
        <v>29</v>
      </c>
      <c r="AF50" s="30">
        <f>IF(S50="","",SUMIF(data2!$B$2:$B$8000,calculations!$R50,data2!M$2:M$8000))</f>
        <v>579</v>
      </c>
    </row>
    <row r="51" spans="1:32" x14ac:dyDescent="0.25">
      <c r="A51" s="20" t="str">
        <f>calculations!$G$3&amp;calculations!$B$3&amp;calculations!$B51</f>
        <v>AllAll43101</v>
      </c>
      <c r="B51" s="34">
        <f>IFERROR(IF(INDEX(lists!F$5:H$82,MATCH(B50,lists!H$5:H$104,1)+1,3)&gt;VLOOKUP(display!$Q$12,lists!G$5:I$104,2,FALSE),"",INDEX(lists!F$5:H$82,MATCH(B50,lists!H$5:H$82,1)+1,3)),"")</f>
        <v>43101</v>
      </c>
      <c r="C51" s="30">
        <f>IF(B51="","",IF(SUMIF(data2!$B$2:$B$8000,calculations!$A51,data2!E$2:E$8000)=0,"",SUMIF(data2!$B$2:$B$8000,calculations!$A51,data2!E$2:E$8000)))</f>
        <v>68.5</v>
      </c>
      <c r="D51" s="30">
        <f>IF(B51="","",IF(SUMIF(data2!$B$2:$B$8000,calculations!$A51,data2!F$2:F$8000)=0,"",SUMIF(data2!$B$2:$B$8000,calculations!$A51,data2!F$2:F$8000)))</f>
        <v>82.5</v>
      </c>
      <c r="E51" s="23">
        <f t="shared" si="0"/>
        <v>0.83030303030303032</v>
      </c>
      <c r="F51" s="30">
        <f>IF($B51="","",IF(SUMIF(data2!$B$2:$B$8000,calculations!$A51,data2!H$2:H$8000)=0,"",SUMIF(data2!$B$2:$B$8000,calculations!$A51,data2!H$2:H$8000)))</f>
        <v>603</v>
      </c>
      <c r="G51" s="30">
        <f>IF($B51="","",IF(SUMIF(data2!$B$2:$B$8000,calculations!$A51,data2!I$2:I$8000)=0,"",SUMIF(data2!$B$2:$B$8000,calculations!$A51,data2!I$2:I$8000)))</f>
        <v>623</v>
      </c>
      <c r="H51" s="23">
        <f t="shared" si="1"/>
        <v>0.9678972712680578</v>
      </c>
      <c r="I51" s="30">
        <f>IF($B51="","",IF(SUMIF(data2!$B$2:$B$8000,calculations!$A51,data2!K$2:K$8000)=0,"",SUMIF(data2!$B$2:$B$8000,calculations!$A51,data2!K$2:K$8000)))</f>
        <v>753</v>
      </c>
      <c r="J51" s="23">
        <f t="shared" si="2"/>
        <v>0.8273572377158035</v>
      </c>
      <c r="K51" s="30">
        <f>IF($B51="","",IF(SUMIF(data2!$B$2:$B$8000,calculations!$A51,data2!O$2:O$8000)=0,IF(L51="","",0),SUMIF(data2!$B$2:$B$8000,calculations!$A51,data2!O$2:O$8000)))</f>
        <v>45</v>
      </c>
      <c r="L51" s="30">
        <f>IF($B51="","",IF(SUMIF(data2!$B$2:$B$8000,calculations!$A51,data2!P$2:P$8000)=0,"",SUMIF(data2!$B$2:$B$8000,calculations!$A51,data2!P$2:P$8000)))</f>
        <v>60</v>
      </c>
      <c r="M51" s="23">
        <f t="shared" si="3"/>
        <v>0.75</v>
      </c>
      <c r="N51" s="30">
        <f>IF(B51="","",SUMIF(data2!$B$2:$B$8000,calculations!$A51,data2!R$2:R$8000))</f>
        <v>76</v>
      </c>
      <c r="O51" s="30">
        <f>IF(C51="","",SUMIF(data2!$B$2:$B$8000,calculations!$A51,data2!M$2:M$8000))</f>
        <v>527</v>
      </c>
      <c r="R51" s="20" t="str">
        <f>calculations!$X$3&amp;calculations!$S$3&amp;calculations!$S51</f>
        <v>Families First ProvidersAll43101</v>
      </c>
      <c r="S51" s="34">
        <f>IFERROR(IF(INDEX(lists!F$5:H$82,MATCH(S50,lists!H$5:H$104,1)+1,3)&gt;VLOOKUP(display!$Q$12,lists!G$5:I$104,2,FALSE),"",INDEX(lists!F$5:H$82,MATCH(S50,lists!H$5:H$82,1)+1,3)),"")</f>
        <v>43101</v>
      </c>
      <c r="T51" s="30">
        <f>IF(S51="","",IF(SUMIF(data2!$B$2:$B$8000,calculations!$R51,data2!E$2:E$8000)=0,"",SUMIF(data2!$B$2:$B$8000,calculations!$R51,data2!E$2:E$8000)))</f>
        <v>68.5</v>
      </c>
      <c r="U51" s="30">
        <f>IF(S51="","",IF(SUMIF(data2!$B$2:$B$8000,calculations!$R51,data2!F$2:F$8000)=0,"",SUMIF(data2!$B$2:$B$8000,calculations!$R51,data2!F$2:F$8000)))</f>
        <v>82.5</v>
      </c>
      <c r="V51" s="23">
        <f t="shared" si="5"/>
        <v>0.83030303030303032</v>
      </c>
      <c r="W51" s="30">
        <f>IF($B51="","",IF(SUMIF(data2!$B$2:$B$8000,calculations!$R51,data2!H$2:H$8000)=0,"",SUMIF(data2!$B$2:$B$8000,calculations!$R51,data2!H$2:H$8000)))</f>
        <v>603</v>
      </c>
      <c r="X51" s="30">
        <f>IF($B51="","",IF(SUMIF(data2!$B$2:$B$8000,calculations!$R51,data2!I$2:I$8000)=0,"",SUMIF(data2!$B$2:$B$8000,calculations!$R51,data2!I$2:I$8000)))</f>
        <v>623</v>
      </c>
      <c r="Y51" s="23">
        <f t="shared" si="6"/>
        <v>0.9678972712680578</v>
      </c>
      <c r="Z51" s="30">
        <f>IF($B51="","",IF(SUMIF(data2!$B$2:$B$8000,calculations!$R51,data2!K$2:K$8000)=0,"",SUMIF(data2!$B$2:$B$8000,calculations!$R51,data2!K$2:K$8000)))</f>
        <v>753</v>
      </c>
      <c r="AA51" s="23">
        <f t="shared" si="7"/>
        <v>0.8273572377158035</v>
      </c>
      <c r="AB51" s="30">
        <f>IF($S51="","",IF(SUMIF(data2!$B$2:$B$8000,calculations!$R51,data2!O$2:O$8000)=0,IF(AC51="","",0),SUMIF(data2!$B$2:$B$8000,calculations!$R51,data2!O$2:O$8000)))</f>
        <v>45</v>
      </c>
      <c r="AC51" s="30">
        <f>IF($S51="","",IF(SUMIF(data2!$B$2:$B$8000,calculations!$R51,data2!P$2:P$8000)=0,"",SUMIF(data2!$B$2:$B$8000,calculations!$R51,data2!P$2:P$8000)))</f>
        <v>60</v>
      </c>
      <c r="AD51" s="23">
        <f t="shared" si="8"/>
        <v>0.75</v>
      </c>
      <c r="AE51" s="30">
        <f>IF(S51="","",SUMIF(data2!$B$2:$B$8000,calculations!$R51,data2!R$2:R$8000))</f>
        <v>76</v>
      </c>
      <c r="AF51" s="30">
        <f>IF(S51="","",SUMIF(data2!$B$2:$B$8000,calculations!$R51,data2!M$2:M$8000))</f>
        <v>527</v>
      </c>
    </row>
    <row r="52" spans="1:32" x14ac:dyDescent="0.25">
      <c r="A52" s="20" t="str">
        <f>calculations!$G$3&amp;calculations!$B$3&amp;calculations!$B52</f>
        <v>AllAll43132</v>
      </c>
      <c r="B52" s="34">
        <f>IFERROR(IF(INDEX(lists!F$5:H$82,MATCH(B51,lists!H$5:H$104,1)+1,3)&gt;VLOOKUP(display!$Q$12,lists!G$5:I$104,2,FALSE),"",INDEX(lists!F$5:H$82,MATCH(B51,lists!H$5:H$82,1)+1,3)),"")</f>
        <v>43132</v>
      </c>
      <c r="C52" s="30">
        <f>IF(B52="","",IF(SUMIF(data2!$B$2:$B$8000,calculations!$A52,data2!E$2:E$8000)=0,"",SUMIF(data2!$B$2:$B$8000,calculations!$A52,data2!E$2:E$8000)))</f>
        <v>69</v>
      </c>
      <c r="D52" s="30">
        <f>IF(B52="","",IF(SUMIF(data2!$B$2:$B$8000,calculations!$A52,data2!F$2:F$8000)=0,"",SUMIF(data2!$B$2:$B$8000,calculations!$A52,data2!F$2:F$8000)))</f>
        <v>84</v>
      </c>
      <c r="E52" s="23">
        <f t="shared" si="0"/>
        <v>0.8214285714285714</v>
      </c>
      <c r="F52" s="30">
        <f>IF($B52="","",IF(SUMIF(data2!$B$2:$B$8000,calculations!$A52,data2!H$2:H$8000)=0,"",SUMIF(data2!$B$2:$B$8000,calculations!$A52,data2!H$2:H$8000)))</f>
        <v>607</v>
      </c>
      <c r="G52" s="30">
        <f>IF($B52="","",IF(SUMIF(data2!$B$2:$B$8000,calculations!$A52,data2!I$2:I$8000)=0,"",SUMIF(data2!$B$2:$B$8000,calculations!$A52,data2!I$2:I$8000)))</f>
        <v>626</v>
      </c>
      <c r="H52" s="23">
        <f t="shared" si="1"/>
        <v>0.96964856230031948</v>
      </c>
      <c r="I52" s="30">
        <f>IF($B52="","",IF(SUMIF(data2!$B$2:$B$8000,calculations!$A52,data2!K$2:K$8000)=0,"",SUMIF(data2!$B$2:$B$8000,calculations!$A52,data2!K$2:K$8000)))</f>
        <v>762</v>
      </c>
      <c r="J52" s="23">
        <f t="shared" si="2"/>
        <v>0.82152230971128604</v>
      </c>
      <c r="K52" s="30">
        <f>IF($B52="","",IF(SUMIF(data2!$B$2:$B$8000,calculations!$A52,data2!O$2:O$8000)=0,IF(L52="","",0),SUMIF(data2!$B$2:$B$8000,calculations!$A52,data2!O$2:O$8000)))</f>
        <v>22</v>
      </c>
      <c r="L52" s="30">
        <f>IF($B52="","",IF(SUMIF(data2!$B$2:$B$8000,calculations!$A52,data2!P$2:P$8000)=0,"",SUMIF(data2!$B$2:$B$8000,calculations!$A52,data2!P$2:P$8000)))</f>
        <v>28</v>
      </c>
      <c r="M52" s="23">
        <f t="shared" si="3"/>
        <v>0.7857142857142857</v>
      </c>
      <c r="N52" s="30">
        <f>IF(B52="","",SUMIF(data2!$B$2:$B$8000,calculations!$A52,data2!R$2:R$8000))</f>
        <v>46</v>
      </c>
      <c r="O52" s="30">
        <f>IF(C52="","",SUMIF(data2!$B$2:$B$8000,calculations!$A52,data2!M$2:M$8000))</f>
        <v>561</v>
      </c>
      <c r="R52" s="20" t="str">
        <f>calculations!$X$3&amp;calculations!$S$3&amp;calculations!$S52</f>
        <v>Families First ProvidersAll43132</v>
      </c>
      <c r="S52" s="34">
        <f>IFERROR(IF(INDEX(lists!F$5:H$82,MATCH(S51,lists!H$5:H$104,1)+1,3)&gt;VLOOKUP(display!$Q$12,lists!G$5:I$104,2,FALSE),"",INDEX(lists!F$5:H$82,MATCH(S51,lists!H$5:H$82,1)+1,3)),"")</f>
        <v>43132</v>
      </c>
      <c r="T52" s="30">
        <f>IF(S52="","",IF(SUMIF(data2!$B$2:$B$8000,calculations!$R52,data2!E$2:E$8000)=0,"",SUMIF(data2!$B$2:$B$8000,calculations!$R52,data2!E$2:E$8000)))</f>
        <v>69</v>
      </c>
      <c r="U52" s="30">
        <f>IF(S52="","",IF(SUMIF(data2!$B$2:$B$8000,calculations!$R52,data2!F$2:F$8000)=0,"",SUMIF(data2!$B$2:$B$8000,calculations!$R52,data2!F$2:F$8000)))</f>
        <v>84</v>
      </c>
      <c r="V52" s="23">
        <f t="shared" si="5"/>
        <v>0.8214285714285714</v>
      </c>
      <c r="W52" s="30">
        <f>IF($B52="","",IF(SUMIF(data2!$B$2:$B$8000,calculations!$R52,data2!H$2:H$8000)=0,"",SUMIF(data2!$B$2:$B$8000,calculations!$R52,data2!H$2:H$8000)))</f>
        <v>607</v>
      </c>
      <c r="X52" s="30">
        <f>IF($B52="","",IF(SUMIF(data2!$B$2:$B$8000,calculations!$R52,data2!I$2:I$8000)=0,"",SUMIF(data2!$B$2:$B$8000,calculations!$R52,data2!I$2:I$8000)))</f>
        <v>626</v>
      </c>
      <c r="Y52" s="23">
        <f t="shared" si="6"/>
        <v>0.96964856230031948</v>
      </c>
      <c r="Z52" s="30">
        <f>IF($B52="","",IF(SUMIF(data2!$B$2:$B$8000,calculations!$R52,data2!K$2:K$8000)=0,"",SUMIF(data2!$B$2:$B$8000,calculations!$R52,data2!K$2:K$8000)))</f>
        <v>762</v>
      </c>
      <c r="AA52" s="23">
        <f t="shared" si="7"/>
        <v>0.82152230971128604</v>
      </c>
      <c r="AB52" s="30">
        <f>IF($S52="","",IF(SUMIF(data2!$B$2:$B$8000,calculations!$R52,data2!O$2:O$8000)=0,IF(AC52="","",0),SUMIF(data2!$B$2:$B$8000,calculations!$R52,data2!O$2:O$8000)))</f>
        <v>22</v>
      </c>
      <c r="AC52" s="30">
        <f>IF($S52="","",IF(SUMIF(data2!$B$2:$B$8000,calculations!$R52,data2!P$2:P$8000)=0,"",SUMIF(data2!$B$2:$B$8000,calculations!$R52,data2!P$2:P$8000)))</f>
        <v>28</v>
      </c>
      <c r="AD52" s="23">
        <f t="shared" si="8"/>
        <v>0.7857142857142857</v>
      </c>
      <c r="AE52" s="30">
        <f>IF(S52="","",SUMIF(data2!$B$2:$B$8000,calculations!$R52,data2!R$2:R$8000))</f>
        <v>46</v>
      </c>
      <c r="AF52" s="30">
        <f>IF(S52="","",SUMIF(data2!$B$2:$B$8000,calculations!$R52,data2!M$2:M$8000))</f>
        <v>561</v>
      </c>
    </row>
    <row r="53" spans="1:32" x14ac:dyDescent="0.25">
      <c r="A53" s="20" t="str">
        <f>calculations!$G$3&amp;calculations!$B$3&amp;calculations!$B53</f>
        <v>AllAll43160</v>
      </c>
      <c r="B53" s="34">
        <f>IFERROR(IF(INDEX(lists!F$5:H$82,MATCH(B52,lists!H$5:H$104,1)+1,3)&gt;VLOOKUP(display!$Q$12,lists!G$5:I$104,2,FALSE),"",INDEX(lists!F$5:H$82,MATCH(B52,lists!H$5:H$82,1)+1,3)),"")</f>
        <v>43160</v>
      </c>
      <c r="C53" s="30">
        <f>IF(B53="","",IF(SUMIF(data2!$B$2:$B$8000,calculations!$A53,data2!E$2:E$8000)=0,"",SUMIF(data2!$B$2:$B$8000,calculations!$A53,data2!E$2:E$8000)))</f>
        <v>64</v>
      </c>
      <c r="D53" s="30">
        <f>IF(B53="","",IF(SUMIF(data2!$B$2:$B$8000,calculations!$A53,data2!F$2:F$8000)=0,"",SUMIF(data2!$B$2:$B$8000,calculations!$A53,data2!F$2:F$8000)))</f>
        <v>83</v>
      </c>
      <c r="E53" s="23">
        <f t="shared" si="0"/>
        <v>0.77108433734939763</v>
      </c>
      <c r="F53" s="30">
        <f>IF($B53="","",IF(SUMIF(data2!$B$2:$B$8000,calculations!$A53,data2!H$2:H$8000)=0,"",SUMIF(data2!$B$2:$B$8000,calculations!$A53,data2!H$2:H$8000)))</f>
        <v>602</v>
      </c>
      <c r="G53" s="30">
        <f>IF($B53="","",IF(SUMIF(data2!$B$2:$B$8000,calculations!$A53,data2!I$2:I$8000)=0,"",SUMIF(data2!$B$2:$B$8000,calculations!$A53,data2!I$2:I$8000)))</f>
        <v>585</v>
      </c>
      <c r="H53" s="23">
        <f t="shared" si="1"/>
        <v>1.029059829059829</v>
      </c>
      <c r="I53" s="30">
        <f>IF($B53="","",IF(SUMIF(data2!$B$2:$B$8000,calculations!$A53,data2!K$2:K$8000)=0,"",SUMIF(data2!$B$2:$B$8000,calculations!$A53,data2!K$2:K$8000)))</f>
        <v>751</v>
      </c>
      <c r="J53" s="23">
        <f t="shared" si="2"/>
        <v>0.77896138482023969</v>
      </c>
      <c r="K53" s="30">
        <f>IF($B53="","",IF(SUMIF(data2!$B$2:$B$8000,calculations!$A53,data2!O$2:O$8000)=0,IF(L53="","",0),SUMIF(data2!$B$2:$B$8000,calculations!$A53,data2!O$2:O$8000)))</f>
        <v>26</v>
      </c>
      <c r="L53" s="30">
        <f>IF($B53="","",IF(SUMIF(data2!$B$2:$B$8000,calculations!$A53,data2!P$2:P$8000)=0,"",SUMIF(data2!$B$2:$B$8000,calculations!$A53,data2!P$2:P$8000)))</f>
        <v>38</v>
      </c>
      <c r="M53" s="23">
        <f t="shared" si="3"/>
        <v>0.68421052631578949</v>
      </c>
      <c r="N53" s="30">
        <f>IF(B53="","",SUMIF(data2!$B$2:$B$8000,calculations!$A53,data2!R$2:R$8000))</f>
        <v>44</v>
      </c>
      <c r="O53" s="30">
        <f>IF(C53="","",SUMIF(data2!$B$2:$B$8000,calculations!$A53,data2!M$2:M$8000))</f>
        <v>557</v>
      </c>
      <c r="R53" s="20" t="str">
        <f>calculations!$X$3&amp;calculations!$S$3&amp;calculations!$S53</f>
        <v>Families First ProvidersAll43160</v>
      </c>
      <c r="S53" s="34">
        <f>IFERROR(IF(INDEX(lists!F$5:H$82,MATCH(S52,lists!H$5:H$104,1)+1,3)&gt;VLOOKUP(display!$Q$12,lists!G$5:I$104,2,FALSE),"",INDEX(lists!F$5:H$82,MATCH(S52,lists!H$5:H$82,1)+1,3)),"")</f>
        <v>43160</v>
      </c>
      <c r="T53" s="30">
        <f>IF(S53="","",IF(SUMIF(data2!$B$2:$B$8000,calculations!$R53,data2!E$2:E$8000)=0,"",SUMIF(data2!$B$2:$B$8000,calculations!$R53,data2!E$2:E$8000)))</f>
        <v>64</v>
      </c>
      <c r="U53" s="30">
        <f>IF(S53="","",IF(SUMIF(data2!$B$2:$B$8000,calculations!$R53,data2!F$2:F$8000)=0,"",SUMIF(data2!$B$2:$B$8000,calculations!$R53,data2!F$2:F$8000)))</f>
        <v>83</v>
      </c>
      <c r="V53" s="23">
        <f t="shared" si="5"/>
        <v>0.77108433734939763</v>
      </c>
      <c r="W53" s="30">
        <f>IF($B53="","",IF(SUMIF(data2!$B$2:$B$8000,calculations!$R53,data2!H$2:H$8000)=0,"",SUMIF(data2!$B$2:$B$8000,calculations!$R53,data2!H$2:H$8000)))</f>
        <v>602</v>
      </c>
      <c r="X53" s="30">
        <f>IF($B53="","",IF(SUMIF(data2!$B$2:$B$8000,calculations!$R53,data2!I$2:I$8000)=0,"",SUMIF(data2!$B$2:$B$8000,calculations!$R53,data2!I$2:I$8000)))</f>
        <v>585</v>
      </c>
      <c r="Y53" s="23">
        <f t="shared" si="6"/>
        <v>1.029059829059829</v>
      </c>
      <c r="Z53" s="30">
        <f>IF($B53="","",IF(SUMIF(data2!$B$2:$B$8000,calculations!$R53,data2!K$2:K$8000)=0,"",SUMIF(data2!$B$2:$B$8000,calculations!$R53,data2!K$2:K$8000)))</f>
        <v>751</v>
      </c>
      <c r="AA53" s="23">
        <f t="shared" si="7"/>
        <v>0.77896138482023969</v>
      </c>
      <c r="AB53" s="30">
        <f>IF($S53="","",IF(SUMIF(data2!$B$2:$B$8000,calculations!$R53,data2!O$2:O$8000)=0,IF(AC53="","",0),SUMIF(data2!$B$2:$B$8000,calculations!$R53,data2!O$2:O$8000)))</f>
        <v>26</v>
      </c>
      <c r="AC53" s="30">
        <f>IF($S53="","",IF(SUMIF(data2!$B$2:$B$8000,calculations!$R53,data2!P$2:P$8000)=0,"",SUMIF(data2!$B$2:$B$8000,calculations!$R53,data2!P$2:P$8000)))</f>
        <v>38</v>
      </c>
      <c r="AD53" s="23">
        <f t="shared" si="8"/>
        <v>0.68421052631578949</v>
      </c>
      <c r="AE53" s="30">
        <f>IF(S53="","",SUMIF(data2!$B$2:$B$8000,calculations!$R53,data2!R$2:R$8000))</f>
        <v>44</v>
      </c>
      <c r="AF53" s="30">
        <f>IF(S53="","",SUMIF(data2!$B$2:$B$8000,calculations!$R53,data2!M$2:M$8000))</f>
        <v>557</v>
      </c>
    </row>
    <row r="54" spans="1:32" x14ac:dyDescent="0.25">
      <c r="A54" s="20" t="str">
        <f>calculations!$G$3&amp;calculations!$B$3&amp;calculations!$B54</f>
        <v>AllAll43191</v>
      </c>
      <c r="B54" s="34">
        <f>IFERROR(IF(INDEX(lists!F$5:H$82,MATCH(B53,lists!H$5:H$104,1)+1,3)&gt;VLOOKUP(display!$Q$12,lists!G$5:I$104,2,FALSE),"",INDEX(lists!F$5:H$82,MATCH(B53,lists!H$5:H$82,1)+1,3)),"")</f>
        <v>43191</v>
      </c>
      <c r="C54" s="30">
        <f>IF(B54="","",IF(SUMIF(data2!$B$2:$B$8000,calculations!$A54,data2!E$2:E$8000)=0,"",SUMIF(data2!$B$2:$B$8000,calculations!$A54,data2!E$2:E$8000)))</f>
        <v>65</v>
      </c>
      <c r="D54" s="30">
        <f>IF(B54="","",IF(SUMIF(data2!$B$2:$B$8000,calculations!$A54,data2!F$2:F$8000)=0,"",SUMIF(data2!$B$2:$B$8000,calculations!$A54,data2!F$2:F$8000)))</f>
        <v>75</v>
      </c>
      <c r="E54" s="23">
        <f t="shared" si="0"/>
        <v>0.8666666666666667</v>
      </c>
      <c r="F54" s="30">
        <f>IF($B54="","",IF(SUMIF(data2!$B$2:$B$8000,calculations!$A54,data2!H$2:H$8000)=0,"",SUMIF(data2!$B$2:$B$8000,calculations!$A54,data2!H$2:H$8000)))</f>
        <v>566</v>
      </c>
      <c r="G54" s="30">
        <f>IF($B54="","",IF(SUMIF(data2!$B$2:$B$8000,calculations!$A54,data2!I$2:I$8000)=0,"",SUMIF(data2!$B$2:$B$8000,calculations!$A54,data2!I$2:I$8000)))</f>
        <v>619</v>
      </c>
      <c r="H54" s="23">
        <f t="shared" si="1"/>
        <v>0.91437802907915988</v>
      </c>
      <c r="I54" s="30">
        <f>IF($B54="","",IF(SUMIF(data2!$B$2:$B$8000,calculations!$A54,data2!K$2:K$8000)=0,"",SUMIF(data2!$B$2:$B$8000,calculations!$A54,data2!K$2:K$8000)))</f>
        <v>709</v>
      </c>
      <c r="J54" s="23">
        <f t="shared" si="2"/>
        <v>0.87306064880112833</v>
      </c>
      <c r="K54" s="30">
        <f>IF($B54="","",IF(SUMIF(data2!$B$2:$B$8000,calculations!$A54,data2!O$2:O$8000)=0,IF(L54="","",0),SUMIF(data2!$B$2:$B$8000,calculations!$A54,data2!O$2:O$8000)))</f>
        <v>30</v>
      </c>
      <c r="L54" s="30">
        <f>IF($B54="","",IF(SUMIF(data2!$B$2:$B$8000,calculations!$A54,data2!P$2:P$8000)=0,"",SUMIF(data2!$B$2:$B$8000,calculations!$A54,data2!P$2:P$8000)))</f>
        <v>43</v>
      </c>
      <c r="M54" s="23">
        <f t="shared" si="3"/>
        <v>0.69767441860465118</v>
      </c>
      <c r="N54" s="30">
        <f>IF(B54="","",SUMIF(data2!$B$2:$B$8000,calculations!$A54,data2!R$2:R$8000))</f>
        <v>52</v>
      </c>
      <c r="O54" s="30">
        <f>IF(C54="","",SUMIF(data2!$B$2:$B$8000,calculations!$A54,data2!M$2:M$8000))</f>
        <v>514</v>
      </c>
      <c r="R54" s="20" t="str">
        <f>calculations!$X$3&amp;calculations!$S$3&amp;calculations!$S54</f>
        <v>Families First ProvidersAll43191</v>
      </c>
      <c r="S54" s="34">
        <f>IFERROR(IF(INDEX(lists!F$5:H$82,MATCH(S53,lists!H$5:H$104,1)+1,3)&gt;VLOOKUP(display!$Q$12,lists!G$5:I$104,2,FALSE),"",INDEX(lists!F$5:H$82,MATCH(S53,lists!H$5:H$82,1)+1,3)),"")</f>
        <v>43191</v>
      </c>
      <c r="T54" s="30">
        <f>IF(S54="","",IF(SUMIF(data2!$B$2:$B$8000,calculations!$R54,data2!E$2:E$8000)=0,"",SUMIF(data2!$B$2:$B$8000,calculations!$R54,data2!E$2:E$8000)))</f>
        <v>65</v>
      </c>
      <c r="U54" s="30">
        <f>IF(S54="","",IF(SUMIF(data2!$B$2:$B$8000,calculations!$R54,data2!F$2:F$8000)=0,"",SUMIF(data2!$B$2:$B$8000,calculations!$R54,data2!F$2:F$8000)))</f>
        <v>75</v>
      </c>
      <c r="V54" s="23">
        <f t="shared" si="5"/>
        <v>0.8666666666666667</v>
      </c>
      <c r="W54" s="30">
        <f>IF($B54="","",IF(SUMIF(data2!$B$2:$B$8000,calculations!$R54,data2!H$2:H$8000)=0,"",SUMIF(data2!$B$2:$B$8000,calculations!$R54,data2!H$2:H$8000)))</f>
        <v>566</v>
      </c>
      <c r="X54" s="30">
        <f>IF($B54="","",IF(SUMIF(data2!$B$2:$B$8000,calculations!$R54,data2!I$2:I$8000)=0,"",SUMIF(data2!$B$2:$B$8000,calculations!$R54,data2!I$2:I$8000)))</f>
        <v>619</v>
      </c>
      <c r="Y54" s="23">
        <f t="shared" si="6"/>
        <v>0.91437802907915988</v>
      </c>
      <c r="Z54" s="30">
        <f>IF($B54="","",IF(SUMIF(data2!$B$2:$B$8000,calculations!$R54,data2!K$2:K$8000)=0,"",SUMIF(data2!$B$2:$B$8000,calculations!$R54,data2!K$2:K$8000)))</f>
        <v>709</v>
      </c>
      <c r="AA54" s="23">
        <f t="shared" si="7"/>
        <v>0.87306064880112833</v>
      </c>
      <c r="AB54" s="30">
        <f>IF($S54="","",IF(SUMIF(data2!$B$2:$B$8000,calculations!$R54,data2!O$2:O$8000)=0,IF(AC54="","",0),SUMIF(data2!$B$2:$B$8000,calculations!$R54,data2!O$2:O$8000)))</f>
        <v>30</v>
      </c>
      <c r="AC54" s="30">
        <f>IF($S54="","",IF(SUMIF(data2!$B$2:$B$8000,calculations!$R54,data2!P$2:P$8000)=0,"",SUMIF(data2!$B$2:$B$8000,calculations!$R54,data2!P$2:P$8000)))</f>
        <v>43</v>
      </c>
      <c r="AD54" s="23">
        <f t="shared" si="8"/>
        <v>0.69767441860465118</v>
      </c>
      <c r="AE54" s="30">
        <f>IF(S54="","",SUMIF(data2!$B$2:$B$8000,calculations!$R54,data2!R$2:R$8000))</f>
        <v>52</v>
      </c>
      <c r="AF54" s="30">
        <f>IF(S54="","",SUMIF(data2!$B$2:$B$8000,calculations!$R54,data2!M$2:M$8000))</f>
        <v>514</v>
      </c>
    </row>
    <row r="55" spans="1:32" x14ac:dyDescent="0.25">
      <c r="A55" s="20" t="str">
        <f>calculations!$G$3&amp;calculations!$B$3&amp;calculations!$B55</f>
        <v>AllAll43221</v>
      </c>
      <c r="B55" s="34">
        <f>IFERROR(IF(INDEX(lists!F$5:H$82,MATCH(B54,lists!H$5:H$104,1)+1,3)&gt;VLOOKUP(display!$Q$12,lists!G$5:I$104,2,FALSE),"",INDEX(lists!F$5:H$82,MATCH(B54,lists!H$5:H$82,1)+1,3)),"")</f>
        <v>43221</v>
      </c>
      <c r="C55" s="30">
        <f>IF(B55="","",IF(SUMIF(data2!$B$2:$B$8000,calculations!$A55,data2!E$2:E$8000)=0,"",SUMIF(data2!$B$2:$B$8000,calculations!$A55,data2!E$2:E$8000)))</f>
        <v>64.5</v>
      </c>
      <c r="D55" s="30">
        <f>IF(B55="","",IF(SUMIF(data2!$B$2:$B$8000,calculations!$A55,data2!F$2:F$8000)=0,"",SUMIF(data2!$B$2:$B$8000,calculations!$A55,data2!F$2:F$8000)))</f>
        <v>77</v>
      </c>
      <c r="E55" s="23">
        <f t="shared" si="0"/>
        <v>0.83766233766233766</v>
      </c>
      <c r="F55" s="30">
        <f>IF($B55="","",IF(SUMIF(data2!$B$2:$B$8000,calculations!$A55,data2!H$2:H$8000)=0,"",SUMIF(data2!$B$2:$B$8000,calculations!$A55,data2!H$2:H$8000)))</f>
        <v>524</v>
      </c>
      <c r="G55" s="30">
        <f>IF($B55="","",IF(SUMIF(data2!$B$2:$B$8000,calculations!$A55,data2!I$2:I$8000)=0,"",SUMIF(data2!$B$2:$B$8000,calculations!$A55,data2!I$2:I$8000)))</f>
        <v>604</v>
      </c>
      <c r="H55" s="23">
        <f t="shared" si="1"/>
        <v>0.86754966887417218</v>
      </c>
      <c r="I55" s="30">
        <f>IF($B55="","",IF(SUMIF(data2!$B$2:$B$8000,calculations!$A55,data2!K$2:K$8000)=0,"",SUMIF(data2!$B$2:$B$8000,calculations!$A55,data2!K$2:K$8000)))</f>
        <v>729</v>
      </c>
      <c r="J55" s="23">
        <f t="shared" si="2"/>
        <v>0.82853223593964331</v>
      </c>
      <c r="K55" s="30">
        <f>IF($B55="","",IF(SUMIF(data2!$B$2:$B$8000,calculations!$A55,data2!O$2:O$8000)=0,IF(L55="","",0),SUMIF(data2!$B$2:$B$8000,calculations!$A55,data2!O$2:O$8000)))</f>
        <v>27</v>
      </c>
      <c r="L55" s="30">
        <f>IF($B55="","",IF(SUMIF(data2!$B$2:$B$8000,calculations!$A55,data2!P$2:P$8000)=0,"",SUMIF(data2!$B$2:$B$8000,calculations!$A55,data2!P$2:P$8000)))</f>
        <v>59</v>
      </c>
      <c r="M55" s="23">
        <f t="shared" si="3"/>
        <v>0.4576271186440678</v>
      </c>
      <c r="N55" s="30">
        <f>IF(B55="","",SUMIF(data2!$B$2:$B$8000,calculations!$A55,data2!R$2:R$8000))</f>
        <v>63</v>
      </c>
      <c r="O55" s="30">
        <f>IF(C55="","",SUMIF(data2!$B$2:$B$8000,calculations!$A55,data2!M$2:M$8000))</f>
        <v>461</v>
      </c>
      <c r="R55" s="20" t="str">
        <f>calculations!$X$3&amp;calculations!$S$3&amp;calculations!$S55</f>
        <v>Families First ProvidersAll43221</v>
      </c>
      <c r="S55" s="34">
        <f>IFERROR(IF(INDEX(lists!F$5:H$82,MATCH(S54,lists!H$5:H$104,1)+1,3)&gt;VLOOKUP(display!$Q$12,lists!G$5:I$104,2,FALSE),"",INDEX(lists!F$5:H$82,MATCH(S54,lists!H$5:H$82,1)+1,3)),"")</f>
        <v>43221</v>
      </c>
      <c r="T55" s="30">
        <f>IF(S55="","",IF(SUMIF(data2!$B$2:$B$8000,calculations!$R55,data2!E$2:E$8000)=0,"",SUMIF(data2!$B$2:$B$8000,calculations!$R55,data2!E$2:E$8000)))</f>
        <v>64.5</v>
      </c>
      <c r="U55" s="30">
        <f>IF(S55="","",IF(SUMIF(data2!$B$2:$B$8000,calculations!$R55,data2!F$2:F$8000)=0,"",SUMIF(data2!$B$2:$B$8000,calculations!$R55,data2!F$2:F$8000)))</f>
        <v>77</v>
      </c>
      <c r="V55" s="23">
        <f t="shared" si="5"/>
        <v>0.83766233766233766</v>
      </c>
      <c r="W55" s="30">
        <f>IF($B55="","",IF(SUMIF(data2!$B$2:$B$8000,calculations!$R55,data2!H$2:H$8000)=0,"",SUMIF(data2!$B$2:$B$8000,calculations!$R55,data2!H$2:H$8000)))</f>
        <v>524</v>
      </c>
      <c r="X55" s="30">
        <f>IF($B55="","",IF(SUMIF(data2!$B$2:$B$8000,calculations!$R55,data2!I$2:I$8000)=0,"",SUMIF(data2!$B$2:$B$8000,calculations!$R55,data2!I$2:I$8000)))</f>
        <v>604</v>
      </c>
      <c r="Y55" s="23">
        <f t="shared" si="6"/>
        <v>0.86754966887417218</v>
      </c>
      <c r="Z55" s="30">
        <f>IF($B55="","",IF(SUMIF(data2!$B$2:$B$8000,calculations!$R55,data2!K$2:K$8000)=0,"",SUMIF(data2!$B$2:$B$8000,calculations!$R55,data2!K$2:K$8000)))</f>
        <v>729</v>
      </c>
      <c r="AA55" s="23">
        <f t="shared" si="7"/>
        <v>0.82853223593964331</v>
      </c>
      <c r="AB55" s="30">
        <f>IF($S55="","",IF(SUMIF(data2!$B$2:$B$8000,calculations!$R55,data2!O$2:O$8000)=0,IF(AC55="","",0),SUMIF(data2!$B$2:$B$8000,calculations!$R55,data2!O$2:O$8000)))</f>
        <v>27</v>
      </c>
      <c r="AC55" s="30">
        <f>IF($S55="","",IF(SUMIF(data2!$B$2:$B$8000,calculations!$R55,data2!P$2:P$8000)=0,"",SUMIF(data2!$B$2:$B$8000,calculations!$R55,data2!P$2:P$8000)))</f>
        <v>59</v>
      </c>
      <c r="AD55" s="23">
        <f t="shared" si="8"/>
        <v>0.4576271186440678</v>
      </c>
      <c r="AE55" s="30">
        <f>IF(S55="","",SUMIF(data2!$B$2:$B$8000,calculations!$R55,data2!R$2:R$8000))</f>
        <v>63</v>
      </c>
      <c r="AF55" s="30">
        <f>IF(S55="","",SUMIF(data2!$B$2:$B$8000,calculations!$R55,data2!M$2:M$8000))</f>
        <v>461</v>
      </c>
    </row>
    <row r="56" spans="1:32" x14ac:dyDescent="0.25">
      <c r="A56" s="20" t="str">
        <f>calculations!$G$3&amp;calculations!$B$3&amp;calculations!$B56</f>
        <v>AllAll43252</v>
      </c>
      <c r="B56" s="34">
        <f>IFERROR(IF(INDEX(lists!F$5:H$82,MATCH(B55,lists!H$5:H$104,1)+1,3)&gt;VLOOKUP(display!$Q$12,lists!G$5:I$104,2,FALSE),"",INDEX(lists!F$5:H$82,MATCH(B55,lists!H$5:H$82,1)+1,3)),"")</f>
        <v>43252</v>
      </c>
      <c r="C56" s="30">
        <f>IF(B56="","",IF(SUMIF(data2!$B$2:$B$8000,calculations!$A56,data2!E$2:E$8000)=0,"",SUMIF(data2!$B$2:$B$8000,calculations!$A56,data2!E$2:E$8000)))</f>
        <v>76</v>
      </c>
      <c r="D56" s="30">
        <f>IF(B56="","",IF(SUMIF(data2!$B$2:$B$8000,calculations!$A56,data2!F$2:F$8000)=0,"",SUMIF(data2!$B$2:$B$8000,calculations!$A56,data2!F$2:F$8000)))</f>
        <v>85</v>
      </c>
      <c r="E56" s="23">
        <f t="shared" si="0"/>
        <v>0.89411764705882357</v>
      </c>
      <c r="F56" s="30">
        <f>IF($B56="","",IF(SUMIF(data2!$B$2:$B$8000,calculations!$A56,data2!H$2:H$8000)=0,"",SUMIF(data2!$B$2:$B$8000,calculations!$A56,data2!H$2:H$8000)))</f>
        <v>500</v>
      </c>
      <c r="G56" s="30">
        <f>IF($B56="","",IF(SUMIF(data2!$B$2:$B$8000,calculations!$A56,data2!I$2:I$8000)=0,"",SUMIF(data2!$B$2:$B$8000,calculations!$A56,data2!I$2:I$8000)))</f>
        <v>698</v>
      </c>
      <c r="H56" s="23">
        <f t="shared" si="1"/>
        <v>0.71633237822349571</v>
      </c>
      <c r="I56" s="30">
        <f>IF($B56="","",IF(SUMIF(data2!$B$2:$B$8000,calculations!$A56,data2!K$2:K$8000)=0,"",SUMIF(data2!$B$2:$B$8000,calculations!$A56,data2!K$2:K$8000)))</f>
        <v>775</v>
      </c>
      <c r="J56" s="23">
        <f t="shared" si="2"/>
        <v>0.90064516129032257</v>
      </c>
      <c r="K56" s="30">
        <f>IF($B56="","",IF(SUMIF(data2!$B$2:$B$8000,calculations!$A56,data2!O$2:O$8000)=0,IF(L56="","",0),SUMIF(data2!$B$2:$B$8000,calculations!$A56,data2!O$2:O$8000)))</f>
        <v>46</v>
      </c>
      <c r="L56" s="30">
        <f>IF($B56="","",IF(SUMIF(data2!$B$2:$B$8000,calculations!$A56,data2!P$2:P$8000)=0,"",SUMIF(data2!$B$2:$B$8000,calculations!$A56,data2!P$2:P$8000)))</f>
        <v>74</v>
      </c>
      <c r="M56" s="23">
        <f t="shared" si="3"/>
        <v>0.6216216216216216</v>
      </c>
      <c r="N56" s="30">
        <f>IF(B56="","",SUMIF(data2!$B$2:$B$8000,calculations!$A56,data2!R$2:R$8000))</f>
        <v>42</v>
      </c>
      <c r="O56" s="30">
        <f>IF(C56="","",SUMIF(data2!$B$2:$B$8000,calculations!$A56,data2!M$2:M$8000))</f>
        <v>458</v>
      </c>
      <c r="R56" s="20" t="str">
        <f>calculations!$X$3&amp;calculations!$S$3&amp;calculations!$S56</f>
        <v>Families First ProvidersAll43252</v>
      </c>
      <c r="S56" s="34">
        <f>IFERROR(IF(INDEX(lists!F$5:H$82,MATCH(S55,lists!H$5:H$104,1)+1,3)&gt;VLOOKUP(display!$Q$12,lists!G$5:I$104,2,FALSE),"",INDEX(lists!F$5:H$82,MATCH(S55,lists!H$5:H$82,1)+1,3)),"")</f>
        <v>43252</v>
      </c>
      <c r="T56" s="30">
        <f>IF(S56="","",IF(SUMIF(data2!$B$2:$B$8000,calculations!$R56,data2!E$2:E$8000)=0,"",SUMIF(data2!$B$2:$B$8000,calculations!$R56,data2!E$2:E$8000)))</f>
        <v>69</v>
      </c>
      <c r="U56" s="30">
        <f>IF(S56="","",IF(SUMIF(data2!$B$2:$B$8000,calculations!$R56,data2!F$2:F$8000)=0,"",SUMIF(data2!$B$2:$B$8000,calculations!$R56,data2!F$2:F$8000)))</f>
        <v>77</v>
      </c>
      <c r="V56" s="23">
        <f t="shared" si="5"/>
        <v>0.89610389610389607</v>
      </c>
      <c r="W56" s="30">
        <f>IF($B56="","",IF(SUMIF(data2!$B$2:$B$8000,calculations!$R56,data2!H$2:H$8000)=0,"",SUMIF(data2!$B$2:$B$8000,calculations!$R56,data2!H$2:H$8000)))</f>
        <v>477</v>
      </c>
      <c r="X56" s="30">
        <f>IF($B56="","",IF(SUMIF(data2!$B$2:$B$8000,calculations!$R56,data2!I$2:I$8000)=0,"",SUMIF(data2!$B$2:$B$8000,calculations!$R56,data2!I$2:I$8000)))</f>
        <v>658</v>
      </c>
      <c r="Y56" s="23">
        <f t="shared" si="6"/>
        <v>0.72492401215805469</v>
      </c>
      <c r="Z56" s="30">
        <f>IF($B56="","",IF(SUMIF(data2!$B$2:$B$8000,calculations!$R56,data2!K$2:K$8000)=0,"",SUMIF(data2!$B$2:$B$8000,calculations!$R56,data2!K$2:K$8000)))</f>
        <v>729</v>
      </c>
      <c r="AA56" s="23">
        <f t="shared" si="7"/>
        <v>0.90260631001371738</v>
      </c>
      <c r="AB56" s="30">
        <f>IF($S56="","",IF(SUMIF(data2!$B$2:$B$8000,calculations!$R56,data2!O$2:O$8000)=0,IF(AC56="","",0),SUMIF(data2!$B$2:$B$8000,calculations!$R56,data2!O$2:O$8000)))</f>
        <v>46</v>
      </c>
      <c r="AC56" s="30">
        <f>IF($S56="","",IF(SUMIF(data2!$B$2:$B$8000,calculations!$R56,data2!P$2:P$8000)=0,"",SUMIF(data2!$B$2:$B$8000,calculations!$R56,data2!P$2:P$8000)))</f>
        <v>74</v>
      </c>
      <c r="AD56" s="23">
        <f t="shared" si="8"/>
        <v>0.6216216216216216</v>
      </c>
      <c r="AE56" s="30">
        <f>IF(S56="","",SUMIF(data2!$B$2:$B$8000,calculations!$R56,data2!R$2:R$8000))</f>
        <v>41</v>
      </c>
      <c r="AF56" s="30">
        <f>IF(S56="","",SUMIF(data2!$B$2:$B$8000,calculations!$R56,data2!M$2:M$8000))</f>
        <v>436</v>
      </c>
    </row>
    <row r="57" spans="1:32" x14ac:dyDescent="0.25">
      <c r="A57" s="20" t="str">
        <f>calculations!$G$3&amp;calculations!$B$3&amp;calculations!$B57</f>
        <v>AllAll43282</v>
      </c>
      <c r="B57" s="34">
        <f>IFERROR(IF(INDEX(lists!F$5:H$82,MATCH(B56,lists!H$5:H$104,1)+1,3)&gt;VLOOKUP(display!$Q$12,lists!G$5:I$104,2,FALSE),"",INDEX(lists!F$5:H$82,MATCH(B56,lists!H$5:H$82,1)+1,3)),"")</f>
        <v>43282</v>
      </c>
      <c r="C57" s="30">
        <f>IF(B57="","",IF(SUMIF(data2!$B$2:$B$8000,calculations!$A57,data2!E$2:E$8000)=0,"",SUMIF(data2!$B$2:$B$8000,calculations!$A57,data2!E$2:E$8000)))</f>
        <v>76</v>
      </c>
      <c r="D57" s="30">
        <f>IF(B57="","",IF(SUMIF(data2!$B$2:$B$8000,calculations!$A57,data2!F$2:F$8000)=0,"",SUMIF(data2!$B$2:$B$8000,calculations!$A57,data2!F$2:F$8000)))</f>
        <v>82.5</v>
      </c>
      <c r="E57" s="23">
        <f t="shared" si="0"/>
        <v>0.92121212121212126</v>
      </c>
      <c r="F57" s="30">
        <f>IF($B57="","",IF(SUMIF(data2!$B$2:$B$8000,calculations!$A57,data2!H$2:H$8000)=0,"",SUMIF(data2!$B$2:$B$8000,calculations!$A57,data2!H$2:H$8000)))</f>
        <v>490</v>
      </c>
      <c r="G57" s="30">
        <f>IF($B57="","",IF(SUMIF(data2!$B$2:$B$8000,calculations!$A57,data2!I$2:I$8000)=0,"",SUMIF(data2!$B$2:$B$8000,calculations!$A57,data2!I$2:I$8000)))</f>
        <v>680</v>
      </c>
      <c r="H57" s="23">
        <f t="shared" si="1"/>
        <v>0.72058823529411764</v>
      </c>
      <c r="I57" s="30">
        <f>IF($B57="","",IF(SUMIF(data2!$B$2:$B$8000,calculations!$A57,data2!K$2:K$8000)=0,"",SUMIF(data2!$B$2:$B$8000,calculations!$A57,data2!K$2:K$8000)))</f>
        <v>754</v>
      </c>
      <c r="J57" s="23">
        <f t="shared" si="2"/>
        <v>0.90185676392572944</v>
      </c>
      <c r="K57" s="30">
        <f>IF($B57="","",IF(SUMIF(data2!$B$2:$B$8000,calculations!$A57,data2!O$2:O$8000)=0,IF(L57="","",0),SUMIF(data2!$B$2:$B$8000,calculations!$A57,data2!O$2:O$8000)))</f>
        <v>24</v>
      </c>
      <c r="L57" s="30">
        <f>IF($B57="","",IF(SUMIF(data2!$B$2:$B$8000,calculations!$A57,data2!P$2:P$8000)=0,"",SUMIF(data2!$B$2:$B$8000,calculations!$A57,data2!P$2:P$8000)))</f>
        <v>40</v>
      </c>
      <c r="M57" s="23">
        <f t="shared" si="3"/>
        <v>0.6</v>
      </c>
      <c r="N57" s="30">
        <f>IF(B57="","",SUMIF(data2!$B$2:$B$8000,calculations!$A57,data2!R$2:R$8000))</f>
        <v>72</v>
      </c>
      <c r="O57" s="30">
        <f>IF(C57="","",SUMIF(data2!$B$2:$B$8000,calculations!$A57,data2!M$2:M$8000))</f>
        <v>418</v>
      </c>
      <c r="R57" s="20" t="str">
        <f>calculations!$X$3&amp;calculations!$S$3&amp;calculations!$S57</f>
        <v>Families First ProvidersAll43282</v>
      </c>
      <c r="S57" s="34">
        <f>IFERROR(IF(INDEX(lists!F$5:H$82,MATCH(S56,lists!H$5:H$104,1)+1,3)&gt;VLOOKUP(display!$Q$12,lists!G$5:I$104,2,FALSE),"",INDEX(lists!F$5:H$82,MATCH(S56,lists!H$5:H$82,1)+1,3)),"")</f>
        <v>43282</v>
      </c>
      <c r="T57" s="30">
        <f>IF(S57="","",IF(SUMIF(data2!$B$2:$B$8000,calculations!$R57,data2!E$2:E$8000)=0,"",SUMIF(data2!$B$2:$B$8000,calculations!$R57,data2!E$2:E$8000)))</f>
        <v>70</v>
      </c>
      <c r="U57" s="30">
        <f>IF(S57="","",IF(SUMIF(data2!$B$2:$B$8000,calculations!$R57,data2!F$2:F$8000)=0,"",SUMIF(data2!$B$2:$B$8000,calculations!$R57,data2!F$2:F$8000)))</f>
        <v>75</v>
      </c>
      <c r="V57" s="23">
        <f t="shared" si="5"/>
        <v>0.93333333333333335</v>
      </c>
      <c r="W57" s="30">
        <f>IF($B57="","",IF(SUMIF(data2!$B$2:$B$8000,calculations!$R57,data2!H$2:H$8000)=0,"",SUMIF(data2!$B$2:$B$8000,calculations!$R57,data2!H$2:H$8000)))</f>
        <v>473</v>
      </c>
      <c r="X57" s="30">
        <f>IF($B57="","",IF(SUMIF(data2!$B$2:$B$8000,calculations!$R57,data2!I$2:I$8000)=0,"",SUMIF(data2!$B$2:$B$8000,calculations!$R57,data2!I$2:I$8000)))</f>
        <v>644</v>
      </c>
      <c r="Y57" s="23">
        <f t="shared" si="6"/>
        <v>0.73447204968944102</v>
      </c>
      <c r="Z57" s="30">
        <f>IF($B57="","",IF(SUMIF(data2!$B$2:$B$8000,calculations!$R57,data2!K$2:K$8000)=0,"",SUMIF(data2!$B$2:$B$8000,calculations!$R57,data2!K$2:K$8000)))</f>
        <v>709</v>
      </c>
      <c r="AA57" s="23">
        <f t="shared" si="7"/>
        <v>0.90832157968970384</v>
      </c>
      <c r="AB57" s="30">
        <f>IF($S57="","",IF(SUMIF(data2!$B$2:$B$8000,calculations!$R57,data2!O$2:O$8000)=0,IF(AC57="","",0),SUMIF(data2!$B$2:$B$8000,calculations!$R57,data2!O$2:O$8000)))</f>
        <v>22</v>
      </c>
      <c r="AC57" s="30">
        <f>IF($S57="","",IF(SUMIF(data2!$B$2:$B$8000,calculations!$R57,data2!P$2:P$8000)=0,"",SUMIF(data2!$B$2:$B$8000,calculations!$R57,data2!P$2:P$8000)))</f>
        <v>36</v>
      </c>
      <c r="AD57" s="23">
        <f t="shared" si="8"/>
        <v>0.61111111111111116</v>
      </c>
      <c r="AE57" s="30">
        <f>IF(S57="","",SUMIF(data2!$B$2:$B$8000,calculations!$R57,data2!R$2:R$8000))</f>
        <v>67</v>
      </c>
      <c r="AF57" s="30">
        <f>IF(S57="","",SUMIF(data2!$B$2:$B$8000,calculations!$R57,data2!M$2:M$8000))</f>
        <v>406</v>
      </c>
    </row>
    <row r="58" spans="1:32" x14ac:dyDescent="0.25">
      <c r="A58" s="20" t="str">
        <f>calculations!$G$3&amp;calculations!$B$3&amp;calculations!$B58</f>
        <v>AllAll43313</v>
      </c>
      <c r="B58" s="34">
        <f>IFERROR(IF(INDEX(lists!F$5:H$82,MATCH(B57,lists!H$5:H$104,1)+1,3)&gt;VLOOKUP(display!$Q$12,lists!G$5:I$104,2,FALSE),"",INDEX(lists!F$5:H$82,MATCH(B57,lists!H$5:H$82,1)+1,3)),"")</f>
        <v>43313</v>
      </c>
      <c r="C58" s="30">
        <f>IF(B58="","",IF(SUMIF(data2!$B$2:$B$8000,calculations!$A58,data2!E$2:E$8000)=0,"",SUMIF(data2!$B$2:$B$8000,calculations!$A58,data2!E$2:E$8000)))</f>
        <v>75</v>
      </c>
      <c r="D58" s="30">
        <f>IF(B58="","",IF(SUMIF(data2!$B$2:$B$8000,calculations!$A58,data2!F$2:F$8000)=0,"",SUMIF(data2!$B$2:$B$8000,calculations!$A58,data2!F$2:F$8000)))</f>
        <v>82.5</v>
      </c>
      <c r="E58" s="23">
        <f t="shared" si="0"/>
        <v>0.90909090909090906</v>
      </c>
      <c r="F58" s="30">
        <f>IF($B58="","",IF(SUMIF(data2!$B$2:$B$8000,calculations!$A58,data2!H$2:H$8000)=0,"",SUMIF(data2!$B$2:$B$8000,calculations!$A58,data2!H$2:H$8000)))</f>
        <v>489</v>
      </c>
      <c r="G58" s="30">
        <f>IF($B58="","",IF(SUMIF(data2!$B$2:$B$8000,calculations!$A58,data2!I$2:I$8000)=0,"",SUMIF(data2!$B$2:$B$8000,calculations!$A58,data2!I$2:I$8000)))</f>
        <v>655</v>
      </c>
      <c r="H58" s="23">
        <f t="shared" si="1"/>
        <v>0.74656488549618316</v>
      </c>
      <c r="I58" s="30">
        <f>IF($B58="","",IF(SUMIF(data2!$B$2:$B$8000,calculations!$A58,data2!K$2:K$8000)=0,"",SUMIF(data2!$B$2:$B$8000,calculations!$A58,data2!K$2:K$8000)))</f>
        <v>754</v>
      </c>
      <c r="J58" s="23">
        <f t="shared" si="2"/>
        <v>0.8687002652519894</v>
      </c>
      <c r="K58" s="30">
        <f>IF($B58="","",IF(SUMIF(data2!$B$2:$B$8000,calculations!$A58,data2!O$2:O$8000)=0,IF(L58="","",0),SUMIF(data2!$B$2:$B$8000,calculations!$A58,data2!O$2:O$8000)))</f>
        <v>18</v>
      </c>
      <c r="L58" s="30">
        <f>IF($B58="","",IF(SUMIF(data2!$B$2:$B$8000,calculations!$A58,data2!P$2:P$8000)=0,"",SUMIF(data2!$B$2:$B$8000,calculations!$A58,data2!P$2:P$8000)))</f>
        <v>37</v>
      </c>
      <c r="M58" s="23">
        <f t="shared" si="3"/>
        <v>0.48648648648648651</v>
      </c>
      <c r="N58" s="30">
        <f>IF(B58="","",SUMIF(data2!$B$2:$B$8000,calculations!$A58,data2!R$2:R$8000))</f>
        <v>67</v>
      </c>
      <c r="O58" s="30">
        <f>IF(C58="","",SUMIF(data2!$B$2:$B$8000,calculations!$A58,data2!M$2:M$8000))</f>
        <v>422</v>
      </c>
      <c r="R58" s="20" t="str">
        <f>calculations!$X$3&amp;calculations!$S$3&amp;calculations!$S58</f>
        <v>Families First ProvidersAll43313</v>
      </c>
      <c r="S58" s="34">
        <f>IFERROR(IF(INDEX(lists!F$5:H$82,MATCH(S57,lists!H$5:H$104,1)+1,3)&gt;VLOOKUP(display!$Q$12,lists!G$5:I$104,2,FALSE),"",INDEX(lists!F$5:H$82,MATCH(S57,lists!H$5:H$82,1)+1,3)),"")</f>
        <v>43313</v>
      </c>
      <c r="T58" s="30">
        <f>IF(S58="","",IF(SUMIF(data2!$B$2:$B$8000,calculations!$R58,data2!E$2:E$8000)=0,"",SUMIF(data2!$B$2:$B$8000,calculations!$R58,data2!E$2:E$8000)))</f>
        <v>68.5</v>
      </c>
      <c r="U58" s="30">
        <f>IF(S58="","",IF(SUMIF(data2!$B$2:$B$8000,calculations!$R58,data2!F$2:F$8000)=0,"",SUMIF(data2!$B$2:$B$8000,calculations!$R58,data2!F$2:F$8000)))</f>
        <v>75</v>
      </c>
      <c r="V58" s="23">
        <f t="shared" si="5"/>
        <v>0.91333333333333333</v>
      </c>
      <c r="W58" s="30">
        <f>IF($B58="","",IF(SUMIF(data2!$B$2:$B$8000,calculations!$R58,data2!H$2:H$8000)=0,"",SUMIF(data2!$B$2:$B$8000,calculations!$R58,data2!H$2:H$8000)))</f>
        <v>465</v>
      </c>
      <c r="X58" s="30">
        <f>IF($B58="","",IF(SUMIF(data2!$B$2:$B$8000,calculations!$R58,data2!I$2:I$8000)=0,"",SUMIF(data2!$B$2:$B$8000,calculations!$R58,data2!I$2:I$8000)))</f>
        <v>616</v>
      </c>
      <c r="Y58" s="23">
        <f t="shared" si="6"/>
        <v>0.75487012987012991</v>
      </c>
      <c r="Z58" s="30">
        <f>IF($B58="","",IF(SUMIF(data2!$B$2:$B$8000,calculations!$R58,data2!K$2:K$8000)=0,"",SUMIF(data2!$B$2:$B$8000,calculations!$R58,data2!K$2:K$8000)))</f>
        <v>709</v>
      </c>
      <c r="AA58" s="23">
        <f t="shared" si="7"/>
        <v>0.86882933709449928</v>
      </c>
      <c r="AB58" s="30">
        <f>IF($S58="","",IF(SUMIF(data2!$B$2:$B$8000,calculations!$R58,data2!O$2:O$8000)=0,IF(AC58="","",0),SUMIF(data2!$B$2:$B$8000,calculations!$R58,data2!O$2:O$8000)))</f>
        <v>17</v>
      </c>
      <c r="AC58" s="30">
        <f>IF($S58="","",IF(SUMIF(data2!$B$2:$B$8000,calculations!$R58,data2!P$2:P$8000)=0,"",SUMIF(data2!$B$2:$B$8000,calculations!$R58,data2!P$2:P$8000)))</f>
        <v>35</v>
      </c>
      <c r="AD58" s="23">
        <f t="shared" si="8"/>
        <v>0.48571428571428571</v>
      </c>
      <c r="AE58" s="30">
        <f>IF(S58="","",SUMIF(data2!$B$2:$B$8000,calculations!$R58,data2!R$2:R$8000))</f>
        <v>58</v>
      </c>
      <c r="AF58" s="30">
        <f>IF(S58="","",SUMIF(data2!$B$2:$B$8000,calculations!$R58,data2!M$2:M$8000))</f>
        <v>407</v>
      </c>
    </row>
    <row r="59" spans="1:32" x14ac:dyDescent="0.25">
      <c r="A59" s="20" t="str">
        <f>calculations!$G$3&amp;calculations!$B$3&amp;calculations!$B59</f>
        <v>AllAll43344</v>
      </c>
      <c r="B59" s="34">
        <f>IFERROR(IF(INDEX(lists!F$5:H$82,MATCH(B58,lists!H$5:H$104,1)+1,3)&gt;VLOOKUP(display!$Q$12,lists!G$5:I$104,2,FALSE),"",INDEX(lists!F$5:H$82,MATCH(B58,lists!H$5:H$82,1)+1,3)),"")</f>
        <v>43344</v>
      </c>
      <c r="C59" s="30">
        <f>IF(B59="","",IF(SUMIF(data2!$B$2:$B$8000,calculations!$A59,data2!E$2:E$8000)=0,"",SUMIF(data2!$B$2:$B$8000,calculations!$A59,data2!E$2:E$8000)))</f>
        <v>73</v>
      </c>
      <c r="D59" s="30">
        <f>IF(B59="","",IF(SUMIF(data2!$B$2:$B$8000,calculations!$A59,data2!F$2:F$8000)=0,"",SUMIF(data2!$B$2:$B$8000,calculations!$A59,data2!F$2:F$8000)))</f>
        <v>82.5</v>
      </c>
      <c r="E59" s="23">
        <f t="shared" si="0"/>
        <v>0.88484848484848488</v>
      </c>
      <c r="F59" s="30">
        <f>IF($B59="","",IF(SUMIF(data2!$B$2:$B$8000,calculations!$A59,data2!H$2:H$8000)=0,"",SUMIF(data2!$B$2:$B$8000,calculations!$A59,data2!H$2:H$8000)))</f>
        <v>514</v>
      </c>
      <c r="G59" s="30">
        <f>IF($B59="","",IF(SUMIF(data2!$B$2:$B$8000,calculations!$A59,data2!I$2:I$8000)=0,"",SUMIF(data2!$B$2:$B$8000,calculations!$A59,data2!I$2:I$8000)))</f>
        <v>626</v>
      </c>
      <c r="H59" s="23">
        <f t="shared" si="1"/>
        <v>0.82108626198083068</v>
      </c>
      <c r="I59" s="30">
        <f>IF($B59="","",IF(SUMIF(data2!$B$2:$B$8000,calculations!$A59,data2!K$2:K$8000)=0,"",SUMIF(data2!$B$2:$B$8000,calculations!$A59,data2!K$2:K$8000)))</f>
        <v>754</v>
      </c>
      <c r="J59" s="23">
        <f t="shared" si="2"/>
        <v>0.83023872679045096</v>
      </c>
      <c r="K59" s="30">
        <f>IF($B59="","",IF(SUMIF(data2!$B$2:$B$8000,calculations!$A59,data2!O$2:O$8000)=0,IF(L59="","",0),SUMIF(data2!$B$2:$B$8000,calculations!$A59,data2!O$2:O$8000)))</f>
        <v>14</v>
      </c>
      <c r="L59" s="30">
        <f>IF($B59="","",IF(SUMIF(data2!$B$2:$B$8000,calculations!$A59,data2!P$2:P$8000)=0,"",SUMIF(data2!$B$2:$B$8000,calculations!$A59,data2!P$2:P$8000)))</f>
        <v>34</v>
      </c>
      <c r="M59" s="23">
        <f t="shared" si="3"/>
        <v>0.41176470588235292</v>
      </c>
      <c r="N59" s="30">
        <f>IF(B59="","",SUMIF(data2!$B$2:$B$8000,calculations!$A59,data2!R$2:R$8000))</f>
        <v>78</v>
      </c>
      <c r="O59" s="30">
        <f>IF(C59="","",SUMIF(data2!$B$2:$B$8000,calculations!$A59,data2!M$2:M$8000))</f>
        <v>436</v>
      </c>
      <c r="R59" s="20" t="str">
        <f>calculations!$X$3&amp;calculations!$S$3&amp;calculations!$S59</f>
        <v>Families First ProvidersAll43344</v>
      </c>
      <c r="S59" s="34">
        <f>IFERROR(IF(INDEX(lists!F$5:H$82,MATCH(S58,lists!H$5:H$104,1)+1,3)&gt;VLOOKUP(display!$Q$12,lists!G$5:I$104,2,FALSE),"",INDEX(lists!F$5:H$82,MATCH(S58,lists!H$5:H$82,1)+1,3)),"")</f>
        <v>43344</v>
      </c>
      <c r="T59" s="30">
        <f>IF(S59="","",IF(SUMIF(data2!$B$2:$B$8000,calculations!$R59,data2!E$2:E$8000)=0,"",SUMIF(data2!$B$2:$B$8000,calculations!$R59,data2!E$2:E$8000)))</f>
        <v>66.5</v>
      </c>
      <c r="U59" s="30">
        <f>IF(S59="","",IF(SUMIF(data2!$B$2:$B$8000,calculations!$R59,data2!F$2:F$8000)=0,"",SUMIF(data2!$B$2:$B$8000,calculations!$R59,data2!F$2:F$8000)))</f>
        <v>75</v>
      </c>
      <c r="V59" s="23">
        <f t="shared" si="5"/>
        <v>0.88666666666666671</v>
      </c>
      <c r="W59" s="30">
        <f>IF($B59="","",IF(SUMIF(data2!$B$2:$B$8000,calculations!$R59,data2!H$2:H$8000)=0,"",SUMIF(data2!$B$2:$B$8000,calculations!$R59,data2!H$2:H$8000)))</f>
        <v>488</v>
      </c>
      <c r="X59" s="30">
        <f>IF($B59="","",IF(SUMIF(data2!$B$2:$B$8000,calculations!$R59,data2!I$2:I$8000)=0,"",SUMIF(data2!$B$2:$B$8000,calculations!$R59,data2!I$2:I$8000)))</f>
        <v>588</v>
      </c>
      <c r="Y59" s="23">
        <f t="shared" si="6"/>
        <v>0.82993197278911568</v>
      </c>
      <c r="Z59" s="30">
        <f>IF($B59="","",IF(SUMIF(data2!$B$2:$B$8000,calculations!$R59,data2!K$2:K$8000)=0,"",SUMIF(data2!$B$2:$B$8000,calculations!$R59,data2!K$2:K$8000)))</f>
        <v>709</v>
      </c>
      <c r="AA59" s="23">
        <f t="shared" si="7"/>
        <v>0.82933709449929482</v>
      </c>
      <c r="AB59" s="30">
        <f>IF($S59="","",IF(SUMIF(data2!$B$2:$B$8000,calculations!$R59,data2!O$2:O$8000)=0,IF(AC59="","",0),SUMIF(data2!$B$2:$B$8000,calculations!$R59,data2!O$2:O$8000)))</f>
        <v>14</v>
      </c>
      <c r="AC59" s="30">
        <f>IF($S59="","",IF(SUMIF(data2!$B$2:$B$8000,calculations!$R59,data2!P$2:P$8000)=0,"",SUMIF(data2!$B$2:$B$8000,calculations!$R59,data2!P$2:P$8000)))</f>
        <v>34</v>
      </c>
      <c r="AD59" s="23">
        <f t="shared" si="8"/>
        <v>0.41176470588235292</v>
      </c>
      <c r="AE59" s="30">
        <f>IF(S59="","",SUMIF(data2!$B$2:$B$8000,calculations!$R59,data2!R$2:R$8000))</f>
        <v>72</v>
      </c>
      <c r="AF59" s="30">
        <f>IF(S59="","",SUMIF(data2!$B$2:$B$8000,calculations!$R59,data2!M$2:M$8000))</f>
        <v>416</v>
      </c>
    </row>
    <row r="60" spans="1:32" ht="15.75" thickBot="1" x14ac:dyDescent="0.3">
      <c r="A60" s="20" t="s">
        <v>2464</v>
      </c>
      <c r="B60" s="165" t="s">
        <v>45</v>
      </c>
      <c r="C60" s="93">
        <f>AVERAGE(C48:C59)</f>
        <v>71.25</v>
      </c>
      <c r="D60" s="93">
        <f>AVERAGE(D48:D59)</f>
        <v>83.458333333333329</v>
      </c>
      <c r="E60" s="23">
        <f t="shared" ref="E60" si="9">C60/D60</f>
        <v>0.85371942086869701</v>
      </c>
      <c r="F60" s="93">
        <f>AVERAGE(F48:F59)</f>
        <v>577.58333333333337</v>
      </c>
      <c r="G60" s="93">
        <f>AVERAGE(G48:G59)</f>
        <v>646.08333333333337</v>
      </c>
      <c r="H60" s="23">
        <f t="shared" ref="H60" si="10">F60/G60</f>
        <v>0.89397652521604543</v>
      </c>
      <c r="I60" s="93">
        <f>AVERAGE(I48:I59)</f>
        <v>759.25</v>
      </c>
      <c r="J60" s="23">
        <f>G60/I60</f>
        <v>0.85094940182197354</v>
      </c>
      <c r="K60" s="93">
        <f>AVERAGE(K48:K59)</f>
        <v>30.916666666666668</v>
      </c>
      <c r="L60" s="93">
        <f>AVERAGE(L48:L59)</f>
        <v>53.583333333333336</v>
      </c>
      <c r="M60" s="23">
        <f t="shared" si="3"/>
        <v>0.57698289269051317</v>
      </c>
      <c r="N60" s="93">
        <f>AVERAGE(N48:N59)</f>
        <v>56.5</v>
      </c>
      <c r="O60" s="93">
        <f>AVERAGE(O48:O59)</f>
        <v>521</v>
      </c>
      <c r="R60" s="20" t="s">
        <v>2464</v>
      </c>
      <c r="S60" s="165" t="s">
        <v>45</v>
      </c>
      <c r="T60" s="93">
        <f>AVERAGE(T48:T59)</f>
        <v>69.083333333333329</v>
      </c>
      <c r="U60" s="93">
        <f>AVERAGE(U48:U59)</f>
        <v>80.916666666666671</v>
      </c>
      <c r="V60" s="23">
        <f t="shared" ref="V60" si="11">T60/U60</f>
        <v>0.85375901132852716</v>
      </c>
      <c r="W60" s="93">
        <f>AVERAGE(W48:W59)</f>
        <v>570.08333333333337</v>
      </c>
      <c r="X60" s="93">
        <f>AVERAGE(X48:X59)</f>
        <v>633.33333333333337</v>
      </c>
      <c r="Y60" s="23">
        <f t="shared" ref="Y60" si="12">W60/X60</f>
        <v>0.90013157894736839</v>
      </c>
      <c r="Z60" s="93">
        <f>AVERAGE(Z48:Z59)</f>
        <v>744.16666666666663</v>
      </c>
      <c r="AA60" s="23">
        <f>X60/Z60</f>
        <v>0.85106382978723416</v>
      </c>
      <c r="AB60" s="93">
        <f>AVERAGE(AB48:AB59)</f>
        <v>30.666666666666668</v>
      </c>
      <c r="AC60" s="93">
        <f>AVERAGE(AC48:AC59)</f>
        <v>53.083333333333336</v>
      </c>
      <c r="AD60" s="23">
        <f>IF(S60="","",IF(AC60="","",AB60/AC60))</f>
        <v>0.57770800627943486</v>
      </c>
      <c r="AE60" s="93">
        <f>AVERAGE(AE48:AE59)</f>
        <v>54.75</v>
      </c>
      <c r="AF60" s="93">
        <f>AVERAGE(AF48:AF59)</f>
        <v>515.25</v>
      </c>
    </row>
    <row r="61" spans="1:32" ht="15.75" thickBot="1" x14ac:dyDescent="0.3">
      <c r="A61" s="80" t="s">
        <v>28</v>
      </c>
      <c r="B61" s="95"/>
      <c r="C61" s="95"/>
      <c r="D61" s="95"/>
      <c r="E61" s="81">
        <f>IF(4*(AVERAGE(E51:E53))&gt;4,4,4*(AVERAGE(E51:E53)))</f>
        <v>3.2304212521079996</v>
      </c>
      <c r="F61" s="95"/>
      <c r="G61" s="95"/>
      <c r="H61" s="81">
        <f>IF(4*(AVERAGE(H51:H53))&gt;4,4,4*(AVERAGE(H51:H53)))</f>
        <v>3.955474216837608</v>
      </c>
      <c r="I61" s="95"/>
      <c r="J61" s="81">
        <f>IF(4*(AVERAGE(J51:J53))&gt;4,4,4*(AVERAGE(J51:J53)))</f>
        <v>3.2371212429964387</v>
      </c>
      <c r="K61" s="95"/>
      <c r="L61" s="95"/>
      <c r="M61" s="175">
        <f>IF(SUM(calculations!L51:L53)=0,0,4*(SUM(K51:K53)/SUM(L51:L53)))</f>
        <v>2.9523809523809526</v>
      </c>
      <c r="N61" s="95"/>
      <c r="O61" s="177"/>
      <c r="R61" s="80" t="s">
        <v>28</v>
      </c>
      <c r="S61" s="95"/>
      <c r="T61" s="95"/>
      <c r="U61" s="95"/>
      <c r="V61" s="81">
        <f>IF(4*(AVERAGE(V51:V53))&gt;4,4,4*(AVERAGE(V51:V53)))</f>
        <v>3.2304212521079996</v>
      </c>
      <c r="W61" s="95"/>
      <c r="X61" s="95"/>
      <c r="Y61" s="81">
        <f>IF(4*(AVERAGE(Y51:Y53))&gt;4,4,4*(AVERAGE(Y51:Y53)))</f>
        <v>3.955474216837608</v>
      </c>
      <c r="Z61" s="95"/>
      <c r="AA61" s="81">
        <f>IF(4*(AVERAGE(AA51:AA53))&gt;4,4,4*(AVERAGE(AA51:AA53)))</f>
        <v>3.2371212429964387</v>
      </c>
      <c r="AB61" s="95"/>
      <c r="AC61" s="95"/>
      <c r="AD61" s="175">
        <f>IF(SUM(calculations!AC51:AC53)=0,0,4*(SUM(AB51:AB53)/SUM(AC51:AC53)))</f>
        <v>2.9523809523809526</v>
      </c>
      <c r="AE61" s="95"/>
      <c r="AF61" s="177"/>
    </row>
    <row r="62" spans="1:32" ht="15.75" thickBot="1" x14ac:dyDescent="0.3">
      <c r="A62" s="82" t="s">
        <v>29</v>
      </c>
      <c r="B62" s="96"/>
      <c r="C62" s="96"/>
      <c r="D62" s="96"/>
      <c r="E62" s="83">
        <f>IF(4*(AVERAGE(E48:E50))&gt;4,4,4*(AVERAGE(E48:E50)))</f>
        <v>3.3489701617918008</v>
      </c>
      <c r="F62" s="96"/>
      <c r="G62" s="96"/>
      <c r="H62" s="83">
        <f>IF(4*(AVERAGE(H48:H50))&gt;4,4,4*(AVERAGE(H48:H50)))</f>
        <v>3.9984053463692213</v>
      </c>
      <c r="I62" s="96"/>
      <c r="J62" s="83">
        <f>IF(4*(AVERAGE(J48:J50))&gt;4,4,4*(AVERAGE(J48:J50)))</f>
        <v>3.4365060529603877</v>
      </c>
      <c r="K62" s="96"/>
      <c r="L62" s="96"/>
      <c r="M62" s="176">
        <f>IF(SUM(calculations!L48:L50)=0,0,4*(SUM(K48:K50)/SUM(L48:L50)))</f>
        <v>2.0695652173913044</v>
      </c>
      <c r="N62" s="96"/>
      <c r="O62" s="178"/>
      <c r="R62" s="82" t="s">
        <v>29</v>
      </c>
      <c r="S62" s="96"/>
      <c r="T62" s="96"/>
      <c r="U62" s="96"/>
      <c r="V62" s="83">
        <f>IF(4*(AVERAGE(V48:V50))&gt;4,4,4*(AVERAGE(V48:V50)))</f>
        <v>3.3489701617918008</v>
      </c>
      <c r="W62" s="96"/>
      <c r="X62" s="96"/>
      <c r="Y62" s="83">
        <f>IF(4*(AVERAGE(Y48:Y50))&gt;4,4,4*(AVERAGE(Y48:Y50)))</f>
        <v>3.9984053463692213</v>
      </c>
      <c r="Z62" s="96"/>
      <c r="AA62" s="83">
        <f>IF(4*(AVERAGE(AA48:AA50))&gt;4,4,4*(AVERAGE(AA48:AA50)))</f>
        <v>3.4365060529603877</v>
      </c>
      <c r="AB62" s="96"/>
      <c r="AC62" s="96"/>
      <c r="AD62" s="176">
        <f>IF(SUM(calculations!AC48:AC50)=0,0,4*(SUM(AB48:AB50)/SUM(AC48:AC50)))</f>
        <v>2.0695652173913044</v>
      </c>
      <c r="AE62" s="96"/>
      <c r="AF62" s="178"/>
    </row>
    <row r="64" spans="1:32" x14ac:dyDescent="0.25">
      <c r="A64" t="s">
        <v>2463</v>
      </c>
    </row>
  </sheetData>
  <mergeCells count="88">
    <mergeCell ref="S41:U41"/>
    <mergeCell ref="S42:U42"/>
    <mergeCell ref="S43:U43"/>
    <mergeCell ref="S44:U44"/>
    <mergeCell ref="S45:U45"/>
    <mergeCell ref="S36:U36"/>
    <mergeCell ref="S37:U37"/>
    <mergeCell ref="S38:U38"/>
    <mergeCell ref="S39:U39"/>
    <mergeCell ref="S40:U40"/>
    <mergeCell ref="B41:D41"/>
    <mergeCell ref="B42:D42"/>
    <mergeCell ref="B43:D43"/>
    <mergeCell ref="B44:D44"/>
    <mergeCell ref="B45:D45"/>
    <mergeCell ref="B36:D36"/>
    <mergeCell ref="B37:D37"/>
    <mergeCell ref="B38:D38"/>
    <mergeCell ref="B39:D39"/>
    <mergeCell ref="B40:D40"/>
    <mergeCell ref="R1:AF1"/>
    <mergeCell ref="B3:D3"/>
    <mergeCell ref="G3:I3"/>
    <mergeCell ref="S3:U3"/>
    <mergeCell ref="X3:Z3"/>
    <mergeCell ref="A1:P1"/>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10:D10"/>
    <mergeCell ref="B11:D11"/>
    <mergeCell ref="S10:U10"/>
    <mergeCell ref="S11:U11"/>
    <mergeCell ref="S12:U12"/>
    <mergeCell ref="S9:U9"/>
    <mergeCell ref="B6:D6"/>
    <mergeCell ref="B7:D7"/>
    <mergeCell ref="B8:D8"/>
    <mergeCell ref="B9:D9"/>
    <mergeCell ref="B5:D5"/>
    <mergeCell ref="S5:U5"/>
    <mergeCell ref="S6:U6"/>
    <mergeCell ref="S7:U7"/>
    <mergeCell ref="S8:U8"/>
    <mergeCell ref="S13:U13"/>
    <mergeCell ref="S14:U14"/>
    <mergeCell ref="S27:U27"/>
    <mergeCell ref="S16:U16"/>
    <mergeCell ref="S17:U17"/>
    <mergeCell ref="S18:U18"/>
    <mergeCell ref="S19:U19"/>
    <mergeCell ref="S20:U20"/>
    <mergeCell ref="S21:U21"/>
    <mergeCell ref="S22:U22"/>
    <mergeCell ref="S23:U23"/>
    <mergeCell ref="S24:U24"/>
    <mergeCell ref="S25:U25"/>
    <mergeCell ref="S26:U26"/>
    <mergeCell ref="S15:U15"/>
    <mergeCell ref="S34:U34"/>
    <mergeCell ref="S35:U35"/>
    <mergeCell ref="S28:U28"/>
    <mergeCell ref="S29:U29"/>
    <mergeCell ref="S30:U30"/>
    <mergeCell ref="S31:U31"/>
    <mergeCell ref="S32:U32"/>
    <mergeCell ref="S33:U3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23"/>
  <sheetViews>
    <sheetView topLeftCell="A268" workbookViewId="0">
      <selection activeCell="C19" sqref="C19"/>
    </sheetView>
  </sheetViews>
  <sheetFormatPr defaultColWidth="8.85546875" defaultRowHeight="15" x14ac:dyDescent="0.25"/>
  <cols>
    <col min="1" max="1" width="17.28515625" bestFit="1" customWidth="1"/>
    <col min="3" max="3" width="19.42578125" style="48" customWidth="1"/>
    <col min="4" max="4" width="34.140625" bestFit="1" customWidth="1"/>
    <col min="9" max="9" width="11.42578125" bestFit="1" customWidth="1"/>
  </cols>
  <sheetData>
    <row r="1" spans="1:19" s="20" customFormat="1" ht="23.25" x14ac:dyDescent="0.35">
      <c r="A1" s="355" t="s">
        <v>2366</v>
      </c>
      <c r="B1" s="355"/>
      <c r="C1" s="355"/>
      <c r="D1" s="355"/>
      <c r="E1" s="355"/>
      <c r="F1" s="355"/>
      <c r="G1" s="355"/>
      <c r="H1" s="355"/>
      <c r="I1" s="355"/>
      <c r="J1" s="355"/>
      <c r="K1" s="355"/>
      <c r="L1" s="355"/>
      <c r="M1" s="355"/>
      <c r="N1" s="355"/>
      <c r="O1" s="355"/>
      <c r="P1" s="355"/>
      <c r="Q1" s="355"/>
      <c r="R1" s="355"/>
      <c r="S1" s="355"/>
    </row>
    <row r="2" spans="1:19" s="20" customFormat="1" x14ac:dyDescent="0.25">
      <c r="C2" s="48"/>
    </row>
    <row r="3" spans="1:19" x14ac:dyDescent="0.25">
      <c r="A3" s="166" t="s">
        <v>55</v>
      </c>
      <c r="C3" s="351" t="s">
        <v>2365</v>
      </c>
      <c r="D3" s="346"/>
      <c r="F3" s="351" t="s">
        <v>2439</v>
      </c>
      <c r="G3" s="345"/>
      <c r="H3" s="345"/>
      <c r="I3" s="346"/>
    </row>
    <row r="4" spans="1:19" x14ac:dyDescent="0.25">
      <c r="A4" t="s">
        <v>56</v>
      </c>
      <c r="C4" s="167" t="s">
        <v>2468</v>
      </c>
      <c r="D4" t="s">
        <v>56</v>
      </c>
      <c r="F4" s="170" t="s">
        <v>2437</v>
      </c>
      <c r="G4" s="170" t="s">
        <v>268</v>
      </c>
      <c r="H4" s="170" t="s">
        <v>269</v>
      </c>
      <c r="I4" s="170" t="s">
        <v>280</v>
      </c>
    </row>
    <row r="5" spans="1:19" x14ac:dyDescent="0.25">
      <c r="A5" s="19" t="s">
        <v>51</v>
      </c>
      <c r="C5" s="167" t="s">
        <v>2469</v>
      </c>
      <c r="D5" s="20" t="s">
        <v>9515</v>
      </c>
      <c r="F5" s="48">
        <v>1</v>
      </c>
      <c r="G5" s="92" t="s">
        <v>254</v>
      </c>
      <c r="H5" s="34">
        <v>41000</v>
      </c>
      <c r="I5" s="34" t="str">
        <f t="shared" ref="I5:I36" si="0">G5</f>
        <v>Apr-12</v>
      </c>
    </row>
    <row r="6" spans="1:19" x14ac:dyDescent="0.25">
      <c r="A6" s="20" t="s">
        <v>2714</v>
      </c>
      <c r="C6" s="167" t="s">
        <v>2470</v>
      </c>
      <c r="D6" s="20" t="s">
        <v>9514</v>
      </c>
      <c r="F6" s="48">
        <v>2</v>
      </c>
      <c r="G6" s="92" t="s">
        <v>255</v>
      </c>
      <c r="H6" s="34">
        <v>41030</v>
      </c>
      <c r="I6" s="34" t="str">
        <f t="shared" si="0"/>
        <v>May-12</v>
      </c>
    </row>
    <row r="7" spans="1:19" x14ac:dyDescent="0.25">
      <c r="A7" s="20" t="s">
        <v>2530</v>
      </c>
      <c r="C7" s="167" t="s">
        <v>2471</v>
      </c>
      <c r="D7" s="20" t="s">
        <v>9517</v>
      </c>
      <c r="F7" s="48">
        <v>3</v>
      </c>
      <c r="G7" s="92" t="s">
        <v>261</v>
      </c>
      <c r="H7" s="34">
        <v>41061</v>
      </c>
      <c r="I7" s="34" t="str">
        <f t="shared" si="0"/>
        <v>Jun-12</v>
      </c>
    </row>
    <row r="8" spans="1:19" x14ac:dyDescent="0.25">
      <c r="A8" s="20" t="s">
        <v>2603</v>
      </c>
      <c r="C8" s="167" t="s">
        <v>2472</v>
      </c>
      <c r="D8" s="20" t="s">
        <v>9518</v>
      </c>
      <c r="F8" s="48">
        <v>4</v>
      </c>
      <c r="G8" s="92" t="s">
        <v>262</v>
      </c>
      <c r="H8" s="34">
        <v>41091</v>
      </c>
      <c r="I8" s="34" t="str">
        <f t="shared" si="0"/>
        <v>Jul-12</v>
      </c>
    </row>
    <row r="9" spans="1:19" x14ac:dyDescent="0.25">
      <c r="A9" s="20" t="s">
        <v>1</v>
      </c>
      <c r="C9" s="167" t="s">
        <v>2473</v>
      </c>
      <c r="D9" s="20" t="s">
        <v>9519</v>
      </c>
      <c r="F9" s="48">
        <v>5</v>
      </c>
      <c r="G9" s="92" t="s">
        <v>263</v>
      </c>
      <c r="H9" s="34">
        <v>41122</v>
      </c>
      <c r="I9" s="34" t="str">
        <f t="shared" si="0"/>
        <v>Aug-12</v>
      </c>
    </row>
    <row r="10" spans="1:19" x14ac:dyDescent="0.25">
      <c r="A10" s="20" t="s">
        <v>11</v>
      </c>
      <c r="C10" s="167" t="s">
        <v>2474</v>
      </c>
      <c r="D10" s="20" t="s">
        <v>16</v>
      </c>
      <c r="F10" s="48">
        <v>6</v>
      </c>
      <c r="G10" s="92" t="s">
        <v>264</v>
      </c>
      <c r="H10" s="34">
        <v>41153</v>
      </c>
      <c r="I10" s="34" t="str">
        <f t="shared" si="0"/>
        <v>Sep-12</v>
      </c>
    </row>
    <row r="11" spans="1:19" x14ac:dyDescent="0.25">
      <c r="A11" s="20" t="s">
        <v>12</v>
      </c>
      <c r="C11" s="167" t="s">
        <v>2475</v>
      </c>
      <c r="D11" s="20" t="s">
        <v>180</v>
      </c>
      <c r="F11" s="48">
        <v>7</v>
      </c>
      <c r="G11" s="92" t="s">
        <v>265</v>
      </c>
      <c r="H11" s="34">
        <v>41183</v>
      </c>
      <c r="I11" s="34" t="str">
        <f t="shared" si="0"/>
        <v>Oct-12</v>
      </c>
    </row>
    <row r="12" spans="1:19" x14ac:dyDescent="0.25">
      <c r="A12" s="20" t="s">
        <v>2747</v>
      </c>
      <c r="C12" s="167" t="s">
        <v>2476</v>
      </c>
      <c r="D12" s="20" t="s">
        <v>18</v>
      </c>
      <c r="F12" s="48">
        <v>8</v>
      </c>
      <c r="G12" s="92" t="s">
        <v>266</v>
      </c>
      <c r="H12" s="34">
        <v>41214</v>
      </c>
      <c r="I12" s="34" t="str">
        <f t="shared" si="0"/>
        <v>Nov-12</v>
      </c>
    </row>
    <row r="13" spans="1:19" x14ac:dyDescent="0.25">
      <c r="A13" s="20" t="s">
        <v>2598</v>
      </c>
      <c r="C13" s="167" t="s">
        <v>2477</v>
      </c>
      <c r="D13" s="20" t="s">
        <v>1012</v>
      </c>
      <c r="F13" s="48">
        <v>9</v>
      </c>
      <c r="G13" s="92" t="s">
        <v>267</v>
      </c>
      <c r="H13" s="34">
        <v>41244</v>
      </c>
      <c r="I13" s="34" t="str">
        <f t="shared" si="0"/>
        <v>Dec-12</v>
      </c>
    </row>
    <row r="14" spans="1:19" x14ac:dyDescent="0.25">
      <c r="A14" s="20" t="s">
        <v>2746</v>
      </c>
      <c r="C14" s="167" t="s">
        <v>2478</v>
      </c>
      <c r="D14" s="20" t="s">
        <v>52</v>
      </c>
      <c r="F14" s="48">
        <v>10</v>
      </c>
      <c r="G14" s="92" t="s">
        <v>270</v>
      </c>
      <c r="H14" s="34">
        <v>41275</v>
      </c>
      <c r="I14" s="34" t="str">
        <f t="shared" si="0"/>
        <v>Jan-13</v>
      </c>
    </row>
    <row r="15" spans="1:19" x14ac:dyDescent="0.25">
      <c r="A15" s="20" t="s">
        <v>10</v>
      </c>
      <c r="C15" s="167" t="s">
        <v>2479</v>
      </c>
      <c r="D15" s="20" t="s">
        <v>17</v>
      </c>
      <c r="F15" s="48">
        <v>11</v>
      </c>
      <c r="G15" s="92" t="s">
        <v>271</v>
      </c>
      <c r="H15" s="34">
        <v>41306</v>
      </c>
      <c r="I15" s="34" t="str">
        <f t="shared" si="0"/>
        <v>Feb-13</v>
      </c>
    </row>
    <row r="16" spans="1:19" x14ac:dyDescent="0.25">
      <c r="A16" s="20" t="s">
        <v>46</v>
      </c>
      <c r="C16" s="167" t="s">
        <v>2480</v>
      </c>
      <c r="D16" s="20" t="s">
        <v>2171</v>
      </c>
      <c r="F16" s="48">
        <v>12</v>
      </c>
      <c r="G16" s="92" t="s">
        <v>272</v>
      </c>
      <c r="H16" s="34">
        <v>41334</v>
      </c>
      <c r="I16" s="34" t="str">
        <f t="shared" si="0"/>
        <v>Mar-13</v>
      </c>
    </row>
    <row r="17" spans="1:9" x14ac:dyDescent="0.25">
      <c r="A17" s="20" t="s">
        <v>57</v>
      </c>
      <c r="C17" s="167" t="s">
        <v>2481</v>
      </c>
      <c r="D17" s="20" t="s">
        <v>49</v>
      </c>
      <c r="F17" s="48">
        <v>13</v>
      </c>
      <c r="G17" s="92" t="s">
        <v>256</v>
      </c>
      <c r="H17" s="34">
        <v>41365</v>
      </c>
      <c r="I17" s="34" t="str">
        <f t="shared" si="0"/>
        <v>Apr-13</v>
      </c>
    </row>
    <row r="18" spans="1:9" x14ac:dyDescent="0.25">
      <c r="A18" s="20"/>
      <c r="C18" s="167" t="s">
        <v>2482</v>
      </c>
      <c r="D18" s="20" t="s">
        <v>612</v>
      </c>
      <c r="F18" s="48">
        <v>14</v>
      </c>
      <c r="G18" s="92" t="s">
        <v>257</v>
      </c>
      <c r="H18" s="34">
        <v>41395</v>
      </c>
      <c r="I18" s="34" t="str">
        <f t="shared" si="0"/>
        <v>May-13</v>
      </c>
    </row>
    <row r="19" spans="1:9" x14ac:dyDescent="0.25">
      <c r="A19" s="20"/>
      <c r="C19" s="167" t="s">
        <v>2483</v>
      </c>
      <c r="D19" s="20" t="s">
        <v>660</v>
      </c>
      <c r="F19" s="48">
        <v>15</v>
      </c>
      <c r="G19" s="92" t="s">
        <v>273</v>
      </c>
      <c r="H19" s="34">
        <v>41426</v>
      </c>
      <c r="I19" s="34" t="str">
        <f t="shared" si="0"/>
        <v>Jun-13</v>
      </c>
    </row>
    <row r="20" spans="1:9" x14ac:dyDescent="0.25">
      <c r="A20" s="20"/>
      <c r="C20" s="167" t="s">
        <v>2484</v>
      </c>
      <c r="D20" s="20" t="s">
        <v>5</v>
      </c>
      <c r="F20" s="48">
        <v>16</v>
      </c>
      <c r="G20" s="92" t="s">
        <v>274</v>
      </c>
      <c r="H20" s="34">
        <v>41456</v>
      </c>
      <c r="I20" s="34" t="str">
        <f t="shared" si="0"/>
        <v>Jul-13</v>
      </c>
    </row>
    <row r="21" spans="1:9" x14ac:dyDescent="0.25">
      <c r="C21" s="167" t="s">
        <v>2485</v>
      </c>
      <c r="D21" s="20" t="s">
        <v>15</v>
      </c>
      <c r="F21" s="48">
        <v>17</v>
      </c>
      <c r="G21" s="92" t="s">
        <v>275</v>
      </c>
      <c r="H21" s="34">
        <v>41487</v>
      </c>
      <c r="I21" s="34" t="str">
        <f t="shared" si="0"/>
        <v>Aug-13</v>
      </c>
    </row>
    <row r="22" spans="1:9" x14ac:dyDescent="0.25">
      <c r="C22" s="167" t="s">
        <v>2486</v>
      </c>
      <c r="D22" s="20" t="s">
        <v>48</v>
      </c>
      <c r="F22" s="48">
        <v>18</v>
      </c>
      <c r="G22" s="92" t="s">
        <v>276</v>
      </c>
      <c r="H22" s="34">
        <v>41518</v>
      </c>
      <c r="I22" s="34" t="str">
        <f t="shared" si="0"/>
        <v>Sep-13</v>
      </c>
    </row>
    <row r="23" spans="1:9" x14ac:dyDescent="0.25">
      <c r="C23" s="167" t="s">
        <v>2487</v>
      </c>
      <c r="D23" s="20" t="s">
        <v>2900</v>
      </c>
      <c r="F23" s="48">
        <v>19</v>
      </c>
      <c r="G23" s="92" t="s">
        <v>277</v>
      </c>
      <c r="H23" s="34">
        <v>41548</v>
      </c>
      <c r="I23" s="34" t="str">
        <f t="shared" si="0"/>
        <v>Oct-13</v>
      </c>
    </row>
    <row r="24" spans="1:9" x14ac:dyDescent="0.25">
      <c r="C24" s="167" t="s">
        <v>2488</v>
      </c>
      <c r="D24" s="20" t="s">
        <v>2901</v>
      </c>
      <c r="F24" s="48">
        <v>20</v>
      </c>
      <c r="G24" s="92" t="s">
        <v>278</v>
      </c>
      <c r="H24" s="34">
        <v>41579</v>
      </c>
      <c r="I24" s="34" t="str">
        <f t="shared" si="0"/>
        <v>Nov-13</v>
      </c>
    </row>
    <row r="25" spans="1:9" x14ac:dyDescent="0.25">
      <c r="C25" s="167" t="s">
        <v>2489</v>
      </c>
      <c r="D25" s="20" t="s">
        <v>2902</v>
      </c>
      <c r="F25" s="48">
        <v>21</v>
      </c>
      <c r="G25" s="92" t="s">
        <v>279</v>
      </c>
      <c r="H25" s="34">
        <v>41609</v>
      </c>
      <c r="I25" s="34" t="str">
        <f t="shared" si="0"/>
        <v>Dec-13</v>
      </c>
    </row>
    <row r="26" spans="1:9" x14ac:dyDescent="0.25">
      <c r="C26" s="167" t="s">
        <v>2490</v>
      </c>
      <c r="D26" s="20" t="s">
        <v>50</v>
      </c>
      <c r="F26" s="48">
        <v>22</v>
      </c>
      <c r="G26" s="92" t="s">
        <v>281</v>
      </c>
      <c r="H26" s="34">
        <v>41640</v>
      </c>
      <c r="I26" s="34" t="str">
        <f t="shared" si="0"/>
        <v>Jan-14</v>
      </c>
    </row>
    <row r="27" spans="1:9" x14ac:dyDescent="0.25">
      <c r="C27" s="167" t="s">
        <v>2491</v>
      </c>
      <c r="D27" s="20" t="s">
        <v>496</v>
      </c>
      <c r="F27" s="48">
        <v>23</v>
      </c>
      <c r="G27" s="92" t="s">
        <v>282</v>
      </c>
      <c r="H27" s="34">
        <v>41671</v>
      </c>
      <c r="I27" s="34" t="str">
        <f t="shared" si="0"/>
        <v>Feb-14</v>
      </c>
    </row>
    <row r="28" spans="1:9" x14ac:dyDescent="0.25">
      <c r="C28" s="167" t="s">
        <v>2492</v>
      </c>
      <c r="D28" s="20" t="s">
        <v>6</v>
      </c>
      <c r="F28" s="48">
        <v>24</v>
      </c>
      <c r="G28" s="92" t="s">
        <v>283</v>
      </c>
      <c r="H28" s="34">
        <v>41699</v>
      </c>
      <c r="I28" s="34" t="str">
        <f t="shared" si="0"/>
        <v>Mar-14</v>
      </c>
    </row>
    <row r="29" spans="1:9" x14ac:dyDescent="0.25">
      <c r="C29" s="167" t="s">
        <v>2493</v>
      </c>
      <c r="D29" s="20" t="s">
        <v>2903</v>
      </c>
      <c r="F29" s="48">
        <v>25</v>
      </c>
      <c r="G29" s="92" t="s">
        <v>258</v>
      </c>
      <c r="H29" s="34">
        <v>41730</v>
      </c>
      <c r="I29" s="34" t="str">
        <f t="shared" si="0"/>
        <v>Apr-14</v>
      </c>
    </row>
    <row r="30" spans="1:9" x14ac:dyDescent="0.25">
      <c r="C30" s="167" t="s">
        <v>2494</v>
      </c>
      <c r="D30" s="20" t="s">
        <v>2904</v>
      </c>
      <c r="F30" s="48">
        <v>26</v>
      </c>
      <c r="G30" s="92" t="s">
        <v>259</v>
      </c>
      <c r="H30" s="34">
        <v>41760</v>
      </c>
      <c r="I30" s="34" t="str">
        <f t="shared" si="0"/>
        <v>May-14</v>
      </c>
    </row>
    <row r="31" spans="1:9" x14ac:dyDescent="0.25">
      <c r="C31" s="167" t="s">
        <v>2495</v>
      </c>
      <c r="D31" s="20" t="s">
        <v>2905</v>
      </c>
      <c r="F31" s="48">
        <v>27</v>
      </c>
      <c r="G31" s="92" t="s">
        <v>284</v>
      </c>
      <c r="H31" s="34">
        <v>41791</v>
      </c>
      <c r="I31" s="34" t="str">
        <f t="shared" si="0"/>
        <v>Jun-14</v>
      </c>
    </row>
    <row r="32" spans="1:9" x14ac:dyDescent="0.25">
      <c r="C32" s="167" t="s">
        <v>2496</v>
      </c>
      <c r="D32" s="20" t="s">
        <v>181</v>
      </c>
      <c r="F32" s="48">
        <v>28</v>
      </c>
      <c r="G32" s="92" t="s">
        <v>285</v>
      </c>
      <c r="H32" s="34">
        <v>41821</v>
      </c>
      <c r="I32" s="34" t="str">
        <f t="shared" si="0"/>
        <v>Jul-14</v>
      </c>
    </row>
    <row r="33" spans="3:9" x14ac:dyDescent="0.25">
      <c r="C33" s="167" t="s">
        <v>2497</v>
      </c>
      <c r="D33" s="20" t="s">
        <v>53</v>
      </c>
      <c r="F33" s="48">
        <v>29</v>
      </c>
      <c r="G33" s="92" t="s">
        <v>286</v>
      </c>
      <c r="H33" s="34">
        <v>41852</v>
      </c>
      <c r="I33" s="34" t="str">
        <f t="shared" si="0"/>
        <v>Aug-14</v>
      </c>
    </row>
    <row r="34" spans="3:9" x14ac:dyDescent="0.25">
      <c r="C34" s="167" t="s">
        <v>3021</v>
      </c>
      <c r="D34" s="20" t="s">
        <v>47</v>
      </c>
      <c r="F34" s="48">
        <v>30</v>
      </c>
      <c r="G34" s="92" t="s">
        <v>287</v>
      </c>
      <c r="H34" s="34">
        <v>41883</v>
      </c>
      <c r="I34" s="34" t="str">
        <f t="shared" si="0"/>
        <v>Sep-14</v>
      </c>
    </row>
    <row r="35" spans="3:9" x14ac:dyDescent="0.25">
      <c r="C35" s="167" t="s">
        <v>3022</v>
      </c>
      <c r="D35" s="20" t="s">
        <v>14</v>
      </c>
      <c r="F35" s="48">
        <v>31</v>
      </c>
      <c r="G35" s="92" t="s">
        <v>288</v>
      </c>
      <c r="H35" s="34">
        <v>41913</v>
      </c>
      <c r="I35" s="34" t="str">
        <f t="shared" si="0"/>
        <v>Oct-14</v>
      </c>
    </row>
    <row r="36" spans="3:9" x14ac:dyDescent="0.25">
      <c r="C36" s="167" t="s">
        <v>3023</v>
      </c>
      <c r="D36" s="20" t="s">
        <v>560</v>
      </c>
      <c r="F36" s="48">
        <v>32</v>
      </c>
      <c r="G36" s="92" t="s">
        <v>289</v>
      </c>
      <c r="H36" s="34">
        <v>41944</v>
      </c>
      <c r="I36" s="34" t="str">
        <f t="shared" si="0"/>
        <v>Nov-14</v>
      </c>
    </row>
    <row r="37" spans="3:9" x14ac:dyDescent="0.25">
      <c r="C37" s="167" t="s">
        <v>3024</v>
      </c>
      <c r="D37" s="20" t="s">
        <v>19</v>
      </c>
      <c r="F37" s="48">
        <v>33</v>
      </c>
      <c r="G37" s="92" t="s">
        <v>290</v>
      </c>
      <c r="H37" s="34">
        <v>41974</v>
      </c>
      <c r="I37" s="34" t="str">
        <f t="shared" ref="I37:I68" si="1">G37</f>
        <v>Dec-14</v>
      </c>
    </row>
    <row r="38" spans="3:9" x14ac:dyDescent="0.25">
      <c r="C38" s="167" t="s">
        <v>3025</v>
      </c>
      <c r="D38" s="20"/>
      <c r="F38" s="48">
        <v>34</v>
      </c>
      <c r="G38" s="92" t="s">
        <v>291</v>
      </c>
      <c r="H38" s="34">
        <v>42005</v>
      </c>
      <c r="I38" s="34" t="str">
        <f t="shared" si="1"/>
        <v>Jan-15</v>
      </c>
    </row>
    <row r="39" spans="3:9" x14ac:dyDescent="0.25">
      <c r="C39" s="167" t="s">
        <v>3026</v>
      </c>
      <c r="D39" s="20"/>
      <c r="F39" s="48">
        <v>35</v>
      </c>
      <c r="G39" s="92" t="s">
        <v>292</v>
      </c>
      <c r="H39" s="34">
        <v>42036</v>
      </c>
      <c r="I39" s="34" t="str">
        <f t="shared" si="1"/>
        <v>Feb-15</v>
      </c>
    </row>
    <row r="40" spans="3:9" x14ac:dyDescent="0.25">
      <c r="C40" s="167" t="s">
        <v>3027</v>
      </c>
      <c r="D40" s="20"/>
      <c r="F40" s="48">
        <v>36</v>
      </c>
      <c r="G40" s="92" t="s">
        <v>293</v>
      </c>
      <c r="H40" s="34">
        <v>42064</v>
      </c>
      <c r="I40" s="34" t="str">
        <f t="shared" si="1"/>
        <v>Mar-15</v>
      </c>
    </row>
    <row r="41" spans="3:9" x14ac:dyDescent="0.25">
      <c r="C41" s="167" t="s">
        <v>3028</v>
      </c>
      <c r="D41" s="20"/>
      <c r="F41" s="48">
        <v>37</v>
      </c>
      <c r="G41" s="92" t="s">
        <v>260</v>
      </c>
      <c r="H41" s="34">
        <v>42095</v>
      </c>
      <c r="I41" s="34" t="str">
        <f t="shared" si="1"/>
        <v>Apr-15</v>
      </c>
    </row>
    <row r="42" spans="3:9" x14ac:dyDescent="0.25">
      <c r="C42" s="167" t="s">
        <v>3029</v>
      </c>
      <c r="D42" s="20"/>
      <c r="F42" s="48">
        <v>38</v>
      </c>
      <c r="G42" s="92" t="s">
        <v>294</v>
      </c>
      <c r="H42" s="34">
        <v>42125</v>
      </c>
      <c r="I42" s="34" t="str">
        <f t="shared" si="1"/>
        <v>May-15</v>
      </c>
    </row>
    <row r="43" spans="3:9" x14ac:dyDescent="0.25">
      <c r="C43" s="167" t="s">
        <v>3030</v>
      </c>
      <c r="D43" s="20"/>
      <c r="F43" s="48">
        <v>39</v>
      </c>
      <c r="G43" s="92" t="s">
        <v>295</v>
      </c>
      <c r="H43" s="34">
        <v>42156</v>
      </c>
      <c r="I43" s="34" t="str">
        <f t="shared" si="1"/>
        <v>Jun-15</v>
      </c>
    </row>
    <row r="44" spans="3:9" x14ac:dyDescent="0.25">
      <c r="C44" s="48" t="s">
        <v>59</v>
      </c>
      <c r="D44" t="s">
        <v>253</v>
      </c>
      <c r="F44" s="48">
        <v>40</v>
      </c>
      <c r="G44" s="92" t="s">
        <v>296</v>
      </c>
      <c r="H44" s="34">
        <v>42186</v>
      </c>
      <c r="I44" s="34" t="str">
        <f t="shared" si="1"/>
        <v>Jul-15</v>
      </c>
    </row>
    <row r="45" spans="3:9" x14ac:dyDescent="0.25">
      <c r="C45" s="48" t="s">
        <v>60</v>
      </c>
      <c r="D45" s="20" t="s">
        <v>52</v>
      </c>
      <c r="F45" s="48">
        <v>41</v>
      </c>
      <c r="G45" s="92" t="s">
        <v>297</v>
      </c>
      <c r="H45" s="34">
        <v>42217</v>
      </c>
      <c r="I45" s="34" t="str">
        <f t="shared" si="1"/>
        <v>Aug-15</v>
      </c>
    </row>
    <row r="46" spans="3:9" x14ac:dyDescent="0.25">
      <c r="C46" s="48" t="s">
        <v>61</v>
      </c>
      <c r="D46" s="20" t="s">
        <v>5</v>
      </c>
      <c r="F46" s="48">
        <v>42</v>
      </c>
      <c r="G46" s="92" t="s">
        <v>298</v>
      </c>
      <c r="H46" s="34">
        <v>42248</v>
      </c>
      <c r="I46" s="34" t="str">
        <f t="shared" si="1"/>
        <v>Sep-15</v>
      </c>
    </row>
    <row r="47" spans="3:9" x14ac:dyDescent="0.25">
      <c r="C47" s="48" t="s">
        <v>62</v>
      </c>
      <c r="D47" s="20" t="s">
        <v>15</v>
      </c>
      <c r="F47" s="48">
        <v>43</v>
      </c>
      <c r="G47" s="92" t="s">
        <v>542</v>
      </c>
      <c r="H47" s="34">
        <v>42278</v>
      </c>
      <c r="I47" s="34" t="str">
        <f t="shared" si="1"/>
        <v>Oct-15</v>
      </c>
    </row>
    <row r="48" spans="3:9" x14ac:dyDescent="0.25">
      <c r="C48" s="48" t="s">
        <v>63</v>
      </c>
      <c r="D48" s="20" t="s">
        <v>53</v>
      </c>
      <c r="F48" s="48">
        <v>44</v>
      </c>
      <c r="G48" s="92" t="s">
        <v>543</v>
      </c>
      <c r="H48" s="34">
        <v>42309</v>
      </c>
      <c r="I48" s="34" t="str">
        <f t="shared" si="1"/>
        <v>Nov-15</v>
      </c>
    </row>
    <row r="49" spans="3:9" x14ac:dyDescent="0.25">
      <c r="C49" s="48" t="s">
        <v>64</v>
      </c>
      <c r="D49" t="s">
        <v>79</v>
      </c>
      <c r="F49" s="48">
        <v>45</v>
      </c>
      <c r="G49" s="92" t="s">
        <v>544</v>
      </c>
      <c r="H49" s="34">
        <v>42339</v>
      </c>
      <c r="I49" s="34" t="str">
        <f t="shared" si="1"/>
        <v>Dec-15</v>
      </c>
    </row>
    <row r="50" spans="3:9" x14ac:dyDescent="0.25">
      <c r="C50" s="48" t="s">
        <v>65</v>
      </c>
      <c r="D50" t="s">
        <v>79</v>
      </c>
      <c r="F50" s="48">
        <v>46</v>
      </c>
      <c r="G50" s="92" t="s">
        <v>545</v>
      </c>
      <c r="H50" s="34">
        <v>42370</v>
      </c>
      <c r="I50" s="34" t="str">
        <f t="shared" si="1"/>
        <v>Jan-16</v>
      </c>
    </row>
    <row r="51" spans="3:9" x14ac:dyDescent="0.25">
      <c r="C51" s="48" t="s">
        <v>66</v>
      </c>
      <c r="D51" t="s">
        <v>79</v>
      </c>
      <c r="F51" s="48">
        <v>47</v>
      </c>
      <c r="G51" s="92" t="s">
        <v>546</v>
      </c>
      <c r="H51" s="34">
        <v>42401</v>
      </c>
      <c r="I51" s="34" t="str">
        <f t="shared" si="1"/>
        <v>Feb-16</v>
      </c>
    </row>
    <row r="52" spans="3:9" x14ac:dyDescent="0.25">
      <c r="C52" s="48" t="s">
        <v>67</v>
      </c>
      <c r="D52" t="s">
        <v>79</v>
      </c>
      <c r="F52" s="48">
        <v>48</v>
      </c>
      <c r="G52" s="92" t="s">
        <v>547</v>
      </c>
      <c r="H52" s="34">
        <v>42430</v>
      </c>
      <c r="I52" s="34" t="str">
        <f t="shared" si="1"/>
        <v>Mar-16</v>
      </c>
    </row>
    <row r="53" spans="3:9" x14ac:dyDescent="0.25">
      <c r="C53" s="48" t="s">
        <v>68</v>
      </c>
      <c r="D53" t="s">
        <v>79</v>
      </c>
      <c r="F53" s="48">
        <v>49</v>
      </c>
      <c r="G53" s="92" t="s">
        <v>548</v>
      </c>
      <c r="H53" s="34">
        <v>42461</v>
      </c>
      <c r="I53" s="34" t="str">
        <f t="shared" si="1"/>
        <v>Apr-16</v>
      </c>
    </row>
    <row r="54" spans="3:9" x14ac:dyDescent="0.25">
      <c r="C54" s="48" t="s">
        <v>69</v>
      </c>
      <c r="D54" t="s">
        <v>79</v>
      </c>
      <c r="F54" s="48">
        <v>50</v>
      </c>
      <c r="G54" s="92" t="s">
        <v>549</v>
      </c>
      <c r="H54" s="34">
        <v>42491</v>
      </c>
      <c r="I54" s="34" t="str">
        <f t="shared" si="1"/>
        <v>May-16</v>
      </c>
    </row>
    <row r="55" spans="3:9" x14ac:dyDescent="0.25">
      <c r="C55" s="48" t="s">
        <v>70</v>
      </c>
      <c r="D55" t="s">
        <v>79</v>
      </c>
      <c r="F55" s="48">
        <v>51</v>
      </c>
      <c r="G55" s="92" t="s">
        <v>550</v>
      </c>
      <c r="H55" s="34">
        <v>42522</v>
      </c>
      <c r="I55" s="34" t="str">
        <f t="shared" si="1"/>
        <v>Jun-16</v>
      </c>
    </row>
    <row r="56" spans="3:9" x14ac:dyDescent="0.25">
      <c r="C56" s="48" t="s">
        <v>71</v>
      </c>
      <c r="D56" t="s">
        <v>79</v>
      </c>
      <c r="F56" s="48">
        <v>52</v>
      </c>
      <c r="G56" s="92" t="s">
        <v>551</v>
      </c>
      <c r="H56" s="34">
        <v>42552</v>
      </c>
      <c r="I56" s="34" t="str">
        <f t="shared" si="1"/>
        <v>Jul-16</v>
      </c>
    </row>
    <row r="57" spans="3:9" x14ac:dyDescent="0.25">
      <c r="C57" s="48" t="s">
        <v>72</v>
      </c>
      <c r="D57" t="s">
        <v>79</v>
      </c>
      <c r="F57" s="48">
        <v>53</v>
      </c>
      <c r="G57" s="92" t="s">
        <v>552</v>
      </c>
      <c r="H57" s="34">
        <v>42583</v>
      </c>
      <c r="I57" s="34" t="str">
        <f t="shared" si="1"/>
        <v>Aug-16</v>
      </c>
    </row>
    <row r="58" spans="3:9" x14ac:dyDescent="0.25">
      <c r="C58" s="48" t="s">
        <v>73</v>
      </c>
      <c r="D58" t="s">
        <v>79</v>
      </c>
      <c r="F58" s="48">
        <v>54</v>
      </c>
      <c r="G58" s="92" t="s">
        <v>553</v>
      </c>
      <c r="H58" s="34">
        <v>42614</v>
      </c>
      <c r="I58" s="34" t="str">
        <f t="shared" si="1"/>
        <v>Sep-16</v>
      </c>
    </row>
    <row r="59" spans="3:9" x14ac:dyDescent="0.25">
      <c r="C59" s="48" t="s">
        <v>74</v>
      </c>
      <c r="D59" t="s">
        <v>79</v>
      </c>
      <c r="F59" s="48">
        <v>55</v>
      </c>
      <c r="G59" s="92" t="s">
        <v>554</v>
      </c>
      <c r="H59" s="34">
        <v>42644</v>
      </c>
      <c r="I59" s="34" t="str">
        <f t="shared" si="1"/>
        <v>Oct-16</v>
      </c>
    </row>
    <row r="60" spans="3:9" x14ac:dyDescent="0.25">
      <c r="C60" s="48" t="s">
        <v>75</v>
      </c>
      <c r="D60" t="s">
        <v>79</v>
      </c>
      <c r="F60" s="48">
        <v>56</v>
      </c>
      <c r="G60" s="92" t="s">
        <v>555</v>
      </c>
      <c r="H60" s="34">
        <v>42675</v>
      </c>
      <c r="I60" s="34" t="str">
        <f t="shared" si="1"/>
        <v>Nov-16</v>
      </c>
    </row>
    <row r="61" spans="3:9" x14ac:dyDescent="0.25">
      <c r="C61" s="48" t="s">
        <v>76</v>
      </c>
      <c r="D61" t="s">
        <v>79</v>
      </c>
      <c r="F61" s="48">
        <v>57</v>
      </c>
      <c r="G61" s="92" t="s">
        <v>556</v>
      </c>
      <c r="H61" s="34">
        <v>42705</v>
      </c>
      <c r="I61" s="34" t="str">
        <f t="shared" si="1"/>
        <v>Dec-16</v>
      </c>
    </row>
    <row r="62" spans="3:9" x14ac:dyDescent="0.25">
      <c r="C62" s="48" t="s">
        <v>77</v>
      </c>
      <c r="D62" t="s">
        <v>79</v>
      </c>
      <c r="F62" s="48">
        <v>58</v>
      </c>
      <c r="G62" s="92" t="s">
        <v>557</v>
      </c>
      <c r="H62" s="34">
        <v>42736</v>
      </c>
      <c r="I62" s="34" t="str">
        <f t="shared" si="1"/>
        <v>Jan-17</v>
      </c>
    </row>
    <row r="63" spans="3:9" x14ac:dyDescent="0.25">
      <c r="C63" s="48" t="s">
        <v>78</v>
      </c>
      <c r="D63" s="20" t="s">
        <v>79</v>
      </c>
      <c r="F63" s="48">
        <v>59</v>
      </c>
      <c r="G63" s="92" t="s">
        <v>558</v>
      </c>
      <c r="H63" s="34">
        <v>42767</v>
      </c>
      <c r="I63" s="34" t="str">
        <f t="shared" si="1"/>
        <v>Feb-17</v>
      </c>
    </row>
    <row r="64" spans="3:9" x14ac:dyDescent="0.25">
      <c r="C64" s="48" t="s">
        <v>2367</v>
      </c>
      <c r="D64" s="20" t="s">
        <v>79</v>
      </c>
      <c r="F64" s="48">
        <v>60</v>
      </c>
      <c r="G64" s="92" t="s">
        <v>559</v>
      </c>
      <c r="H64" s="34">
        <v>42795</v>
      </c>
      <c r="I64" s="34" t="str">
        <f t="shared" si="1"/>
        <v>Mar-17</v>
      </c>
    </row>
    <row r="65" spans="3:9" x14ac:dyDescent="0.25">
      <c r="C65" s="48" t="s">
        <v>2368</v>
      </c>
      <c r="D65" s="20" t="s">
        <v>79</v>
      </c>
      <c r="F65" s="48">
        <v>61</v>
      </c>
      <c r="G65" s="92" t="s">
        <v>1688</v>
      </c>
      <c r="H65" s="24">
        <v>42826</v>
      </c>
      <c r="I65" s="34" t="str">
        <f t="shared" si="1"/>
        <v>Apr-17</v>
      </c>
    </row>
    <row r="66" spans="3:9" x14ac:dyDescent="0.25">
      <c r="C66" s="48" t="s">
        <v>2369</v>
      </c>
      <c r="D66" s="20" t="s">
        <v>79</v>
      </c>
      <c r="F66" s="48">
        <v>62</v>
      </c>
      <c r="G66" s="92" t="s">
        <v>1689</v>
      </c>
      <c r="H66" s="24">
        <v>42856</v>
      </c>
      <c r="I66" s="34" t="str">
        <f t="shared" si="1"/>
        <v>May-17</v>
      </c>
    </row>
    <row r="67" spans="3:9" x14ac:dyDescent="0.25">
      <c r="C67" s="48" t="s">
        <v>2370</v>
      </c>
      <c r="D67" s="20" t="s">
        <v>79</v>
      </c>
      <c r="F67" s="48">
        <v>63</v>
      </c>
      <c r="G67" s="92" t="s">
        <v>1690</v>
      </c>
      <c r="H67" s="24">
        <v>42887</v>
      </c>
      <c r="I67" s="34" t="str">
        <f t="shared" si="1"/>
        <v>Jun-17</v>
      </c>
    </row>
    <row r="68" spans="3:9" x14ac:dyDescent="0.25">
      <c r="C68" s="48" t="s">
        <v>2371</v>
      </c>
      <c r="D68" s="20" t="s">
        <v>79</v>
      </c>
      <c r="F68" s="48">
        <v>64</v>
      </c>
      <c r="G68" s="92" t="s">
        <v>1691</v>
      </c>
      <c r="H68" s="24">
        <v>42917</v>
      </c>
      <c r="I68" s="34" t="str">
        <f t="shared" si="1"/>
        <v>Jul-17</v>
      </c>
    </row>
    <row r="69" spans="3:9" x14ac:dyDescent="0.25">
      <c r="C69" s="48" t="s">
        <v>2372</v>
      </c>
      <c r="D69" s="20" t="s">
        <v>79</v>
      </c>
      <c r="F69" s="48">
        <v>65</v>
      </c>
      <c r="G69" s="92" t="s">
        <v>1692</v>
      </c>
      <c r="H69" s="24">
        <v>42948</v>
      </c>
      <c r="I69" s="34" t="str">
        <f t="shared" ref="I69:I82" si="2">G69</f>
        <v>Aug-17</v>
      </c>
    </row>
    <row r="70" spans="3:9" x14ac:dyDescent="0.25">
      <c r="C70" s="48" t="s">
        <v>2373</v>
      </c>
      <c r="D70" s="20" t="s">
        <v>79</v>
      </c>
      <c r="F70" s="48">
        <v>66</v>
      </c>
      <c r="G70" s="92" t="s">
        <v>1693</v>
      </c>
      <c r="H70" s="24">
        <v>42979</v>
      </c>
      <c r="I70" s="34" t="str">
        <f t="shared" si="2"/>
        <v>Sep-17</v>
      </c>
    </row>
    <row r="71" spans="3:9" x14ac:dyDescent="0.25">
      <c r="C71" s="48" t="s">
        <v>2374</v>
      </c>
      <c r="D71" s="20" t="s">
        <v>79</v>
      </c>
      <c r="F71" s="48">
        <v>67</v>
      </c>
      <c r="G71" s="92" t="s">
        <v>1694</v>
      </c>
      <c r="H71" s="24">
        <v>43009</v>
      </c>
      <c r="I71" s="34" t="str">
        <f t="shared" si="2"/>
        <v>Oct-17</v>
      </c>
    </row>
    <row r="72" spans="3:9" x14ac:dyDescent="0.25">
      <c r="C72" s="48" t="s">
        <v>2375</v>
      </c>
      <c r="D72" s="20" t="s">
        <v>79</v>
      </c>
      <c r="F72" s="48">
        <v>68</v>
      </c>
      <c r="G72" s="92" t="s">
        <v>1695</v>
      </c>
      <c r="H72" s="24">
        <v>43040</v>
      </c>
      <c r="I72" s="34" t="str">
        <f t="shared" si="2"/>
        <v>Nov-17</v>
      </c>
    </row>
    <row r="73" spans="3:9" x14ac:dyDescent="0.25">
      <c r="C73" s="48" t="s">
        <v>2376</v>
      </c>
      <c r="D73" s="20" t="s">
        <v>79</v>
      </c>
      <c r="F73" s="48">
        <v>69</v>
      </c>
      <c r="G73" s="92" t="s">
        <v>1696</v>
      </c>
      <c r="H73" s="24">
        <v>43070</v>
      </c>
      <c r="I73" s="34" t="str">
        <f t="shared" si="2"/>
        <v>Dec-17</v>
      </c>
    </row>
    <row r="74" spans="3:9" x14ac:dyDescent="0.25">
      <c r="C74" s="190" t="s">
        <v>3031</v>
      </c>
      <c r="D74" s="20"/>
      <c r="F74" s="48">
        <v>70</v>
      </c>
      <c r="G74" s="92" t="s">
        <v>1697</v>
      </c>
      <c r="H74" s="24">
        <v>43101</v>
      </c>
      <c r="I74" s="34" t="str">
        <f t="shared" si="2"/>
        <v>Jan-18</v>
      </c>
    </row>
    <row r="75" spans="3:9" x14ac:dyDescent="0.25">
      <c r="C75" s="190" t="s">
        <v>3032</v>
      </c>
      <c r="D75" s="20"/>
      <c r="F75" s="48">
        <v>71</v>
      </c>
      <c r="G75" s="92" t="s">
        <v>1698</v>
      </c>
      <c r="H75" s="24">
        <v>43132</v>
      </c>
      <c r="I75" s="34" t="str">
        <f t="shared" si="2"/>
        <v>Feb-18</v>
      </c>
    </row>
    <row r="76" spans="3:9" x14ac:dyDescent="0.25">
      <c r="C76" s="190" t="s">
        <v>3033</v>
      </c>
      <c r="D76" s="20"/>
      <c r="F76" s="48">
        <v>72</v>
      </c>
      <c r="G76" s="92" t="s">
        <v>1699</v>
      </c>
      <c r="H76" s="24">
        <v>43160</v>
      </c>
      <c r="I76" s="34" t="str">
        <f t="shared" si="2"/>
        <v>Mar-18</v>
      </c>
    </row>
    <row r="77" spans="3:9" x14ac:dyDescent="0.25">
      <c r="C77" s="190" t="s">
        <v>3034</v>
      </c>
      <c r="D77" s="20"/>
      <c r="F77" s="48">
        <v>73</v>
      </c>
      <c r="G77" s="92" t="s">
        <v>1700</v>
      </c>
      <c r="H77" s="24">
        <v>43191</v>
      </c>
      <c r="I77" s="34" t="str">
        <f t="shared" si="2"/>
        <v>Apr-18</v>
      </c>
    </row>
    <row r="78" spans="3:9" x14ac:dyDescent="0.25">
      <c r="C78" s="190" t="s">
        <v>3035</v>
      </c>
      <c r="D78" s="20"/>
      <c r="F78" s="48">
        <v>74</v>
      </c>
      <c r="G78" s="92" t="s">
        <v>1701</v>
      </c>
      <c r="H78" s="24">
        <v>43221</v>
      </c>
      <c r="I78" s="34" t="str">
        <f t="shared" si="2"/>
        <v>May-18</v>
      </c>
    </row>
    <row r="79" spans="3:9" x14ac:dyDescent="0.25">
      <c r="C79" s="190" t="s">
        <v>3036</v>
      </c>
      <c r="D79" s="20"/>
      <c r="F79" s="48">
        <v>75</v>
      </c>
      <c r="G79" s="92" t="s">
        <v>1702</v>
      </c>
      <c r="H79" s="24">
        <v>43252</v>
      </c>
      <c r="I79" s="34" t="str">
        <f t="shared" si="2"/>
        <v>Jun-18</v>
      </c>
    </row>
    <row r="80" spans="3:9" x14ac:dyDescent="0.25">
      <c r="C80" s="190" t="s">
        <v>3037</v>
      </c>
      <c r="D80" s="20"/>
      <c r="F80" s="48">
        <v>76</v>
      </c>
      <c r="G80" s="92" t="s">
        <v>1703</v>
      </c>
      <c r="H80" s="24">
        <v>43282</v>
      </c>
      <c r="I80" s="34" t="str">
        <f t="shared" si="2"/>
        <v>Jul-18</v>
      </c>
    </row>
    <row r="81" spans="3:9" x14ac:dyDescent="0.25">
      <c r="C81" s="190" t="s">
        <v>3038</v>
      </c>
      <c r="D81" s="20"/>
      <c r="F81" s="48">
        <v>77</v>
      </c>
      <c r="G81" s="92" t="s">
        <v>1704</v>
      </c>
      <c r="H81" s="24">
        <v>43313</v>
      </c>
      <c r="I81" s="34" t="str">
        <f t="shared" si="2"/>
        <v>Aug-18</v>
      </c>
    </row>
    <row r="82" spans="3:9" x14ac:dyDescent="0.25">
      <c r="C82" s="190" t="s">
        <v>3039</v>
      </c>
      <c r="D82" s="20"/>
      <c r="F82" s="48">
        <v>78</v>
      </c>
      <c r="G82" s="92" t="s">
        <v>1705</v>
      </c>
      <c r="H82" s="24">
        <v>43344</v>
      </c>
      <c r="I82" s="34" t="str">
        <f t="shared" si="2"/>
        <v>Sep-18</v>
      </c>
    </row>
    <row r="83" spans="3:9" x14ac:dyDescent="0.25">
      <c r="C83" s="190" t="s">
        <v>3040</v>
      </c>
      <c r="D83" s="20"/>
      <c r="F83" s="165">
        <v>79</v>
      </c>
      <c r="G83" s="92" t="s">
        <v>2440</v>
      </c>
      <c r="H83" s="24">
        <v>43374</v>
      </c>
      <c r="I83" s="34" t="str">
        <f t="shared" ref="I83:I94" si="3">G83</f>
        <v>Oct-18</v>
      </c>
    </row>
    <row r="84" spans="3:9" x14ac:dyDescent="0.25">
      <c r="C84" s="48" t="s">
        <v>2715</v>
      </c>
      <c r="D84" t="s">
        <v>2745</v>
      </c>
      <c r="F84" s="165">
        <v>80</v>
      </c>
      <c r="G84" s="92" t="s">
        <v>2451</v>
      </c>
      <c r="H84" s="24">
        <v>43405</v>
      </c>
      <c r="I84" s="34" t="str">
        <f t="shared" si="3"/>
        <v>Nov-18</v>
      </c>
    </row>
    <row r="85" spans="3:9" x14ac:dyDescent="0.25">
      <c r="C85" s="48" t="s">
        <v>2716</v>
      </c>
      <c r="D85" s="20" t="s">
        <v>16</v>
      </c>
      <c r="F85" s="165">
        <v>81</v>
      </c>
      <c r="G85" s="92" t="s">
        <v>2441</v>
      </c>
      <c r="H85" s="24">
        <v>43435</v>
      </c>
      <c r="I85" s="34" t="str">
        <f t="shared" si="3"/>
        <v>Dec-18</v>
      </c>
    </row>
    <row r="86" spans="3:9" x14ac:dyDescent="0.25">
      <c r="C86" s="189" t="s">
        <v>2717</v>
      </c>
      <c r="D86" s="20" t="s">
        <v>15</v>
      </c>
      <c r="F86" s="165">
        <v>82</v>
      </c>
      <c r="G86" s="92" t="s">
        <v>2442</v>
      </c>
      <c r="H86" s="24">
        <v>43466</v>
      </c>
      <c r="I86" s="34" t="str">
        <f t="shared" si="3"/>
        <v>Jan-19</v>
      </c>
    </row>
    <row r="87" spans="3:9" x14ac:dyDescent="0.25">
      <c r="C87" s="189" t="s">
        <v>2718</v>
      </c>
      <c r="D87" s="20" t="s">
        <v>30</v>
      </c>
      <c r="F87" s="165">
        <v>83</v>
      </c>
      <c r="G87" s="92" t="s">
        <v>2443</v>
      </c>
      <c r="H87" s="24">
        <v>43497</v>
      </c>
      <c r="I87" s="34" t="str">
        <f t="shared" si="3"/>
        <v>Feb-19</v>
      </c>
    </row>
    <row r="88" spans="3:9" x14ac:dyDescent="0.25">
      <c r="C88" s="189" t="s">
        <v>2719</v>
      </c>
      <c r="D88" t="s">
        <v>79</v>
      </c>
      <c r="F88" s="165">
        <v>84</v>
      </c>
      <c r="G88" s="92" t="s">
        <v>2444</v>
      </c>
      <c r="H88" s="24">
        <v>43525</v>
      </c>
      <c r="I88" s="34" t="str">
        <f t="shared" si="3"/>
        <v>Mar-19</v>
      </c>
    </row>
    <row r="89" spans="3:9" x14ac:dyDescent="0.25">
      <c r="C89" s="189" t="s">
        <v>2720</v>
      </c>
      <c r="D89" t="s">
        <v>79</v>
      </c>
      <c r="F89" s="165">
        <v>85</v>
      </c>
      <c r="G89" s="92" t="s">
        <v>2445</v>
      </c>
      <c r="H89" s="24">
        <v>43556</v>
      </c>
      <c r="I89" s="34" t="str">
        <f t="shared" si="3"/>
        <v>Apr-19</v>
      </c>
    </row>
    <row r="90" spans="3:9" x14ac:dyDescent="0.25">
      <c r="C90" s="189" t="s">
        <v>2721</v>
      </c>
      <c r="D90" t="s">
        <v>79</v>
      </c>
      <c r="F90" s="165">
        <v>86</v>
      </c>
      <c r="G90" s="92" t="s">
        <v>2446</v>
      </c>
      <c r="H90" s="24">
        <v>43586</v>
      </c>
      <c r="I90" s="34" t="str">
        <f t="shared" si="3"/>
        <v>May-19</v>
      </c>
    </row>
    <row r="91" spans="3:9" x14ac:dyDescent="0.25">
      <c r="C91" s="189" t="s">
        <v>2722</v>
      </c>
      <c r="D91" t="s">
        <v>79</v>
      </c>
      <c r="F91" s="165">
        <v>87</v>
      </c>
      <c r="G91" s="92" t="s">
        <v>2447</v>
      </c>
      <c r="H91" s="24">
        <v>43617</v>
      </c>
      <c r="I91" s="34" t="str">
        <f t="shared" si="3"/>
        <v>Jun-19</v>
      </c>
    </row>
    <row r="92" spans="3:9" x14ac:dyDescent="0.25">
      <c r="C92" s="189" t="s">
        <v>2723</v>
      </c>
      <c r="D92" t="s">
        <v>79</v>
      </c>
      <c r="F92" s="165">
        <v>88</v>
      </c>
      <c r="G92" s="92" t="s">
        <v>2448</v>
      </c>
      <c r="H92" s="24">
        <v>43647</v>
      </c>
      <c r="I92" s="34" t="str">
        <f t="shared" si="3"/>
        <v>Jul-19</v>
      </c>
    </row>
    <row r="93" spans="3:9" x14ac:dyDescent="0.25">
      <c r="C93" s="189" t="s">
        <v>2724</v>
      </c>
      <c r="D93" t="s">
        <v>79</v>
      </c>
      <c r="F93" s="165">
        <v>89</v>
      </c>
      <c r="G93" s="92" t="s">
        <v>2449</v>
      </c>
      <c r="H93" s="24">
        <v>43678</v>
      </c>
      <c r="I93" s="34" t="str">
        <f t="shared" si="3"/>
        <v>Aug-19</v>
      </c>
    </row>
    <row r="94" spans="3:9" x14ac:dyDescent="0.25">
      <c r="C94" s="189" t="s">
        <v>2725</v>
      </c>
      <c r="D94" t="s">
        <v>79</v>
      </c>
      <c r="F94" s="165">
        <v>90</v>
      </c>
      <c r="G94" s="92" t="s">
        <v>2450</v>
      </c>
      <c r="H94" s="24">
        <v>43709</v>
      </c>
      <c r="I94" s="34" t="str">
        <f t="shared" si="3"/>
        <v>Sep-19</v>
      </c>
    </row>
    <row r="95" spans="3:9" x14ac:dyDescent="0.25">
      <c r="C95" s="189" t="s">
        <v>2726</v>
      </c>
      <c r="D95" t="s">
        <v>79</v>
      </c>
    </row>
    <row r="96" spans="3:9" x14ac:dyDescent="0.25">
      <c r="C96" s="189" t="s">
        <v>2727</v>
      </c>
      <c r="D96" t="s">
        <v>79</v>
      </c>
    </row>
    <row r="97" spans="3:4" x14ac:dyDescent="0.25">
      <c r="C97" s="189" t="s">
        <v>2728</v>
      </c>
      <c r="D97" t="s">
        <v>79</v>
      </c>
    </row>
    <row r="98" spans="3:4" x14ac:dyDescent="0.25">
      <c r="C98" s="189" t="s">
        <v>2729</v>
      </c>
      <c r="D98" t="s">
        <v>79</v>
      </c>
    </row>
    <row r="99" spans="3:4" x14ac:dyDescent="0.25">
      <c r="C99" s="189" t="s">
        <v>2730</v>
      </c>
      <c r="D99" t="s">
        <v>79</v>
      </c>
    </row>
    <row r="100" spans="3:4" x14ac:dyDescent="0.25">
      <c r="C100" s="189" t="s">
        <v>2731</v>
      </c>
      <c r="D100" t="s">
        <v>79</v>
      </c>
    </row>
    <row r="101" spans="3:4" x14ac:dyDescent="0.25">
      <c r="C101" s="189" t="s">
        <v>2732</v>
      </c>
      <c r="D101" t="s">
        <v>79</v>
      </c>
    </row>
    <row r="102" spans="3:4" x14ac:dyDescent="0.25">
      <c r="C102" s="189" t="s">
        <v>2733</v>
      </c>
      <c r="D102" t="s">
        <v>79</v>
      </c>
    </row>
    <row r="103" spans="3:4" x14ac:dyDescent="0.25">
      <c r="C103" s="189" t="s">
        <v>2734</v>
      </c>
      <c r="D103" s="20" t="s">
        <v>79</v>
      </c>
    </row>
    <row r="104" spans="3:4" x14ac:dyDescent="0.25">
      <c r="C104" s="189" t="s">
        <v>2735</v>
      </c>
      <c r="D104" s="20" t="s">
        <v>79</v>
      </c>
    </row>
    <row r="105" spans="3:4" x14ac:dyDescent="0.25">
      <c r="C105" s="189" t="s">
        <v>2736</v>
      </c>
      <c r="D105" s="20" t="s">
        <v>79</v>
      </c>
    </row>
    <row r="106" spans="3:4" x14ac:dyDescent="0.25">
      <c r="C106" s="189" t="s">
        <v>2737</v>
      </c>
      <c r="D106" s="20" t="s">
        <v>79</v>
      </c>
    </row>
    <row r="107" spans="3:4" x14ac:dyDescent="0.25">
      <c r="C107" s="189" t="s">
        <v>2738</v>
      </c>
      <c r="D107" s="20" t="s">
        <v>79</v>
      </c>
    </row>
    <row r="108" spans="3:4" x14ac:dyDescent="0.25">
      <c r="C108" s="189" t="s">
        <v>2739</v>
      </c>
      <c r="D108" s="20" t="s">
        <v>79</v>
      </c>
    </row>
    <row r="109" spans="3:4" x14ac:dyDescent="0.25">
      <c r="C109" s="189" t="s">
        <v>2740</v>
      </c>
      <c r="D109" s="20" t="s">
        <v>79</v>
      </c>
    </row>
    <row r="110" spans="3:4" x14ac:dyDescent="0.25">
      <c r="C110" s="189" t="s">
        <v>2741</v>
      </c>
      <c r="D110" s="20" t="s">
        <v>79</v>
      </c>
    </row>
    <row r="111" spans="3:4" x14ac:dyDescent="0.25">
      <c r="C111" s="189" t="s">
        <v>2742</v>
      </c>
      <c r="D111" s="20" t="s">
        <v>79</v>
      </c>
    </row>
    <row r="112" spans="3:4" x14ac:dyDescent="0.25">
      <c r="C112" s="189" t="s">
        <v>2743</v>
      </c>
      <c r="D112" s="20" t="s">
        <v>79</v>
      </c>
    </row>
    <row r="113" spans="3:4" x14ac:dyDescent="0.25">
      <c r="C113" s="189" t="s">
        <v>2744</v>
      </c>
      <c r="D113" s="20" t="s">
        <v>79</v>
      </c>
    </row>
    <row r="114" spans="3:4" x14ac:dyDescent="0.25">
      <c r="C114" s="190" t="s">
        <v>3041</v>
      </c>
      <c r="D114" s="20"/>
    </row>
    <row r="115" spans="3:4" x14ac:dyDescent="0.25">
      <c r="C115" s="190" t="s">
        <v>3042</v>
      </c>
      <c r="D115" s="20"/>
    </row>
    <row r="116" spans="3:4" x14ac:dyDescent="0.25">
      <c r="C116" s="190" t="s">
        <v>3043</v>
      </c>
      <c r="D116" s="20"/>
    </row>
    <row r="117" spans="3:4" x14ac:dyDescent="0.25">
      <c r="C117" s="190" t="s">
        <v>3044</v>
      </c>
      <c r="D117" s="20"/>
    </row>
    <row r="118" spans="3:4" x14ac:dyDescent="0.25">
      <c r="C118" s="190" t="s">
        <v>3045</v>
      </c>
      <c r="D118" s="20"/>
    </row>
    <row r="119" spans="3:4" x14ac:dyDescent="0.25">
      <c r="C119" s="190" t="s">
        <v>3046</v>
      </c>
      <c r="D119" s="20"/>
    </row>
    <row r="120" spans="3:4" x14ac:dyDescent="0.25">
      <c r="C120" s="190" t="s">
        <v>3047</v>
      </c>
      <c r="D120" s="20"/>
    </row>
    <row r="121" spans="3:4" x14ac:dyDescent="0.25">
      <c r="C121" s="190" t="s">
        <v>3048</v>
      </c>
      <c r="D121" s="20"/>
    </row>
    <row r="122" spans="3:4" x14ac:dyDescent="0.25">
      <c r="C122" s="190" t="s">
        <v>3049</v>
      </c>
      <c r="D122" s="20"/>
    </row>
    <row r="123" spans="3:4" x14ac:dyDescent="0.25">
      <c r="C123" s="190" t="s">
        <v>3050</v>
      </c>
      <c r="D123" s="20"/>
    </row>
    <row r="124" spans="3:4" x14ac:dyDescent="0.25">
      <c r="C124" s="48" t="s">
        <v>80</v>
      </c>
      <c r="D124" s="20" t="s">
        <v>241</v>
      </c>
    </row>
    <row r="125" spans="3:4" x14ac:dyDescent="0.25">
      <c r="C125" s="48" t="s">
        <v>81</v>
      </c>
      <c r="D125" s="20" t="s">
        <v>18</v>
      </c>
    </row>
    <row r="126" spans="3:4" x14ac:dyDescent="0.25">
      <c r="C126" s="48" t="s">
        <v>82</v>
      </c>
      <c r="D126" s="20" t="s">
        <v>17</v>
      </c>
    </row>
    <row r="127" spans="3:4" x14ac:dyDescent="0.25">
      <c r="C127" s="48" t="s">
        <v>83</v>
      </c>
      <c r="D127" s="20" t="s">
        <v>2171</v>
      </c>
    </row>
    <row r="128" spans="3:4" x14ac:dyDescent="0.25">
      <c r="C128" s="48" t="s">
        <v>84</v>
      </c>
      <c r="D128" s="20" t="s">
        <v>5</v>
      </c>
    </row>
    <row r="129" spans="3:4" x14ac:dyDescent="0.25">
      <c r="C129" s="48" t="s">
        <v>85</v>
      </c>
      <c r="D129" s="20" t="s">
        <v>6</v>
      </c>
    </row>
    <row r="130" spans="3:4" x14ac:dyDescent="0.25">
      <c r="C130" s="48" t="s">
        <v>86</v>
      </c>
      <c r="D130" s="20" t="s">
        <v>79</v>
      </c>
    </row>
    <row r="131" spans="3:4" x14ac:dyDescent="0.25">
      <c r="C131" s="48" t="s">
        <v>87</v>
      </c>
      <c r="D131" s="20" t="s">
        <v>79</v>
      </c>
    </row>
    <row r="132" spans="3:4" x14ac:dyDescent="0.25">
      <c r="C132" s="48" t="s">
        <v>88</v>
      </c>
      <c r="D132" s="20" t="s">
        <v>79</v>
      </c>
    </row>
    <row r="133" spans="3:4" x14ac:dyDescent="0.25">
      <c r="C133" s="48" t="s">
        <v>89</v>
      </c>
      <c r="D133" s="20" t="s">
        <v>79</v>
      </c>
    </row>
    <row r="134" spans="3:4" x14ac:dyDescent="0.25">
      <c r="C134" s="48" t="s">
        <v>90</v>
      </c>
      <c r="D134" s="20" t="s">
        <v>79</v>
      </c>
    </row>
    <row r="135" spans="3:4" x14ac:dyDescent="0.25">
      <c r="C135" s="48" t="s">
        <v>91</v>
      </c>
      <c r="D135" s="20" t="s">
        <v>79</v>
      </c>
    </row>
    <row r="136" spans="3:4" x14ac:dyDescent="0.25">
      <c r="C136" s="48" t="s">
        <v>92</v>
      </c>
      <c r="D136" s="20" t="s">
        <v>79</v>
      </c>
    </row>
    <row r="137" spans="3:4" x14ac:dyDescent="0.25">
      <c r="C137" s="48" t="s">
        <v>93</v>
      </c>
      <c r="D137" s="20" t="s">
        <v>79</v>
      </c>
    </row>
    <row r="138" spans="3:4" x14ac:dyDescent="0.25">
      <c r="C138" s="48" t="s">
        <v>94</v>
      </c>
      <c r="D138" s="20" t="s">
        <v>79</v>
      </c>
    </row>
    <row r="139" spans="3:4" x14ac:dyDescent="0.25">
      <c r="C139" s="48" t="s">
        <v>95</v>
      </c>
      <c r="D139" s="20" t="s">
        <v>79</v>
      </c>
    </row>
    <row r="140" spans="3:4" x14ac:dyDescent="0.25">
      <c r="C140" s="48" t="s">
        <v>96</v>
      </c>
      <c r="D140" s="20" t="s">
        <v>79</v>
      </c>
    </row>
    <row r="141" spans="3:4" x14ac:dyDescent="0.25">
      <c r="C141" s="48" t="s">
        <v>97</v>
      </c>
      <c r="D141" s="20" t="s">
        <v>79</v>
      </c>
    </row>
    <row r="142" spans="3:4" x14ac:dyDescent="0.25">
      <c r="C142" s="48" t="s">
        <v>98</v>
      </c>
      <c r="D142" s="20" t="s">
        <v>79</v>
      </c>
    </row>
    <row r="143" spans="3:4" x14ac:dyDescent="0.25">
      <c r="C143" s="48" t="s">
        <v>99</v>
      </c>
      <c r="D143" s="20" t="s">
        <v>79</v>
      </c>
    </row>
    <row r="144" spans="3:4" x14ac:dyDescent="0.25">
      <c r="C144" s="48" t="s">
        <v>2377</v>
      </c>
      <c r="D144" s="20" t="s">
        <v>79</v>
      </c>
    </row>
    <row r="145" spans="3:4" x14ac:dyDescent="0.25">
      <c r="C145" s="48" t="s">
        <v>2378</v>
      </c>
      <c r="D145" s="20" t="s">
        <v>79</v>
      </c>
    </row>
    <row r="146" spans="3:4" x14ac:dyDescent="0.25">
      <c r="C146" s="48" t="s">
        <v>2379</v>
      </c>
      <c r="D146" s="20" t="s">
        <v>79</v>
      </c>
    </row>
    <row r="147" spans="3:4" x14ac:dyDescent="0.25">
      <c r="C147" s="48" t="s">
        <v>2380</v>
      </c>
      <c r="D147" s="20" t="s">
        <v>79</v>
      </c>
    </row>
    <row r="148" spans="3:4" x14ac:dyDescent="0.25">
      <c r="C148" s="48" t="s">
        <v>2381</v>
      </c>
      <c r="D148" s="20" t="s">
        <v>79</v>
      </c>
    </row>
    <row r="149" spans="3:4" x14ac:dyDescent="0.25">
      <c r="C149" s="48" t="s">
        <v>2382</v>
      </c>
      <c r="D149" s="20" t="s">
        <v>79</v>
      </c>
    </row>
    <row r="150" spans="3:4" x14ac:dyDescent="0.25">
      <c r="C150" s="48" t="s">
        <v>2383</v>
      </c>
      <c r="D150" s="20" t="s">
        <v>79</v>
      </c>
    </row>
    <row r="151" spans="3:4" x14ac:dyDescent="0.25">
      <c r="C151" s="48" t="s">
        <v>2384</v>
      </c>
      <c r="D151" s="20" t="s">
        <v>79</v>
      </c>
    </row>
    <row r="152" spans="3:4" x14ac:dyDescent="0.25">
      <c r="C152" s="48" t="s">
        <v>2385</v>
      </c>
      <c r="D152" s="20" t="s">
        <v>79</v>
      </c>
    </row>
    <row r="153" spans="3:4" x14ac:dyDescent="0.25">
      <c r="C153" s="48" t="s">
        <v>2386</v>
      </c>
      <c r="D153" s="20" t="s">
        <v>79</v>
      </c>
    </row>
    <row r="154" spans="3:4" x14ac:dyDescent="0.25">
      <c r="C154" s="190" t="s">
        <v>3051</v>
      </c>
      <c r="D154" s="20"/>
    </row>
    <row r="155" spans="3:4" x14ac:dyDescent="0.25">
      <c r="C155" s="190" t="s">
        <v>3052</v>
      </c>
      <c r="D155" s="20"/>
    </row>
    <row r="156" spans="3:4" x14ac:dyDescent="0.25">
      <c r="C156" s="190" t="s">
        <v>3053</v>
      </c>
      <c r="D156" s="20"/>
    </row>
    <row r="157" spans="3:4" x14ac:dyDescent="0.25">
      <c r="C157" s="190" t="s">
        <v>3054</v>
      </c>
      <c r="D157" s="20"/>
    </row>
    <row r="158" spans="3:4" x14ac:dyDescent="0.25">
      <c r="C158" s="190" t="s">
        <v>3055</v>
      </c>
      <c r="D158" s="20"/>
    </row>
    <row r="159" spans="3:4" x14ac:dyDescent="0.25">
      <c r="C159" s="190" t="s">
        <v>3056</v>
      </c>
      <c r="D159" s="20"/>
    </row>
    <row r="160" spans="3:4" x14ac:dyDescent="0.25">
      <c r="C160" s="190" t="s">
        <v>3057</v>
      </c>
      <c r="D160" s="20"/>
    </row>
    <row r="161" spans="3:4" x14ac:dyDescent="0.25">
      <c r="C161" s="190" t="s">
        <v>3058</v>
      </c>
      <c r="D161" s="20"/>
    </row>
    <row r="162" spans="3:4" x14ac:dyDescent="0.25">
      <c r="C162" s="190" t="s">
        <v>3059</v>
      </c>
      <c r="D162" s="20"/>
    </row>
    <row r="163" spans="3:4" x14ac:dyDescent="0.25">
      <c r="C163" s="190" t="s">
        <v>3060</v>
      </c>
      <c r="D163" s="20"/>
    </row>
    <row r="164" spans="3:4" x14ac:dyDescent="0.25">
      <c r="C164" s="48" t="s">
        <v>100</v>
      </c>
      <c r="D164" s="20" t="s">
        <v>252</v>
      </c>
    </row>
    <row r="165" spans="3:4" x14ac:dyDescent="0.25">
      <c r="C165" s="48" t="s">
        <v>101</v>
      </c>
      <c r="D165" s="20" t="s">
        <v>19</v>
      </c>
    </row>
    <row r="166" spans="3:4" x14ac:dyDescent="0.25">
      <c r="C166" s="48" t="s">
        <v>102</v>
      </c>
      <c r="D166" s="20" t="s">
        <v>79</v>
      </c>
    </row>
    <row r="167" spans="3:4" x14ac:dyDescent="0.25">
      <c r="C167" s="48" t="s">
        <v>103</v>
      </c>
      <c r="D167" s="20" t="s">
        <v>79</v>
      </c>
    </row>
    <row r="168" spans="3:4" x14ac:dyDescent="0.25">
      <c r="C168" s="48" t="s">
        <v>104</v>
      </c>
      <c r="D168" s="20" t="s">
        <v>79</v>
      </c>
    </row>
    <row r="169" spans="3:4" x14ac:dyDescent="0.25">
      <c r="C169" s="48" t="s">
        <v>105</v>
      </c>
      <c r="D169" s="20" t="s">
        <v>79</v>
      </c>
    </row>
    <row r="170" spans="3:4" x14ac:dyDescent="0.25">
      <c r="C170" s="48" t="s">
        <v>106</v>
      </c>
      <c r="D170" s="20" t="s">
        <v>79</v>
      </c>
    </row>
    <row r="171" spans="3:4" x14ac:dyDescent="0.25">
      <c r="C171" s="48" t="s">
        <v>107</v>
      </c>
      <c r="D171" s="20" t="s">
        <v>79</v>
      </c>
    </row>
    <row r="172" spans="3:4" x14ac:dyDescent="0.25">
      <c r="C172" s="48" t="s">
        <v>108</v>
      </c>
      <c r="D172" s="20" t="s">
        <v>79</v>
      </c>
    </row>
    <row r="173" spans="3:4" x14ac:dyDescent="0.25">
      <c r="C173" s="48" t="s">
        <v>109</v>
      </c>
      <c r="D173" s="20" t="s">
        <v>79</v>
      </c>
    </row>
    <row r="174" spans="3:4" x14ac:dyDescent="0.25">
      <c r="C174" s="48" t="s">
        <v>110</v>
      </c>
      <c r="D174" s="20" t="s">
        <v>79</v>
      </c>
    </row>
    <row r="175" spans="3:4" x14ac:dyDescent="0.25">
      <c r="C175" s="48" t="s">
        <v>111</v>
      </c>
      <c r="D175" s="20" t="s">
        <v>79</v>
      </c>
    </row>
    <row r="176" spans="3:4" x14ac:dyDescent="0.25">
      <c r="C176" s="48" t="s">
        <v>112</v>
      </c>
      <c r="D176" s="20" t="s">
        <v>79</v>
      </c>
    </row>
    <row r="177" spans="3:4" x14ac:dyDescent="0.25">
      <c r="C177" s="48" t="s">
        <v>113</v>
      </c>
      <c r="D177" s="20" t="s">
        <v>79</v>
      </c>
    </row>
    <row r="178" spans="3:4" x14ac:dyDescent="0.25">
      <c r="C178" s="48" t="s">
        <v>114</v>
      </c>
      <c r="D178" s="20" t="s">
        <v>79</v>
      </c>
    </row>
    <row r="179" spans="3:4" x14ac:dyDescent="0.25">
      <c r="C179" s="48" t="s">
        <v>115</v>
      </c>
      <c r="D179" s="20" t="s">
        <v>79</v>
      </c>
    </row>
    <row r="180" spans="3:4" x14ac:dyDescent="0.25">
      <c r="C180" s="48" t="s">
        <v>116</v>
      </c>
      <c r="D180" s="20" t="s">
        <v>79</v>
      </c>
    </row>
    <row r="181" spans="3:4" x14ac:dyDescent="0.25">
      <c r="C181" s="48" t="s">
        <v>117</v>
      </c>
      <c r="D181" s="20" t="s">
        <v>79</v>
      </c>
    </row>
    <row r="182" spans="3:4" x14ac:dyDescent="0.25">
      <c r="C182" s="48" t="s">
        <v>118</v>
      </c>
      <c r="D182" s="20" t="s">
        <v>79</v>
      </c>
    </row>
    <row r="183" spans="3:4" x14ac:dyDescent="0.25">
      <c r="C183" s="48" t="s">
        <v>119</v>
      </c>
      <c r="D183" s="20" t="s">
        <v>79</v>
      </c>
    </row>
    <row r="184" spans="3:4" x14ac:dyDescent="0.25">
      <c r="C184" s="48" t="s">
        <v>2387</v>
      </c>
      <c r="D184" s="20" t="s">
        <v>79</v>
      </c>
    </row>
    <row r="185" spans="3:4" x14ac:dyDescent="0.25">
      <c r="C185" s="48" t="s">
        <v>2388</v>
      </c>
      <c r="D185" s="20" t="s">
        <v>79</v>
      </c>
    </row>
    <row r="186" spans="3:4" x14ac:dyDescent="0.25">
      <c r="C186" s="48" t="s">
        <v>2389</v>
      </c>
      <c r="D186" s="20" t="s">
        <v>79</v>
      </c>
    </row>
    <row r="187" spans="3:4" x14ac:dyDescent="0.25">
      <c r="C187" s="48" t="s">
        <v>2390</v>
      </c>
      <c r="D187" s="20" t="s">
        <v>79</v>
      </c>
    </row>
    <row r="188" spans="3:4" x14ac:dyDescent="0.25">
      <c r="C188" s="48" t="s">
        <v>2391</v>
      </c>
      <c r="D188" s="20" t="s">
        <v>79</v>
      </c>
    </row>
    <row r="189" spans="3:4" x14ac:dyDescent="0.25">
      <c r="C189" s="48" t="s">
        <v>2392</v>
      </c>
      <c r="D189" s="20" t="s">
        <v>79</v>
      </c>
    </row>
    <row r="190" spans="3:4" x14ac:dyDescent="0.25">
      <c r="C190" s="48" t="s">
        <v>2393</v>
      </c>
      <c r="D190" s="20" t="s">
        <v>79</v>
      </c>
    </row>
    <row r="191" spans="3:4" x14ac:dyDescent="0.25">
      <c r="C191" s="48" t="s">
        <v>2394</v>
      </c>
      <c r="D191" s="20" t="s">
        <v>79</v>
      </c>
    </row>
    <row r="192" spans="3:4" x14ac:dyDescent="0.25">
      <c r="C192" s="48" t="s">
        <v>2395</v>
      </c>
      <c r="D192" s="20" t="s">
        <v>79</v>
      </c>
    </row>
    <row r="193" spans="3:4" x14ac:dyDescent="0.25">
      <c r="C193" s="48" t="s">
        <v>2396</v>
      </c>
      <c r="D193" s="20" t="s">
        <v>79</v>
      </c>
    </row>
    <row r="194" spans="3:4" x14ac:dyDescent="0.25">
      <c r="C194" s="190" t="s">
        <v>3061</v>
      </c>
      <c r="D194" s="20"/>
    </row>
    <row r="195" spans="3:4" x14ac:dyDescent="0.25">
      <c r="C195" s="190" t="s">
        <v>3062</v>
      </c>
      <c r="D195" s="20"/>
    </row>
    <row r="196" spans="3:4" x14ac:dyDescent="0.25">
      <c r="C196" s="190" t="s">
        <v>3063</v>
      </c>
      <c r="D196" s="20"/>
    </row>
    <row r="197" spans="3:4" x14ac:dyDescent="0.25">
      <c r="C197" s="190" t="s">
        <v>3064</v>
      </c>
      <c r="D197" s="20"/>
    </row>
    <row r="198" spans="3:4" x14ac:dyDescent="0.25">
      <c r="C198" s="190" t="s">
        <v>3065</v>
      </c>
      <c r="D198" s="20"/>
    </row>
    <row r="199" spans="3:4" x14ac:dyDescent="0.25">
      <c r="C199" s="190" t="s">
        <v>3066</v>
      </c>
      <c r="D199" s="20"/>
    </row>
    <row r="200" spans="3:4" x14ac:dyDescent="0.25">
      <c r="C200" s="190" t="s">
        <v>3067</v>
      </c>
      <c r="D200" s="20"/>
    </row>
    <row r="201" spans="3:4" x14ac:dyDescent="0.25">
      <c r="C201" s="190" t="s">
        <v>3068</v>
      </c>
      <c r="D201" s="20"/>
    </row>
    <row r="202" spans="3:4" x14ac:dyDescent="0.25">
      <c r="C202" s="190" t="s">
        <v>3069</v>
      </c>
      <c r="D202" s="20"/>
    </row>
    <row r="203" spans="3:4" x14ac:dyDescent="0.25">
      <c r="C203" s="190" t="s">
        <v>3070</v>
      </c>
      <c r="D203" s="20"/>
    </row>
    <row r="204" spans="3:4" x14ac:dyDescent="0.25">
      <c r="C204" s="48" t="s">
        <v>120</v>
      </c>
      <c r="D204" s="20" t="s">
        <v>251</v>
      </c>
    </row>
    <row r="205" spans="3:4" x14ac:dyDescent="0.25">
      <c r="C205" s="48" t="s">
        <v>121</v>
      </c>
      <c r="D205" s="20" t="s">
        <v>19</v>
      </c>
    </row>
    <row r="206" spans="3:4" x14ac:dyDescent="0.25">
      <c r="C206" s="48" t="s">
        <v>122</v>
      </c>
      <c r="D206" s="20" t="s">
        <v>79</v>
      </c>
    </row>
    <row r="207" spans="3:4" x14ac:dyDescent="0.25">
      <c r="C207" s="48" t="s">
        <v>123</v>
      </c>
      <c r="D207" s="20" t="s">
        <v>79</v>
      </c>
    </row>
    <row r="208" spans="3:4" x14ac:dyDescent="0.25">
      <c r="C208" s="48" t="s">
        <v>124</v>
      </c>
      <c r="D208" s="20" t="s">
        <v>79</v>
      </c>
    </row>
    <row r="209" spans="3:4" x14ac:dyDescent="0.25">
      <c r="C209" s="48" t="s">
        <v>125</v>
      </c>
      <c r="D209" s="20" t="s">
        <v>79</v>
      </c>
    </row>
    <row r="210" spans="3:4" x14ac:dyDescent="0.25">
      <c r="C210" s="48" t="s">
        <v>126</v>
      </c>
      <c r="D210" s="20" t="s">
        <v>79</v>
      </c>
    </row>
    <row r="211" spans="3:4" x14ac:dyDescent="0.25">
      <c r="C211" s="48" t="s">
        <v>127</v>
      </c>
      <c r="D211" s="20" t="s">
        <v>79</v>
      </c>
    </row>
    <row r="212" spans="3:4" x14ac:dyDescent="0.25">
      <c r="C212" s="48" t="s">
        <v>128</v>
      </c>
      <c r="D212" s="20" t="s">
        <v>79</v>
      </c>
    </row>
    <row r="213" spans="3:4" x14ac:dyDescent="0.25">
      <c r="C213" s="48" t="s">
        <v>129</v>
      </c>
      <c r="D213" s="20" t="s">
        <v>79</v>
      </c>
    </row>
    <row r="214" spans="3:4" x14ac:dyDescent="0.25">
      <c r="C214" s="48" t="s">
        <v>130</v>
      </c>
      <c r="D214" s="20" t="s">
        <v>79</v>
      </c>
    </row>
    <row r="215" spans="3:4" x14ac:dyDescent="0.25">
      <c r="C215" s="48" t="s">
        <v>131</v>
      </c>
      <c r="D215" s="20" t="s">
        <v>79</v>
      </c>
    </row>
    <row r="216" spans="3:4" x14ac:dyDescent="0.25">
      <c r="C216" s="48" t="s">
        <v>132</v>
      </c>
      <c r="D216" s="20" t="s">
        <v>79</v>
      </c>
    </row>
    <row r="217" spans="3:4" x14ac:dyDescent="0.25">
      <c r="C217" s="48" t="s">
        <v>133</v>
      </c>
      <c r="D217" s="20" t="s">
        <v>79</v>
      </c>
    </row>
    <row r="218" spans="3:4" x14ac:dyDescent="0.25">
      <c r="C218" s="48" t="s">
        <v>134</v>
      </c>
      <c r="D218" s="20" t="s">
        <v>79</v>
      </c>
    </row>
    <row r="219" spans="3:4" x14ac:dyDescent="0.25">
      <c r="C219" s="48" t="s">
        <v>135</v>
      </c>
      <c r="D219" s="20" t="s">
        <v>79</v>
      </c>
    </row>
    <row r="220" spans="3:4" x14ac:dyDescent="0.25">
      <c r="C220" s="48" t="s">
        <v>136</v>
      </c>
      <c r="D220" s="20" t="s">
        <v>79</v>
      </c>
    </row>
    <row r="221" spans="3:4" x14ac:dyDescent="0.25">
      <c r="C221" s="48" t="s">
        <v>137</v>
      </c>
      <c r="D221" s="20" t="s">
        <v>79</v>
      </c>
    </row>
    <row r="222" spans="3:4" x14ac:dyDescent="0.25">
      <c r="C222" s="48" t="s">
        <v>138</v>
      </c>
      <c r="D222" s="20" t="s">
        <v>79</v>
      </c>
    </row>
    <row r="223" spans="3:4" x14ac:dyDescent="0.25">
      <c r="C223" s="48" t="s">
        <v>139</v>
      </c>
      <c r="D223" s="20" t="s">
        <v>79</v>
      </c>
    </row>
    <row r="224" spans="3:4" x14ac:dyDescent="0.25">
      <c r="C224" s="48" t="s">
        <v>2397</v>
      </c>
      <c r="D224" s="20" t="s">
        <v>79</v>
      </c>
    </row>
    <row r="225" spans="3:4" x14ac:dyDescent="0.25">
      <c r="C225" s="48" t="s">
        <v>2398</v>
      </c>
      <c r="D225" s="20" t="s">
        <v>79</v>
      </c>
    </row>
    <row r="226" spans="3:4" x14ac:dyDescent="0.25">
      <c r="C226" s="48" t="s">
        <v>2399</v>
      </c>
      <c r="D226" s="20" t="s">
        <v>79</v>
      </c>
    </row>
    <row r="227" spans="3:4" x14ac:dyDescent="0.25">
      <c r="C227" s="48" t="s">
        <v>2400</v>
      </c>
      <c r="D227" s="20" t="s">
        <v>79</v>
      </c>
    </row>
    <row r="228" spans="3:4" x14ac:dyDescent="0.25">
      <c r="C228" s="48" t="s">
        <v>2401</v>
      </c>
      <c r="D228" s="20" t="s">
        <v>79</v>
      </c>
    </row>
    <row r="229" spans="3:4" x14ac:dyDescent="0.25">
      <c r="C229" s="48" t="s">
        <v>2402</v>
      </c>
      <c r="D229" s="20" t="s">
        <v>79</v>
      </c>
    </row>
    <row r="230" spans="3:4" x14ac:dyDescent="0.25">
      <c r="C230" s="48" t="s">
        <v>2403</v>
      </c>
      <c r="D230" s="20" t="s">
        <v>79</v>
      </c>
    </row>
    <row r="231" spans="3:4" x14ac:dyDescent="0.25">
      <c r="C231" s="48" t="s">
        <v>2404</v>
      </c>
      <c r="D231" s="20" t="s">
        <v>79</v>
      </c>
    </row>
    <row r="232" spans="3:4" x14ac:dyDescent="0.25">
      <c r="C232" s="48" t="s">
        <v>2405</v>
      </c>
      <c r="D232" s="20" t="s">
        <v>79</v>
      </c>
    </row>
    <row r="233" spans="3:4" x14ac:dyDescent="0.25">
      <c r="C233" s="48" t="s">
        <v>2406</v>
      </c>
      <c r="D233" s="20" t="s">
        <v>79</v>
      </c>
    </row>
    <row r="234" spans="3:4" x14ac:dyDescent="0.25">
      <c r="C234" s="190" t="s">
        <v>3071</v>
      </c>
      <c r="D234" s="20"/>
    </row>
    <row r="235" spans="3:4" x14ac:dyDescent="0.25">
      <c r="C235" s="190" t="s">
        <v>3072</v>
      </c>
      <c r="D235" s="20"/>
    </row>
    <row r="236" spans="3:4" x14ac:dyDescent="0.25">
      <c r="C236" s="190" t="s">
        <v>3073</v>
      </c>
      <c r="D236" s="20"/>
    </row>
    <row r="237" spans="3:4" x14ac:dyDescent="0.25">
      <c r="C237" s="190" t="s">
        <v>3074</v>
      </c>
      <c r="D237" s="20"/>
    </row>
    <row r="238" spans="3:4" x14ac:dyDescent="0.25">
      <c r="C238" s="190" t="s">
        <v>3075</v>
      </c>
      <c r="D238" s="20"/>
    </row>
    <row r="239" spans="3:4" x14ac:dyDescent="0.25">
      <c r="C239" s="190" t="s">
        <v>3076</v>
      </c>
      <c r="D239" s="20"/>
    </row>
    <row r="240" spans="3:4" x14ac:dyDescent="0.25">
      <c r="C240" s="190" t="s">
        <v>3077</v>
      </c>
      <c r="D240" s="20"/>
    </row>
    <row r="241" spans="3:4" x14ac:dyDescent="0.25">
      <c r="C241" s="190" t="s">
        <v>3078</v>
      </c>
      <c r="D241" s="20"/>
    </row>
    <row r="242" spans="3:4" x14ac:dyDescent="0.25">
      <c r="C242" s="190" t="s">
        <v>3079</v>
      </c>
      <c r="D242" s="20"/>
    </row>
    <row r="243" spans="3:4" x14ac:dyDescent="0.25">
      <c r="C243" s="190" t="s">
        <v>3080</v>
      </c>
      <c r="D243" s="20"/>
    </row>
    <row r="244" spans="3:4" x14ac:dyDescent="0.25">
      <c r="C244" s="48" t="s">
        <v>2748</v>
      </c>
      <c r="D244" s="20" t="s">
        <v>2889</v>
      </c>
    </row>
    <row r="245" spans="3:4" x14ac:dyDescent="0.25">
      <c r="C245" s="48" t="s">
        <v>2749</v>
      </c>
      <c r="D245" s="20" t="s">
        <v>13</v>
      </c>
    </row>
    <row r="246" spans="3:4" x14ac:dyDescent="0.25">
      <c r="C246" s="189" t="s">
        <v>2750</v>
      </c>
      <c r="D246" s="20" t="s">
        <v>30</v>
      </c>
    </row>
    <row r="247" spans="3:4" x14ac:dyDescent="0.25">
      <c r="C247" s="189" t="s">
        <v>2751</v>
      </c>
      <c r="D247" s="20" t="s">
        <v>79</v>
      </c>
    </row>
    <row r="248" spans="3:4" x14ac:dyDescent="0.25">
      <c r="C248" s="189" t="s">
        <v>2752</v>
      </c>
      <c r="D248" s="20" t="s">
        <v>79</v>
      </c>
    </row>
    <row r="249" spans="3:4" x14ac:dyDescent="0.25">
      <c r="C249" s="189" t="s">
        <v>2753</v>
      </c>
      <c r="D249" s="20" t="s">
        <v>79</v>
      </c>
    </row>
    <row r="250" spans="3:4" x14ac:dyDescent="0.25">
      <c r="C250" s="189" t="s">
        <v>2754</v>
      </c>
      <c r="D250" s="20" t="s">
        <v>79</v>
      </c>
    </row>
    <row r="251" spans="3:4" x14ac:dyDescent="0.25">
      <c r="C251" s="189" t="s">
        <v>2755</v>
      </c>
      <c r="D251" s="20" t="s">
        <v>79</v>
      </c>
    </row>
    <row r="252" spans="3:4" x14ac:dyDescent="0.25">
      <c r="C252" s="189" t="s">
        <v>2756</v>
      </c>
      <c r="D252" s="20" t="s">
        <v>79</v>
      </c>
    </row>
    <row r="253" spans="3:4" x14ac:dyDescent="0.25">
      <c r="C253" s="189" t="s">
        <v>2757</v>
      </c>
      <c r="D253" s="20" t="s">
        <v>79</v>
      </c>
    </row>
    <row r="254" spans="3:4" x14ac:dyDescent="0.25">
      <c r="C254" s="189" t="s">
        <v>2758</v>
      </c>
      <c r="D254" s="20" t="s">
        <v>79</v>
      </c>
    </row>
    <row r="255" spans="3:4" x14ac:dyDescent="0.25">
      <c r="C255" s="189" t="s">
        <v>2759</v>
      </c>
      <c r="D255" s="20" t="s">
        <v>79</v>
      </c>
    </row>
    <row r="256" spans="3:4" x14ac:dyDescent="0.25">
      <c r="C256" s="189" t="s">
        <v>2760</v>
      </c>
      <c r="D256" s="20" t="s">
        <v>79</v>
      </c>
    </row>
    <row r="257" spans="3:4" x14ac:dyDescent="0.25">
      <c r="C257" s="189" t="s">
        <v>2761</v>
      </c>
      <c r="D257" s="20" t="s">
        <v>79</v>
      </c>
    </row>
    <row r="258" spans="3:4" x14ac:dyDescent="0.25">
      <c r="C258" s="189" t="s">
        <v>2762</v>
      </c>
      <c r="D258" s="20" t="s">
        <v>79</v>
      </c>
    </row>
    <row r="259" spans="3:4" x14ac:dyDescent="0.25">
      <c r="C259" s="189" t="s">
        <v>2763</v>
      </c>
      <c r="D259" s="20" t="s">
        <v>79</v>
      </c>
    </row>
    <row r="260" spans="3:4" x14ac:dyDescent="0.25">
      <c r="C260" s="189" t="s">
        <v>2764</v>
      </c>
      <c r="D260" s="20" t="s">
        <v>79</v>
      </c>
    </row>
    <row r="261" spans="3:4" x14ac:dyDescent="0.25">
      <c r="C261" s="189" t="s">
        <v>2765</v>
      </c>
      <c r="D261" s="20" t="s">
        <v>79</v>
      </c>
    </row>
    <row r="262" spans="3:4" x14ac:dyDescent="0.25">
      <c r="C262" s="189" t="s">
        <v>2766</v>
      </c>
      <c r="D262" s="20" t="s">
        <v>79</v>
      </c>
    </row>
    <row r="263" spans="3:4" x14ac:dyDescent="0.25">
      <c r="C263" s="189" t="s">
        <v>2767</v>
      </c>
      <c r="D263" s="20" t="s">
        <v>79</v>
      </c>
    </row>
    <row r="264" spans="3:4" x14ac:dyDescent="0.25">
      <c r="C264" s="189" t="s">
        <v>2768</v>
      </c>
      <c r="D264" s="20" t="s">
        <v>79</v>
      </c>
    </row>
    <row r="265" spans="3:4" x14ac:dyDescent="0.25">
      <c r="C265" s="189" t="s">
        <v>2769</v>
      </c>
      <c r="D265" s="20" t="s">
        <v>79</v>
      </c>
    </row>
    <row r="266" spans="3:4" x14ac:dyDescent="0.25">
      <c r="C266" s="189" t="s">
        <v>2770</v>
      </c>
      <c r="D266" s="20" t="s">
        <v>79</v>
      </c>
    </row>
    <row r="267" spans="3:4" x14ac:dyDescent="0.25">
      <c r="C267" s="189" t="s">
        <v>2771</v>
      </c>
      <c r="D267" s="20" t="s">
        <v>79</v>
      </c>
    </row>
    <row r="268" spans="3:4" x14ac:dyDescent="0.25">
      <c r="C268" s="189" t="s">
        <v>2772</v>
      </c>
      <c r="D268" s="20" t="s">
        <v>79</v>
      </c>
    </row>
    <row r="269" spans="3:4" x14ac:dyDescent="0.25">
      <c r="C269" s="189" t="s">
        <v>2773</v>
      </c>
      <c r="D269" s="20" t="s">
        <v>79</v>
      </c>
    </row>
    <row r="270" spans="3:4" x14ac:dyDescent="0.25">
      <c r="C270" s="189" t="s">
        <v>2774</v>
      </c>
      <c r="D270" s="20" t="s">
        <v>79</v>
      </c>
    </row>
    <row r="271" spans="3:4" x14ac:dyDescent="0.25">
      <c r="C271" s="189" t="s">
        <v>2775</v>
      </c>
      <c r="D271" s="20" t="s">
        <v>79</v>
      </c>
    </row>
    <row r="272" spans="3:4" x14ac:dyDescent="0.25">
      <c r="C272" s="189" t="s">
        <v>2776</v>
      </c>
      <c r="D272" s="20" t="s">
        <v>79</v>
      </c>
    </row>
    <row r="273" spans="3:4" x14ac:dyDescent="0.25">
      <c r="C273" s="189" t="s">
        <v>2777</v>
      </c>
      <c r="D273" s="20" t="s">
        <v>79</v>
      </c>
    </row>
    <row r="274" spans="3:4" x14ac:dyDescent="0.25">
      <c r="C274" s="190" t="s">
        <v>3081</v>
      </c>
      <c r="D274" s="20"/>
    </row>
    <row r="275" spans="3:4" x14ac:dyDescent="0.25">
      <c r="C275" s="190" t="s">
        <v>3082</v>
      </c>
      <c r="D275" s="20"/>
    </row>
    <row r="276" spans="3:4" x14ac:dyDescent="0.25">
      <c r="C276" s="190" t="s">
        <v>3083</v>
      </c>
      <c r="D276" s="20"/>
    </row>
    <row r="277" spans="3:4" x14ac:dyDescent="0.25">
      <c r="C277" s="190" t="s">
        <v>3084</v>
      </c>
      <c r="D277" s="20"/>
    </row>
    <row r="278" spans="3:4" x14ac:dyDescent="0.25">
      <c r="C278" s="190" t="s">
        <v>3085</v>
      </c>
      <c r="D278" s="20"/>
    </row>
    <row r="279" spans="3:4" x14ac:dyDescent="0.25">
      <c r="C279" s="190" t="s">
        <v>3086</v>
      </c>
      <c r="D279" s="20"/>
    </row>
    <row r="280" spans="3:4" x14ac:dyDescent="0.25">
      <c r="C280" s="190" t="s">
        <v>3087</v>
      </c>
      <c r="D280" s="20"/>
    </row>
    <row r="281" spans="3:4" x14ac:dyDescent="0.25">
      <c r="C281" s="190" t="s">
        <v>3088</v>
      </c>
      <c r="D281" s="20"/>
    </row>
    <row r="282" spans="3:4" x14ac:dyDescent="0.25">
      <c r="C282" s="190" t="s">
        <v>3089</v>
      </c>
      <c r="D282" s="20"/>
    </row>
    <row r="283" spans="3:4" x14ac:dyDescent="0.25">
      <c r="C283" s="190" t="s">
        <v>3090</v>
      </c>
      <c r="D283" s="20"/>
    </row>
    <row r="284" spans="3:4" x14ac:dyDescent="0.25">
      <c r="C284" s="48" t="s">
        <v>140</v>
      </c>
      <c r="D284" s="20" t="s">
        <v>250</v>
      </c>
    </row>
    <row r="285" spans="3:4" x14ac:dyDescent="0.25">
      <c r="C285" s="48" t="s">
        <v>141</v>
      </c>
      <c r="D285" s="20" t="s">
        <v>18</v>
      </c>
    </row>
    <row r="286" spans="3:4" x14ac:dyDescent="0.25">
      <c r="C286" s="48" t="s">
        <v>142</v>
      </c>
      <c r="D286" s="20" t="s">
        <v>17</v>
      </c>
    </row>
    <row r="287" spans="3:4" x14ac:dyDescent="0.25">
      <c r="C287" s="48" t="s">
        <v>143</v>
      </c>
      <c r="D287" s="20" t="s">
        <v>2171</v>
      </c>
    </row>
    <row r="288" spans="3:4" x14ac:dyDescent="0.25">
      <c r="C288" s="48" t="s">
        <v>144</v>
      </c>
      <c r="D288" s="20" t="s">
        <v>5</v>
      </c>
    </row>
    <row r="289" spans="3:4" x14ac:dyDescent="0.25">
      <c r="C289" s="48" t="s">
        <v>145</v>
      </c>
      <c r="D289" s="20" t="s">
        <v>15</v>
      </c>
    </row>
    <row r="290" spans="3:4" x14ac:dyDescent="0.25">
      <c r="C290" s="48" t="s">
        <v>146</v>
      </c>
      <c r="D290" s="20" t="s">
        <v>496</v>
      </c>
    </row>
    <row r="291" spans="3:4" x14ac:dyDescent="0.25">
      <c r="C291" s="48" t="s">
        <v>147</v>
      </c>
      <c r="D291" s="20" t="s">
        <v>14</v>
      </c>
    </row>
    <row r="292" spans="3:4" x14ac:dyDescent="0.25">
      <c r="C292" s="48" t="s">
        <v>148</v>
      </c>
      <c r="D292" s="20" t="s">
        <v>79</v>
      </c>
    </row>
    <row r="293" spans="3:4" x14ac:dyDescent="0.25">
      <c r="C293" s="48" t="s">
        <v>149</v>
      </c>
      <c r="D293" s="20" t="s">
        <v>79</v>
      </c>
    </row>
    <row r="294" spans="3:4" x14ac:dyDescent="0.25">
      <c r="C294" s="48" t="s">
        <v>150</v>
      </c>
      <c r="D294" s="20" t="s">
        <v>79</v>
      </c>
    </row>
    <row r="295" spans="3:4" x14ac:dyDescent="0.25">
      <c r="C295" s="48" t="s">
        <v>151</v>
      </c>
      <c r="D295" s="20" t="s">
        <v>79</v>
      </c>
    </row>
    <row r="296" spans="3:4" x14ac:dyDescent="0.25">
      <c r="C296" s="48" t="s">
        <v>152</v>
      </c>
      <c r="D296" s="20" t="s">
        <v>79</v>
      </c>
    </row>
    <row r="297" spans="3:4" x14ac:dyDescent="0.25">
      <c r="C297" s="48" t="s">
        <v>153</v>
      </c>
      <c r="D297" s="20" t="s">
        <v>79</v>
      </c>
    </row>
    <row r="298" spans="3:4" x14ac:dyDescent="0.25">
      <c r="C298" s="48" t="s">
        <v>154</v>
      </c>
      <c r="D298" s="20" t="s">
        <v>79</v>
      </c>
    </row>
    <row r="299" spans="3:4" x14ac:dyDescent="0.25">
      <c r="C299" s="48" t="s">
        <v>155</v>
      </c>
      <c r="D299" s="20" t="s">
        <v>79</v>
      </c>
    </row>
    <row r="300" spans="3:4" x14ac:dyDescent="0.25">
      <c r="C300" s="48" t="s">
        <v>156</v>
      </c>
      <c r="D300" s="20" t="s">
        <v>79</v>
      </c>
    </row>
    <row r="301" spans="3:4" x14ac:dyDescent="0.25">
      <c r="C301" s="48" t="s">
        <v>157</v>
      </c>
      <c r="D301" s="20" t="s">
        <v>79</v>
      </c>
    </row>
    <row r="302" spans="3:4" x14ac:dyDescent="0.25">
      <c r="C302" s="48" t="s">
        <v>158</v>
      </c>
      <c r="D302" s="20" t="s">
        <v>79</v>
      </c>
    </row>
    <row r="303" spans="3:4" x14ac:dyDescent="0.25">
      <c r="C303" s="48" t="s">
        <v>159</v>
      </c>
      <c r="D303" s="20" t="s">
        <v>79</v>
      </c>
    </row>
    <row r="304" spans="3:4" x14ac:dyDescent="0.25">
      <c r="C304" s="48" t="s">
        <v>2407</v>
      </c>
      <c r="D304" s="20" t="s">
        <v>79</v>
      </c>
    </row>
    <row r="305" spans="3:4" x14ac:dyDescent="0.25">
      <c r="C305" s="48" t="s">
        <v>2408</v>
      </c>
      <c r="D305" s="20" t="s">
        <v>79</v>
      </c>
    </row>
    <row r="306" spans="3:4" x14ac:dyDescent="0.25">
      <c r="C306" s="48" t="s">
        <v>2409</v>
      </c>
      <c r="D306" s="20" t="s">
        <v>79</v>
      </c>
    </row>
    <row r="307" spans="3:4" x14ac:dyDescent="0.25">
      <c r="C307" s="48" t="s">
        <v>2410</v>
      </c>
      <c r="D307" s="20" t="s">
        <v>79</v>
      </c>
    </row>
    <row r="308" spans="3:4" x14ac:dyDescent="0.25">
      <c r="C308" s="48" t="s">
        <v>2411</v>
      </c>
      <c r="D308" s="20" t="s">
        <v>79</v>
      </c>
    </row>
    <row r="309" spans="3:4" x14ac:dyDescent="0.25">
      <c r="C309" s="48" t="s">
        <v>2412</v>
      </c>
      <c r="D309" s="20" t="s">
        <v>79</v>
      </c>
    </row>
    <row r="310" spans="3:4" x14ac:dyDescent="0.25">
      <c r="C310" s="48" t="s">
        <v>2413</v>
      </c>
      <c r="D310" s="20" t="s">
        <v>79</v>
      </c>
    </row>
    <row r="311" spans="3:4" x14ac:dyDescent="0.25">
      <c r="C311" s="48" t="s">
        <v>2414</v>
      </c>
      <c r="D311" s="20" t="s">
        <v>79</v>
      </c>
    </row>
    <row r="312" spans="3:4" x14ac:dyDescent="0.25">
      <c r="C312" s="48" t="s">
        <v>2415</v>
      </c>
      <c r="D312" s="20" t="s">
        <v>79</v>
      </c>
    </row>
    <row r="313" spans="3:4" x14ac:dyDescent="0.25">
      <c r="C313" s="48" t="s">
        <v>2416</v>
      </c>
      <c r="D313" s="20" t="s">
        <v>79</v>
      </c>
    </row>
    <row r="314" spans="3:4" x14ac:dyDescent="0.25">
      <c r="C314" s="190" t="s">
        <v>3091</v>
      </c>
      <c r="D314" s="20"/>
    </row>
    <row r="315" spans="3:4" x14ac:dyDescent="0.25">
      <c r="C315" s="190" t="s">
        <v>3092</v>
      </c>
      <c r="D315" s="20"/>
    </row>
    <row r="316" spans="3:4" x14ac:dyDescent="0.25">
      <c r="C316" s="190" t="s">
        <v>3093</v>
      </c>
      <c r="D316" s="20"/>
    </row>
    <row r="317" spans="3:4" x14ac:dyDescent="0.25">
      <c r="C317" s="190" t="s">
        <v>3094</v>
      </c>
      <c r="D317" s="20"/>
    </row>
    <row r="318" spans="3:4" x14ac:dyDescent="0.25">
      <c r="C318" s="190" t="s">
        <v>3095</v>
      </c>
      <c r="D318" s="20"/>
    </row>
    <row r="319" spans="3:4" x14ac:dyDescent="0.25">
      <c r="C319" s="190" t="s">
        <v>3096</v>
      </c>
      <c r="D319" s="20"/>
    </row>
    <row r="320" spans="3:4" x14ac:dyDescent="0.25">
      <c r="C320" s="190" t="s">
        <v>3097</v>
      </c>
      <c r="D320" s="20"/>
    </row>
    <row r="321" spans="3:4" x14ac:dyDescent="0.25">
      <c r="C321" s="190" t="s">
        <v>3098</v>
      </c>
      <c r="D321" s="20"/>
    </row>
    <row r="322" spans="3:4" x14ac:dyDescent="0.25">
      <c r="C322" s="190" t="s">
        <v>3099</v>
      </c>
      <c r="D322" s="20"/>
    </row>
    <row r="323" spans="3:4" x14ac:dyDescent="0.25">
      <c r="C323" s="190" t="s">
        <v>3100</v>
      </c>
      <c r="D323" s="20"/>
    </row>
    <row r="324" spans="3:4" x14ac:dyDescent="0.25">
      <c r="C324" s="48" t="s">
        <v>160</v>
      </c>
      <c r="D324" s="20" t="s">
        <v>249</v>
      </c>
    </row>
    <row r="325" spans="3:4" x14ac:dyDescent="0.25">
      <c r="C325" s="48" t="s">
        <v>161</v>
      </c>
      <c r="D325" s="20" t="s">
        <v>18</v>
      </c>
    </row>
    <row r="326" spans="3:4" x14ac:dyDescent="0.25">
      <c r="C326" s="48" t="s">
        <v>162</v>
      </c>
      <c r="D326" s="20" t="s">
        <v>1012</v>
      </c>
    </row>
    <row r="327" spans="3:4" x14ac:dyDescent="0.25">
      <c r="C327" s="48" t="s">
        <v>163</v>
      </c>
      <c r="D327" s="20" t="s">
        <v>17</v>
      </c>
    </row>
    <row r="328" spans="3:4" x14ac:dyDescent="0.25">
      <c r="C328" s="48" t="s">
        <v>164</v>
      </c>
      <c r="D328" s="20" t="s">
        <v>49</v>
      </c>
    </row>
    <row r="329" spans="3:4" x14ac:dyDescent="0.25">
      <c r="C329" s="48" t="s">
        <v>165</v>
      </c>
      <c r="D329" s="20" t="s">
        <v>612</v>
      </c>
    </row>
    <row r="330" spans="3:4" x14ac:dyDescent="0.25">
      <c r="C330" s="48" t="s">
        <v>166</v>
      </c>
      <c r="D330" s="20" t="s">
        <v>660</v>
      </c>
    </row>
    <row r="331" spans="3:4" x14ac:dyDescent="0.25">
      <c r="C331" s="48" t="s">
        <v>167</v>
      </c>
      <c r="D331" s="20" t="s">
        <v>48</v>
      </c>
    </row>
    <row r="332" spans="3:4" x14ac:dyDescent="0.25">
      <c r="C332" s="48" t="s">
        <v>168</v>
      </c>
      <c r="D332" s="20" t="s">
        <v>50</v>
      </c>
    </row>
    <row r="333" spans="3:4" x14ac:dyDescent="0.25">
      <c r="C333" s="48" t="s">
        <v>169</v>
      </c>
      <c r="D333" s="20" t="s">
        <v>6</v>
      </c>
    </row>
    <row r="334" spans="3:4" x14ac:dyDescent="0.25">
      <c r="C334" s="48" t="s">
        <v>170</v>
      </c>
      <c r="D334" s="20" t="s">
        <v>47</v>
      </c>
    </row>
    <row r="335" spans="3:4" x14ac:dyDescent="0.25">
      <c r="C335" s="48" t="s">
        <v>171</v>
      </c>
      <c r="D335" s="20" t="s">
        <v>14</v>
      </c>
    </row>
    <row r="336" spans="3:4" x14ac:dyDescent="0.25">
      <c r="C336" s="48" t="s">
        <v>172</v>
      </c>
      <c r="D336" s="20" t="s">
        <v>560</v>
      </c>
    </row>
    <row r="337" spans="3:4" x14ac:dyDescent="0.25">
      <c r="C337" s="48" t="s">
        <v>173</v>
      </c>
      <c r="D337" s="20" t="s">
        <v>79</v>
      </c>
    </row>
    <row r="338" spans="3:4" x14ac:dyDescent="0.25">
      <c r="C338" s="48" t="s">
        <v>174</v>
      </c>
      <c r="D338" s="20" t="s">
        <v>79</v>
      </c>
    </row>
    <row r="339" spans="3:4" x14ac:dyDescent="0.25">
      <c r="C339" s="48" t="s">
        <v>175</v>
      </c>
      <c r="D339" s="20" t="s">
        <v>79</v>
      </c>
    </row>
    <row r="340" spans="3:4" x14ac:dyDescent="0.25">
      <c r="C340" s="48" t="s">
        <v>176</v>
      </c>
      <c r="D340" s="20" t="s">
        <v>79</v>
      </c>
    </row>
    <row r="341" spans="3:4" x14ac:dyDescent="0.25">
      <c r="C341" s="48" t="s">
        <v>177</v>
      </c>
      <c r="D341" s="20" t="s">
        <v>79</v>
      </c>
    </row>
    <row r="342" spans="3:4" x14ac:dyDescent="0.25">
      <c r="C342" s="48" t="s">
        <v>178</v>
      </c>
      <c r="D342" s="20" t="s">
        <v>79</v>
      </c>
    </row>
    <row r="343" spans="3:4" x14ac:dyDescent="0.25">
      <c r="C343" s="48" t="s">
        <v>179</v>
      </c>
      <c r="D343" s="20" t="s">
        <v>79</v>
      </c>
    </row>
    <row r="344" spans="3:4" x14ac:dyDescent="0.25">
      <c r="C344" s="48" t="s">
        <v>2417</v>
      </c>
      <c r="D344" s="20" t="s">
        <v>79</v>
      </c>
    </row>
    <row r="345" spans="3:4" x14ac:dyDescent="0.25">
      <c r="C345" s="48" t="s">
        <v>2418</v>
      </c>
      <c r="D345" s="20" t="s">
        <v>79</v>
      </c>
    </row>
    <row r="346" spans="3:4" x14ac:dyDescent="0.25">
      <c r="C346" s="48" t="s">
        <v>2419</v>
      </c>
      <c r="D346" s="20" t="s">
        <v>79</v>
      </c>
    </row>
    <row r="347" spans="3:4" x14ac:dyDescent="0.25">
      <c r="C347" s="48" t="s">
        <v>2420</v>
      </c>
      <c r="D347" s="20" t="s">
        <v>79</v>
      </c>
    </row>
    <row r="348" spans="3:4" x14ac:dyDescent="0.25">
      <c r="C348" s="48" t="s">
        <v>2421</v>
      </c>
      <c r="D348" s="20" t="s">
        <v>79</v>
      </c>
    </row>
    <row r="349" spans="3:4" x14ac:dyDescent="0.25">
      <c r="C349" s="48" t="s">
        <v>2422</v>
      </c>
      <c r="D349" s="20" t="s">
        <v>79</v>
      </c>
    </row>
    <row r="350" spans="3:4" x14ac:dyDescent="0.25">
      <c r="C350" s="48" t="s">
        <v>2423</v>
      </c>
      <c r="D350" s="20" t="s">
        <v>79</v>
      </c>
    </row>
    <row r="351" spans="3:4" x14ac:dyDescent="0.25">
      <c r="C351" s="48" t="s">
        <v>2424</v>
      </c>
      <c r="D351" s="20" t="s">
        <v>79</v>
      </c>
    </row>
    <row r="352" spans="3:4" x14ac:dyDescent="0.25">
      <c r="C352" s="48" t="s">
        <v>2425</v>
      </c>
      <c r="D352" s="20" t="s">
        <v>79</v>
      </c>
    </row>
    <row r="353" spans="3:4" x14ac:dyDescent="0.25">
      <c r="C353" s="48" t="s">
        <v>2426</v>
      </c>
      <c r="D353" s="20" t="s">
        <v>79</v>
      </c>
    </row>
    <row r="354" spans="3:4" x14ac:dyDescent="0.25">
      <c r="C354" s="190" t="s">
        <v>3101</v>
      </c>
      <c r="D354" s="20"/>
    </row>
    <row r="355" spans="3:4" x14ac:dyDescent="0.25">
      <c r="C355" s="190" t="s">
        <v>3102</v>
      </c>
      <c r="D355" s="20"/>
    </row>
    <row r="356" spans="3:4" x14ac:dyDescent="0.25">
      <c r="C356" s="190" t="s">
        <v>3103</v>
      </c>
      <c r="D356" s="20"/>
    </row>
    <row r="357" spans="3:4" x14ac:dyDescent="0.25">
      <c r="C357" s="190" t="s">
        <v>3104</v>
      </c>
      <c r="D357" s="20"/>
    </row>
    <row r="358" spans="3:4" x14ac:dyDescent="0.25">
      <c r="C358" s="190" t="s">
        <v>3105</v>
      </c>
      <c r="D358" s="20"/>
    </row>
    <row r="359" spans="3:4" x14ac:dyDescent="0.25">
      <c r="C359" s="190" t="s">
        <v>3106</v>
      </c>
      <c r="D359" s="20"/>
    </row>
    <row r="360" spans="3:4" x14ac:dyDescent="0.25">
      <c r="C360" s="190" t="s">
        <v>3107</v>
      </c>
      <c r="D360" s="20"/>
    </row>
    <row r="361" spans="3:4" x14ac:dyDescent="0.25">
      <c r="C361" s="190" t="s">
        <v>3108</v>
      </c>
      <c r="D361" s="20"/>
    </row>
    <row r="362" spans="3:4" x14ac:dyDescent="0.25">
      <c r="C362" s="190" t="s">
        <v>3109</v>
      </c>
      <c r="D362" s="20"/>
    </row>
    <row r="363" spans="3:4" x14ac:dyDescent="0.25">
      <c r="C363" s="190" t="s">
        <v>3110</v>
      </c>
      <c r="D363" s="20"/>
    </row>
    <row r="364" spans="3:4" x14ac:dyDescent="0.25">
      <c r="C364" s="48" t="s">
        <v>182</v>
      </c>
      <c r="D364" s="20" t="s">
        <v>248</v>
      </c>
    </row>
    <row r="365" spans="3:4" x14ac:dyDescent="0.25">
      <c r="C365" s="48" t="s">
        <v>183</v>
      </c>
      <c r="D365" s="20" t="s">
        <v>16</v>
      </c>
    </row>
    <row r="366" spans="3:4" x14ac:dyDescent="0.25">
      <c r="C366" s="48" t="s">
        <v>184</v>
      </c>
      <c r="D366" s="20" t="s">
        <v>1012</v>
      </c>
    </row>
    <row r="367" spans="3:4" x14ac:dyDescent="0.25">
      <c r="C367" s="48" t="s">
        <v>185</v>
      </c>
      <c r="D367" s="20" t="s">
        <v>1175</v>
      </c>
    </row>
    <row r="368" spans="3:4" x14ac:dyDescent="0.25">
      <c r="C368" s="48" t="s">
        <v>186</v>
      </c>
      <c r="D368" s="20" t="s">
        <v>17</v>
      </c>
    </row>
    <row r="369" spans="3:4" x14ac:dyDescent="0.25">
      <c r="C369" s="48" t="s">
        <v>187</v>
      </c>
      <c r="D369" s="20" t="s">
        <v>2171</v>
      </c>
    </row>
    <row r="370" spans="3:4" x14ac:dyDescent="0.25">
      <c r="C370" s="48" t="s">
        <v>188</v>
      </c>
      <c r="D370" s="20" t="s">
        <v>5</v>
      </c>
    </row>
    <row r="371" spans="3:4" x14ac:dyDescent="0.25">
      <c r="C371" s="48" t="s">
        <v>189</v>
      </c>
      <c r="D371" s="20" t="s">
        <v>496</v>
      </c>
    </row>
    <row r="372" spans="3:4" x14ac:dyDescent="0.25">
      <c r="C372" s="48" t="s">
        <v>190</v>
      </c>
      <c r="D372" s="20" t="s">
        <v>181</v>
      </c>
    </row>
    <row r="373" spans="3:4" x14ac:dyDescent="0.25">
      <c r="C373" s="48" t="s">
        <v>191</v>
      </c>
      <c r="D373" s="20" t="s">
        <v>79</v>
      </c>
    </row>
    <row r="374" spans="3:4" x14ac:dyDescent="0.25">
      <c r="C374" s="48" t="s">
        <v>192</v>
      </c>
      <c r="D374" s="20" t="s">
        <v>79</v>
      </c>
    </row>
    <row r="375" spans="3:4" x14ac:dyDescent="0.25">
      <c r="C375" s="48" t="s">
        <v>193</v>
      </c>
      <c r="D375" s="20" t="s">
        <v>79</v>
      </c>
    </row>
    <row r="376" spans="3:4" x14ac:dyDescent="0.25">
      <c r="C376" s="48" t="s">
        <v>194</v>
      </c>
      <c r="D376" s="20" t="s">
        <v>79</v>
      </c>
    </row>
    <row r="377" spans="3:4" x14ac:dyDescent="0.25">
      <c r="C377" s="48" t="s">
        <v>195</v>
      </c>
      <c r="D377" s="20" t="s">
        <v>79</v>
      </c>
    </row>
    <row r="378" spans="3:4" x14ac:dyDescent="0.25">
      <c r="C378" s="48" t="s">
        <v>196</v>
      </c>
      <c r="D378" s="20" t="s">
        <v>79</v>
      </c>
    </row>
    <row r="379" spans="3:4" x14ac:dyDescent="0.25">
      <c r="C379" s="48" t="s">
        <v>197</v>
      </c>
      <c r="D379" s="20" t="s">
        <v>79</v>
      </c>
    </row>
    <row r="380" spans="3:4" x14ac:dyDescent="0.25">
      <c r="C380" s="48" t="s">
        <v>198</v>
      </c>
      <c r="D380" s="20" t="s">
        <v>79</v>
      </c>
    </row>
    <row r="381" spans="3:4" x14ac:dyDescent="0.25">
      <c r="C381" s="48" t="s">
        <v>199</v>
      </c>
      <c r="D381" s="20" t="s">
        <v>79</v>
      </c>
    </row>
    <row r="382" spans="3:4" x14ac:dyDescent="0.25">
      <c r="C382" s="48" t="s">
        <v>200</v>
      </c>
      <c r="D382" s="20" t="s">
        <v>79</v>
      </c>
    </row>
    <row r="383" spans="3:4" x14ac:dyDescent="0.25">
      <c r="C383" s="48" t="s">
        <v>201</v>
      </c>
      <c r="D383" s="20" t="s">
        <v>79</v>
      </c>
    </row>
    <row r="384" spans="3:4" x14ac:dyDescent="0.25">
      <c r="C384" s="48" t="s">
        <v>2427</v>
      </c>
      <c r="D384" s="20" t="s">
        <v>79</v>
      </c>
    </row>
    <row r="385" spans="3:4" x14ac:dyDescent="0.25">
      <c r="C385" s="48" t="s">
        <v>2428</v>
      </c>
      <c r="D385" s="20" t="s">
        <v>79</v>
      </c>
    </row>
    <row r="386" spans="3:4" x14ac:dyDescent="0.25">
      <c r="C386" s="48" t="s">
        <v>2429</v>
      </c>
      <c r="D386" s="20" t="s">
        <v>79</v>
      </c>
    </row>
    <row r="387" spans="3:4" x14ac:dyDescent="0.25">
      <c r="C387" s="48" t="s">
        <v>2430</v>
      </c>
      <c r="D387" s="20" t="s">
        <v>79</v>
      </c>
    </row>
    <row r="388" spans="3:4" x14ac:dyDescent="0.25">
      <c r="C388" s="48" t="s">
        <v>2431</v>
      </c>
      <c r="D388" s="20" t="s">
        <v>79</v>
      </c>
    </row>
    <row r="389" spans="3:4" x14ac:dyDescent="0.25">
      <c r="C389" s="48" t="s">
        <v>2432</v>
      </c>
      <c r="D389" s="20" t="s">
        <v>79</v>
      </c>
    </row>
    <row r="390" spans="3:4" x14ac:dyDescent="0.25">
      <c r="C390" s="48" t="s">
        <v>2433</v>
      </c>
      <c r="D390" s="20" t="s">
        <v>79</v>
      </c>
    </row>
    <row r="391" spans="3:4" x14ac:dyDescent="0.25">
      <c r="C391" s="48" t="s">
        <v>2434</v>
      </c>
      <c r="D391" s="20" t="s">
        <v>79</v>
      </c>
    </row>
    <row r="392" spans="3:4" x14ac:dyDescent="0.25">
      <c r="C392" s="48" t="s">
        <v>2435</v>
      </c>
      <c r="D392" s="20" t="s">
        <v>79</v>
      </c>
    </row>
    <row r="393" spans="3:4" x14ac:dyDescent="0.25">
      <c r="C393" s="48" t="s">
        <v>2436</v>
      </c>
      <c r="D393" s="20" t="s">
        <v>79</v>
      </c>
    </row>
    <row r="394" spans="3:4" x14ac:dyDescent="0.25">
      <c r="C394" s="190" t="s">
        <v>3111</v>
      </c>
      <c r="D394" s="20"/>
    </row>
    <row r="395" spans="3:4" x14ac:dyDescent="0.25">
      <c r="C395" s="190" t="s">
        <v>3112</v>
      </c>
      <c r="D395" s="20"/>
    </row>
    <row r="396" spans="3:4" x14ac:dyDescent="0.25">
      <c r="C396" s="190" t="s">
        <v>3113</v>
      </c>
      <c r="D396" s="20"/>
    </row>
    <row r="397" spans="3:4" x14ac:dyDescent="0.25">
      <c r="C397" s="190" t="s">
        <v>3114</v>
      </c>
      <c r="D397" s="20"/>
    </row>
    <row r="398" spans="3:4" x14ac:dyDescent="0.25">
      <c r="C398" s="190" t="s">
        <v>3115</v>
      </c>
      <c r="D398" s="20"/>
    </row>
    <row r="399" spans="3:4" x14ac:dyDescent="0.25">
      <c r="C399" s="190" t="s">
        <v>3116</v>
      </c>
      <c r="D399" s="20"/>
    </row>
    <row r="400" spans="3:4" x14ac:dyDescent="0.25">
      <c r="C400" s="190" t="s">
        <v>3117</v>
      </c>
      <c r="D400" s="20"/>
    </row>
    <row r="401" spans="3:4" x14ac:dyDescent="0.25">
      <c r="C401" s="190" t="s">
        <v>3118</v>
      </c>
      <c r="D401" s="20"/>
    </row>
    <row r="402" spans="3:4" x14ac:dyDescent="0.25">
      <c r="C402" s="190" t="s">
        <v>3119</v>
      </c>
      <c r="D402" s="20"/>
    </row>
    <row r="403" spans="3:4" x14ac:dyDescent="0.25">
      <c r="C403" s="190" t="s">
        <v>3120</v>
      </c>
      <c r="D403" s="20"/>
    </row>
    <row r="404" spans="3:4" x14ac:dyDescent="0.25">
      <c r="C404" s="48" t="s">
        <v>2532</v>
      </c>
      <c r="D404" s="20" t="s">
        <v>2562</v>
      </c>
    </row>
    <row r="405" spans="3:4" x14ac:dyDescent="0.25">
      <c r="C405" s="189" t="s">
        <v>2533</v>
      </c>
      <c r="D405" t="s">
        <v>18</v>
      </c>
    </row>
    <row r="406" spans="3:4" x14ac:dyDescent="0.25">
      <c r="C406" s="189" t="s">
        <v>2534</v>
      </c>
      <c r="D406" t="s">
        <v>17</v>
      </c>
    </row>
    <row r="407" spans="3:4" x14ac:dyDescent="0.25">
      <c r="C407" s="189" t="s">
        <v>2535</v>
      </c>
      <c r="D407" t="s">
        <v>2171</v>
      </c>
    </row>
    <row r="408" spans="3:4" x14ac:dyDescent="0.25">
      <c r="C408" s="189" t="s">
        <v>2536</v>
      </c>
      <c r="D408" t="s">
        <v>13</v>
      </c>
    </row>
    <row r="409" spans="3:4" x14ac:dyDescent="0.25">
      <c r="C409" s="189" t="s">
        <v>2537</v>
      </c>
      <c r="D409" t="s">
        <v>30</v>
      </c>
    </row>
    <row r="410" spans="3:4" x14ac:dyDescent="0.25">
      <c r="C410" s="189" t="s">
        <v>2538</v>
      </c>
    </row>
    <row r="411" spans="3:4" x14ac:dyDescent="0.25">
      <c r="C411" s="189" t="s">
        <v>2539</v>
      </c>
    </row>
    <row r="412" spans="3:4" x14ac:dyDescent="0.25">
      <c r="C412" s="189" t="s">
        <v>2540</v>
      </c>
    </row>
    <row r="413" spans="3:4" x14ac:dyDescent="0.25">
      <c r="C413" s="189" t="s">
        <v>2541</v>
      </c>
    </row>
    <row r="414" spans="3:4" x14ac:dyDescent="0.25">
      <c r="C414" s="189" t="s">
        <v>2542</v>
      </c>
    </row>
    <row r="415" spans="3:4" x14ac:dyDescent="0.25">
      <c r="C415" s="189" t="s">
        <v>2543</v>
      </c>
    </row>
    <row r="416" spans="3:4" x14ac:dyDescent="0.25">
      <c r="C416" s="189" t="s">
        <v>2544</v>
      </c>
    </row>
    <row r="417" spans="3:3" x14ac:dyDescent="0.25">
      <c r="C417" s="189" t="s">
        <v>2545</v>
      </c>
    </row>
    <row r="418" spans="3:3" x14ac:dyDescent="0.25">
      <c r="C418" s="189" t="s">
        <v>2546</v>
      </c>
    </row>
    <row r="419" spans="3:3" x14ac:dyDescent="0.25">
      <c r="C419" s="189" t="s">
        <v>2547</v>
      </c>
    </row>
    <row r="420" spans="3:3" x14ac:dyDescent="0.25">
      <c r="C420" s="189" t="s">
        <v>2548</v>
      </c>
    </row>
    <row r="421" spans="3:3" x14ac:dyDescent="0.25">
      <c r="C421" s="189" t="s">
        <v>2549</v>
      </c>
    </row>
    <row r="422" spans="3:3" x14ac:dyDescent="0.25">
      <c r="C422" s="189" t="s">
        <v>2550</v>
      </c>
    </row>
    <row r="423" spans="3:3" x14ac:dyDescent="0.25">
      <c r="C423" s="189" t="s">
        <v>2551</v>
      </c>
    </row>
    <row r="424" spans="3:3" x14ac:dyDescent="0.25">
      <c r="C424" s="189" t="s">
        <v>2552</v>
      </c>
    </row>
    <row r="425" spans="3:3" x14ac:dyDescent="0.25">
      <c r="C425" s="189" t="s">
        <v>2553</v>
      </c>
    </row>
    <row r="426" spans="3:3" x14ac:dyDescent="0.25">
      <c r="C426" s="189" t="s">
        <v>2554</v>
      </c>
    </row>
    <row r="427" spans="3:3" x14ac:dyDescent="0.25">
      <c r="C427" s="189" t="s">
        <v>2555</v>
      </c>
    </row>
    <row r="428" spans="3:3" x14ac:dyDescent="0.25">
      <c r="C428" s="189" t="s">
        <v>2556</v>
      </c>
    </row>
    <row r="429" spans="3:3" x14ac:dyDescent="0.25">
      <c r="C429" s="189" t="s">
        <v>2557</v>
      </c>
    </row>
    <row r="430" spans="3:3" x14ac:dyDescent="0.25">
      <c r="C430" s="189" t="s">
        <v>2558</v>
      </c>
    </row>
    <row r="431" spans="3:3" x14ac:dyDescent="0.25">
      <c r="C431" s="189" t="s">
        <v>2559</v>
      </c>
    </row>
    <row r="432" spans="3:3" x14ac:dyDescent="0.25">
      <c r="C432" s="189" t="s">
        <v>2560</v>
      </c>
    </row>
    <row r="433" spans="3:4" x14ac:dyDescent="0.25">
      <c r="C433" s="189" t="s">
        <v>2561</v>
      </c>
    </row>
    <row r="434" spans="3:4" x14ac:dyDescent="0.25">
      <c r="C434" s="190" t="s">
        <v>3121</v>
      </c>
      <c r="D434" s="20"/>
    </row>
    <row r="435" spans="3:4" x14ac:dyDescent="0.25">
      <c r="C435" s="190" t="s">
        <v>3122</v>
      </c>
      <c r="D435" s="20"/>
    </row>
    <row r="436" spans="3:4" x14ac:dyDescent="0.25">
      <c r="C436" s="190" t="s">
        <v>3123</v>
      </c>
      <c r="D436" s="20"/>
    </row>
    <row r="437" spans="3:4" x14ac:dyDescent="0.25">
      <c r="C437" s="190" t="s">
        <v>3124</v>
      </c>
      <c r="D437" s="20"/>
    </row>
    <row r="438" spans="3:4" x14ac:dyDescent="0.25">
      <c r="C438" s="190" t="s">
        <v>3125</v>
      </c>
      <c r="D438" s="20"/>
    </row>
    <row r="439" spans="3:4" x14ac:dyDescent="0.25">
      <c r="C439" s="190" t="s">
        <v>3126</v>
      </c>
      <c r="D439" s="20"/>
    </row>
    <row r="440" spans="3:4" x14ac:dyDescent="0.25">
      <c r="C440" s="190" t="s">
        <v>3127</v>
      </c>
      <c r="D440" s="20"/>
    </row>
    <row r="441" spans="3:4" x14ac:dyDescent="0.25">
      <c r="C441" s="190" t="s">
        <v>3128</v>
      </c>
      <c r="D441" s="20"/>
    </row>
    <row r="442" spans="3:4" x14ac:dyDescent="0.25">
      <c r="C442" s="190" t="s">
        <v>3129</v>
      </c>
      <c r="D442" s="20"/>
    </row>
    <row r="443" spans="3:4" x14ac:dyDescent="0.25">
      <c r="C443" s="190" t="s">
        <v>3130</v>
      </c>
      <c r="D443" s="20"/>
    </row>
    <row r="444" spans="3:4" x14ac:dyDescent="0.25">
      <c r="C444" s="48" t="s">
        <v>2568</v>
      </c>
      <c r="D444" s="20" t="s">
        <v>2567</v>
      </c>
    </row>
    <row r="445" spans="3:4" x14ac:dyDescent="0.25">
      <c r="C445" s="48" t="s">
        <v>2569</v>
      </c>
      <c r="D445" t="s">
        <v>18</v>
      </c>
    </row>
    <row r="446" spans="3:4" x14ac:dyDescent="0.25">
      <c r="C446" s="189" t="s">
        <v>2570</v>
      </c>
      <c r="D446" s="20" t="s">
        <v>13</v>
      </c>
    </row>
    <row r="447" spans="3:4" x14ac:dyDescent="0.25">
      <c r="C447" s="189" t="s">
        <v>2571</v>
      </c>
      <c r="D447" s="20" t="s">
        <v>30</v>
      </c>
    </row>
    <row r="448" spans="3:4" x14ac:dyDescent="0.25">
      <c r="C448" s="189" t="s">
        <v>2572</v>
      </c>
    </row>
    <row r="449" spans="3:3" x14ac:dyDescent="0.25">
      <c r="C449" s="189" t="s">
        <v>2573</v>
      </c>
    </row>
    <row r="450" spans="3:3" x14ac:dyDescent="0.25">
      <c r="C450" s="189" t="s">
        <v>2574</v>
      </c>
    </row>
    <row r="451" spans="3:3" x14ac:dyDescent="0.25">
      <c r="C451" s="189" t="s">
        <v>2575</v>
      </c>
    </row>
    <row r="452" spans="3:3" x14ac:dyDescent="0.25">
      <c r="C452" s="189" t="s">
        <v>2576</v>
      </c>
    </row>
    <row r="453" spans="3:3" x14ac:dyDescent="0.25">
      <c r="C453" s="189" t="s">
        <v>2577</v>
      </c>
    </row>
    <row r="454" spans="3:3" x14ac:dyDescent="0.25">
      <c r="C454" s="189" t="s">
        <v>2578</v>
      </c>
    </row>
    <row r="455" spans="3:3" x14ac:dyDescent="0.25">
      <c r="C455" s="189" t="s">
        <v>2579</v>
      </c>
    </row>
    <row r="456" spans="3:3" x14ac:dyDescent="0.25">
      <c r="C456" s="189" t="s">
        <v>2580</v>
      </c>
    </row>
    <row r="457" spans="3:3" x14ac:dyDescent="0.25">
      <c r="C457" s="189" t="s">
        <v>2581</v>
      </c>
    </row>
    <row r="458" spans="3:3" x14ac:dyDescent="0.25">
      <c r="C458" s="189" t="s">
        <v>2582</v>
      </c>
    </row>
    <row r="459" spans="3:3" x14ac:dyDescent="0.25">
      <c r="C459" s="189" t="s">
        <v>2583</v>
      </c>
    </row>
    <row r="460" spans="3:3" x14ac:dyDescent="0.25">
      <c r="C460" s="189" t="s">
        <v>2584</v>
      </c>
    </row>
    <row r="461" spans="3:3" x14ac:dyDescent="0.25">
      <c r="C461" s="189" t="s">
        <v>2585</v>
      </c>
    </row>
    <row r="462" spans="3:3" x14ac:dyDescent="0.25">
      <c r="C462" s="189" t="s">
        <v>2586</v>
      </c>
    </row>
    <row r="463" spans="3:3" x14ac:dyDescent="0.25">
      <c r="C463" s="189" t="s">
        <v>2587</v>
      </c>
    </row>
    <row r="464" spans="3:3" x14ac:dyDescent="0.25">
      <c r="C464" s="189" t="s">
        <v>2588</v>
      </c>
    </row>
    <row r="465" spans="3:4" x14ac:dyDescent="0.25">
      <c r="C465" s="189" t="s">
        <v>2589</v>
      </c>
    </row>
    <row r="466" spans="3:4" x14ac:dyDescent="0.25">
      <c r="C466" s="189" t="s">
        <v>2590</v>
      </c>
    </row>
    <row r="467" spans="3:4" x14ac:dyDescent="0.25">
      <c r="C467" s="189" t="s">
        <v>2591</v>
      </c>
    </row>
    <row r="468" spans="3:4" x14ac:dyDescent="0.25">
      <c r="C468" s="189" t="s">
        <v>2592</v>
      </c>
    </row>
    <row r="469" spans="3:4" x14ac:dyDescent="0.25">
      <c r="C469" s="189" t="s">
        <v>2593</v>
      </c>
    </row>
    <row r="470" spans="3:4" x14ac:dyDescent="0.25">
      <c r="C470" s="189" t="s">
        <v>2594</v>
      </c>
    </row>
    <row r="471" spans="3:4" x14ac:dyDescent="0.25">
      <c r="C471" s="189" t="s">
        <v>2595</v>
      </c>
    </row>
    <row r="472" spans="3:4" x14ac:dyDescent="0.25">
      <c r="C472" s="189" t="s">
        <v>2596</v>
      </c>
    </row>
    <row r="473" spans="3:4" x14ac:dyDescent="0.25">
      <c r="C473" s="189" t="s">
        <v>2597</v>
      </c>
    </row>
    <row r="474" spans="3:4" x14ac:dyDescent="0.25">
      <c r="C474" s="190" t="s">
        <v>3131</v>
      </c>
      <c r="D474" s="20"/>
    </row>
    <row r="475" spans="3:4" x14ac:dyDescent="0.25">
      <c r="C475" s="190" t="s">
        <v>3132</v>
      </c>
      <c r="D475" s="20"/>
    </row>
    <row r="476" spans="3:4" x14ac:dyDescent="0.25">
      <c r="C476" s="190" t="s">
        <v>3133</v>
      </c>
      <c r="D476" s="20"/>
    </row>
    <row r="477" spans="3:4" x14ac:dyDescent="0.25">
      <c r="C477" s="190" t="s">
        <v>3134</v>
      </c>
      <c r="D477" s="20"/>
    </row>
    <row r="478" spans="3:4" x14ac:dyDescent="0.25">
      <c r="C478" s="190" t="s">
        <v>3135</v>
      </c>
      <c r="D478" s="20"/>
    </row>
    <row r="479" spans="3:4" x14ac:dyDescent="0.25">
      <c r="C479" s="190" t="s">
        <v>3136</v>
      </c>
      <c r="D479" s="20"/>
    </row>
    <row r="480" spans="3:4" x14ac:dyDescent="0.25">
      <c r="C480" s="190" t="s">
        <v>3137</v>
      </c>
      <c r="D480" s="20"/>
    </row>
    <row r="481" spans="3:4" x14ac:dyDescent="0.25">
      <c r="C481" s="190" t="s">
        <v>3138</v>
      </c>
      <c r="D481" s="20"/>
    </row>
    <row r="482" spans="3:4" x14ac:dyDescent="0.25">
      <c r="C482" s="190" t="s">
        <v>3139</v>
      </c>
      <c r="D482" s="20"/>
    </row>
    <row r="483" spans="3:4" x14ac:dyDescent="0.25">
      <c r="C483" s="190" t="s">
        <v>3140</v>
      </c>
      <c r="D483" s="20"/>
    </row>
    <row r="484" spans="3:4" x14ac:dyDescent="0.25">
      <c r="C484" s="48" t="s">
        <v>2498</v>
      </c>
      <c r="D484" t="s">
        <v>2528</v>
      </c>
    </row>
    <row r="485" spans="3:4" x14ac:dyDescent="0.25">
      <c r="C485" s="48" t="s">
        <v>2499</v>
      </c>
      <c r="D485" s="20" t="s">
        <v>18</v>
      </c>
    </row>
    <row r="486" spans="3:4" x14ac:dyDescent="0.25">
      <c r="C486" s="189" t="s">
        <v>2500</v>
      </c>
      <c r="D486" s="20" t="s">
        <v>17</v>
      </c>
    </row>
    <row r="487" spans="3:4" x14ac:dyDescent="0.25">
      <c r="C487" s="189" t="s">
        <v>2501</v>
      </c>
      <c r="D487" s="20" t="s">
        <v>2171</v>
      </c>
    </row>
    <row r="488" spans="3:4" x14ac:dyDescent="0.25">
      <c r="C488" s="189" t="s">
        <v>2502</v>
      </c>
      <c r="D488" s="20" t="s">
        <v>13</v>
      </c>
    </row>
    <row r="489" spans="3:4" x14ac:dyDescent="0.25">
      <c r="C489" s="189" t="s">
        <v>2503</v>
      </c>
      <c r="D489" s="20" t="s">
        <v>30</v>
      </c>
    </row>
    <row r="490" spans="3:4" x14ac:dyDescent="0.25">
      <c r="C490" s="189" t="s">
        <v>2504</v>
      </c>
    </row>
    <row r="491" spans="3:4" x14ac:dyDescent="0.25">
      <c r="C491" s="189" t="s">
        <v>2505</v>
      </c>
    </row>
    <row r="492" spans="3:4" x14ac:dyDescent="0.25">
      <c r="C492" s="189" t="s">
        <v>2506</v>
      </c>
    </row>
    <row r="493" spans="3:4" x14ac:dyDescent="0.25">
      <c r="C493" s="189" t="s">
        <v>2507</v>
      </c>
    </row>
    <row r="494" spans="3:4" x14ac:dyDescent="0.25">
      <c r="C494" s="189" t="s">
        <v>2508</v>
      </c>
    </row>
    <row r="495" spans="3:4" x14ac:dyDescent="0.25">
      <c r="C495" s="189" t="s">
        <v>2509</v>
      </c>
    </row>
    <row r="496" spans="3:4" x14ac:dyDescent="0.25">
      <c r="C496" s="189" t="s">
        <v>2510</v>
      </c>
    </row>
    <row r="497" spans="3:3" x14ac:dyDescent="0.25">
      <c r="C497" s="189" t="s">
        <v>2511</v>
      </c>
    </row>
    <row r="498" spans="3:3" x14ac:dyDescent="0.25">
      <c r="C498" s="189" t="s">
        <v>2512</v>
      </c>
    </row>
    <row r="499" spans="3:3" x14ac:dyDescent="0.25">
      <c r="C499" s="189" t="s">
        <v>2513</v>
      </c>
    </row>
    <row r="500" spans="3:3" x14ac:dyDescent="0.25">
      <c r="C500" s="189" t="s">
        <v>2514</v>
      </c>
    </row>
    <row r="501" spans="3:3" x14ac:dyDescent="0.25">
      <c r="C501" s="189" t="s">
        <v>2515</v>
      </c>
    </row>
    <row r="502" spans="3:3" x14ac:dyDescent="0.25">
      <c r="C502" s="189" t="s">
        <v>2516</v>
      </c>
    </row>
    <row r="503" spans="3:3" x14ac:dyDescent="0.25">
      <c r="C503" s="189" t="s">
        <v>2517</v>
      </c>
    </row>
    <row r="504" spans="3:3" x14ac:dyDescent="0.25">
      <c r="C504" s="189" t="s">
        <v>2518</v>
      </c>
    </row>
    <row r="505" spans="3:3" x14ac:dyDescent="0.25">
      <c r="C505" s="189" t="s">
        <v>2519</v>
      </c>
    </row>
    <row r="506" spans="3:3" x14ac:dyDescent="0.25">
      <c r="C506" s="189" t="s">
        <v>2520</v>
      </c>
    </row>
    <row r="507" spans="3:3" x14ac:dyDescent="0.25">
      <c r="C507" s="189" t="s">
        <v>2521</v>
      </c>
    </row>
    <row r="508" spans="3:3" x14ac:dyDescent="0.25">
      <c r="C508" s="189" t="s">
        <v>2522</v>
      </c>
    </row>
    <row r="509" spans="3:3" x14ac:dyDescent="0.25">
      <c r="C509" s="189" t="s">
        <v>2523</v>
      </c>
    </row>
    <row r="510" spans="3:3" x14ac:dyDescent="0.25">
      <c r="C510" s="189" t="s">
        <v>2524</v>
      </c>
    </row>
    <row r="511" spans="3:3" x14ac:dyDescent="0.25">
      <c r="C511" s="189" t="s">
        <v>2525</v>
      </c>
    </row>
    <row r="512" spans="3:3" x14ac:dyDescent="0.25">
      <c r="C512" s="189" t="s">
        <v>2526</v>
      </c>
    </row>
    <row r="513" spans="3:4" x14ac:dyDescent="0.25">
      <c r="C513" s="189" t="s">
        <v>2527</v>
      </c>
    </row>
    <row r="514" spans="3:4" x14ac:dyDescent="0.25">
      <c r="C514" s="190" t="s">
        <v>3141</v>
      </c>
      <c r="D514" s="20"/>
    </row>
    <row r="515" spans="3:4" x14ac:dyDescent="0.25">
      <c r="C515" s="190" t="s">
        <v>3142</v>
      </c>
      <c r="D515" s="20"/>
    </row>
    <row r="516" spans="3:4" x14ac:dyDescent="0.25">
      <c r="C516" s="190" t="s">
        <v>3143</v>
      </c>
      <c r="D516" s="20"/>
    </row>
    <row r="517" spans="3:4" x14ac:dyDescent="0.25">
      <c r="C517" s="190" t="s">
        <v>3144</v>
      </c>
      <c r="D517" s="20"/>
    </row>
    <row r="518" spans="3:4" x14ac:dyDescent="0.25">
      <c r="C518" s="190" t="s">
        <v>3145</v>
      </c>
      <c r="D518" s="20"/>
    </row>
    <row r="519" spans="3:4" x14ac:dyDescent="0.25">
      <c r="C519" s="190" t="s">
        <v>3146</v>
      </c>
      <c r="D519" s="20"/>
    </row>
    <row r="520" spans="3:4" x14ac:dyDescent="0.25">
      <c r="C520" s="190" t="s">
        <v>3147</v>
      </c>
      <c r="D520" s="20"/>
    </row>
    <row r="521" spans="3:4" x14ac:dyDescent="0.25">
      <c r="C521" s="190" t="s">
        <v>3148</v>
      </c>
      <c r="D521" s="20"/>
    </row>
    <row r="522" spans="3:4" x14ac:dyDescent="0.25">
      <c r="C522" s="190" t="s">
        <v>3149</v>
      </c>
      <c r="D522" s="20"/>
    </row>
    <row r="523" spans="3:4" x14ac:dyDescent="0.25">
      <c r="C523" s="190" t="s">
        <v>3150</v>
      </c>
      <c r="D523" s="20"/>
    </row>
    <row r="524" spans="3:4" x14ac:dyDescent="0.25">
      <c r="C524" s="20" t="s">
        <v>2604</v>
      </c>
      <c r="D524" t="s">
        <v>2634</v>
      </c>
    </row>
    <row r="525" spans="3:4" x14ac:dyDescent="0.25">
      <c r="C525" s="20" t="s">
        <v>2605</v>
      </c>
      <c r="D525" s="20" t="s">
        <v>18</v>
      </c>
    </row>
    <row r="526" spans="3:4" x14ac:dyDescent="0.25">
      <c r="C526" s="20" t="s">
        <v>2606</v>
      </c>
      <c r="D526" s="20" t="s">
        <v>17</v>
      </c>
    </row>
    <row r="527" spans="3:4" x14ac:dyDescent="0.25">
      <c r="C527" s="20" t="s">
        <v>2607</v>
      </c>
      <c r="D527" s="20" t="s">
        <v>2171</v>
      </c>
    </row>
    <row r="528" spans="3:4" x14ac:dyDescent="0.25">
      <c r="C528" s="20" t="s">
        <v>2608</v>
      </c>
      <c r="D528" s="20" t="s">
        <v>13</v>
      </c>
    </row>
    <row r="529" spans="3:4" x14ac:dyDescent="0.25">
      <c r="C529" s="20" t="s">
        <v>2609</v>
      </c>
      <c r="D529" s="20" t="s">
        <v>30</v>
      </c>
    </row>
    <row r="530" spans="3:4" x14ac:dyDescent="0.25">
      <c r="C530" s="20" t="s">
        <v>2610</v>
      </c>
    </row>
    <row r="531" spans="3:4" x14ac:dyDescent="0.25">
      <c r="C531" s="20" t="s">
        <v>2611</v>
      </c>
    </row>
    <row r="532" spans="3:4" x14ac:dyDescent="0.25">
      <c r="C532" s="20" t="s">
        <v>2612</v>
      </c>
    </row>
    <row r="533" spans="3:4" x14ac:dyDescent="0.25">
      <c r="C533" s="20" t="s">
        <v>2613</v>
      </c>
    </row>
    <row r="534" spans="3:4" x14ac:dyDescent="0.25">
      <c r="C534" s="20" t="s">
        <v>2614</v>
      </c>
    </row>
    <row r="535" spans="3:4" x14ac:dyDescent="0.25">
      <c r="C535" s="20" t="s">
        <v>2615</v>
      </c>
    </row>
    <row r="536" spans="3:4" x14ac:dyDescent="0.25">
      <c r="C536" s="20" t="s">
        <v>2616</v>
      </c>
    </row>
    <row r="537" spans="3:4" x14ac:dyDescent="0.25">
      <c r="C537" s="20" t="s">
        <v>2617</v>
      </c>
    </row>
    <row r="538" spans="3:4" x14ac:dyDescent="0.25">
      <c r="C538" s="20" t="s">
        <v>2618</v>
      </c>
    </row>
    <row r="539" spans="3:4" x14ac:dyDescent="0.25">
      <c r="C539" s="20" t="s">
        <v>2619</v>
      </c>
    </row>
    <row r="540" spans="3:4" x14ac:dyDescent="0.25">
      <c r="C540" s="20" t="s">
        <v>2620</v>
      </c>
    </row>
    <row r="541" spans="3:4" x14ac:dyDescent="0.25">
      <c r="C541" s="20" t="s">
        <v>2621</v>
      </c>
    </row>
    <row r="542" spans="3:4" x14ac:dyDescent="0.25">
      <c r="C542" s="20" t="s">
        <v>2622</v>
      </c>
    </row>
    <row r="543" spans="3:4" x14ac:dyDescent="0.25">
      <c r="C543" s="20" t="s">
        <v>2623</v>
      </c>
    </row>
    <row r="544" spans="3:4" x14ac:dyDescent="0.25">
      <c r="C544" s="20" t="s">
        <v>2624</v>
      </c>
    </row>
    <row r="545" spans="3:4" x14ac:dyDescent="0.25">
      <c r="C545" s="20" t="s">
        <v>2625</v>
      </c>
    </row>
    <row r="546" spans="3:4" x14ac:dyDescent="0.25">
      <c r="C546" s="20" t="s">
        <v>2626</v>
      </c>
    </row>
    <row r="547" spans="3:4" x14ac:dyDescent="0.25">
      <c r="C547" s="20" t="s">
        <v>2627</v>
      </c>
    </row>
    <row r="548" spans="3:4" x14ac:dyDescent="0.25">
      <c r="C548" s="20" t="s">
        <v>2628</v>
      </c>
    </row>
    <row r="549" spans="3:4" x14ac:dyDescent="0.25">
      <c r="C549" s="20" t="s">
        <v>2629</v>
      </c>
    </row>
    <row r="550" spans="3:4" x14ac:dyDescent="0.25">
      <c r="C550" s="20" t="s">
        <v>2630</v>
      </c>
    </row>
    <row r="551" spans="3:4" x14ac:dyDescent="0.25">
      <c r="C551" s="20" t="s">
        <v>2631</v>
      </c>
    </row>
    <row r="552" spans="3:4" x14ac:dyDescent="0.25">
      <c r="C552" s="20" t="s">
        <v>2632</v>
      </c>
    </row>
    <row r="553" spans="3:4" x14ac:dyDescent="0.25">
      <c r="C553" s="20" t="s">
        <v>2633</v>
      </c>
    </row>
    <row r="554" spans="3:4" x14ac:dyDescent="0.25">
      <c r="C554" s="20" t="s">
        <v>3151</v>
      </c>
      <c r="D554" s="20"/>
    </row>
    <row r="555" spans="3:4" x14ac:dyDescent="0.25">
      <c r="C555" s="20" t="s">
        <v>3152</v>
      </c>
      <c r="D555" s="20"/>
    </row>
    <row r="556" spans="3:4" x14ac:dyDescent="0.25">
      <c r="C556" s="20" t="s">
        <v>3153</v>
      </c>
      <c r="D556" s="20"/>
    </row>
    <row r="557" spans="3:4" x14ac:dyDescent="0.25">
      <c r="C557" s="20" t="s">
        <v>3154</v>
      </c>
      <c r="D557" s="20"/>
    </row>
    <row r="558" spans="3:4" x14ac:dyDescent="0.25">
      <c r="C558" s="20" t="s">
        <v>3155</v>
      </c>
      <c r="D558" s="20"/>
    </row>
    <row r="559" spans="3:4" x14ac:dyDescent="0.25">
      <c r="C559" s="20" t="s">
        <v>3156</v>
      </c>
      <c r="D559" s="20"/>
    </row>
    <row r="560" spans="3:4" x14ac:dyDescent="0.25">
      <c r="C560" s="20" t="s">
        <v>3157</v>
      </c>
      <c r="D560" s="20"/>
    </row>
    <row r="561" spans="3:4" x14ac:dyDescent="0.25">
      <c r="C561" s="20" t="s">
        <v>3158</v>
      </c>
      <c r="D561" s="20"/>
    </row>
    <row r="562" spans="3:4" x14ac:dyDescent="0.25">
      <c r="C562" s="20" t="s">
        <v>3159</v>
      </c>
      <c r="D562" s="20"/>
    </row>
    <row r="563" spans="3:4" x14ac:dyDescent="0.25">
      <c r="C563" s="20" t="s">
        <v>3160</v>
      </c>
      <c r="D563" s="20"/>
    </row>
    <row r="564" spans="3:4" x14ac:dyDescent="0.25">
      <c r="C564" s="20" t="s">
        <v>2778</v>
      </c>
      <c r="D564" t="s">
        <v>2808</v>
      </c>
    </row>
    <row r="565" spans="3:4" x14ac:dyDescent="0.25">
      <c r="C565" s="20" t="s">
        <v>2779</v>
      </c>
      <c r="D565" s="20" t="s">
        <v>13</v>
      </c>
    </row>
    <row r="566" spans="3:4" x14ac:dyDescent="0.25">
      <c r="C566" s="20" t="s">
        <v>2780</v>
      </c>
      <c r="D566" s="20" t="s">
        <v>30</v>
      </c>
    </row>
    <row r="567" spans="3:4" x14ac:dyDescent="0.25">
      <c r="C567" s="20" t="s">
        <v>2781</v>
      </c>
    </row>
    <row r="568" spans="3:4" x14ac:dyDescent="0.25">
      <c r="C568" s="20" t="s">
        <v>2782</v>
      </c>
    </row>
    <row r="569" spans="3:4" x14ac:dyDescent="0.25">
      <c r="C569" s="20" t="s">
        <v>2783</v>
      </c>
    </row>
    <row r="570" spans="3:4" x14ac:dyDescent="0.25">
      <c r="C570" s="20" t="s">
        <v>2784</v>
      </c>
    </row>
    <row r="571" spans="3:4" x14ac:dyDescent="0.25">
      <c r="C571" s="20" t="s">
        <v>2785</v>
      </c>
    </row>
    <row r="572" spans="3:4" x14ac:dyDescent="0.25">
      <c r="C572" s="20" t="s">
        <v>2786</v>
      </c>
    </row>
    <row r="573" spans="3:4" x14ac:dyDescent="0.25">
      <c r="C573" s="20" t="s">
        <v>2787</v>
      </c>
    </row>
    <row r="574" spans="3:4" x14ac:dyDescent="0.25">
      <c r="C574" s="20" t="s">
        <v>2788</v>
      </c>
    </row>
    <row r="575" spans="3:4" x14ac:dyDescent="0.25">
      <c r="C575" s="20" t="s">
        <v>2789</v>
      </c>
    </row>
    <row r="576" spans="3:4" x14ac:dyDescent="0.25">
      <c r="C576" s="20" t="s">
        <v>2790</v>
      </c>
    </row>
    <row r="577" spans="3:3" x14ac:dyDescent="0.25">
      <c r="C577" s="20" t="s">
        <v>2791</v>
      </c>
    </row>
    <row r="578" spans="3:3" x14ac:dyDescent="0.25">
      <c r="C578" s="20" t="s">
        <v>2792</v>
      </c>
    </row>
    <row r="579" spans="3:3" x14ac:dyDescent="0.25">
      <c r="C579" s="20" t="s">
        <v>2793</v>
      </c>
    </row>
    <row r="580" spans="3:3" x14ac:dyDescent="0.25">
      <c r="C580" s="20" t="s">
        <v>2794</v>
      </c>
    </row>
    <row r="581" spans="3:3" x14ac:dyDescent="0.25">
      <c r="C581" s="20" t="s">
        <v>2795</v>
      </c>
    </row>
    <row r="582" spans="3:3" x14ac:dyDescent="0.25">
      <c r="C582" s="20" t="s">
        <v>2796</v>
      </c>
    </row>
    <row r="583" spans="3:3" x14ac:dyDescent="0.25">
      <c r="C583" s="20" t="s">
        <v>2797</v>
      </c>
    </row>
    <row r="584" spans="3:3" x14ac:dyDescent="0.25">
      <c r="C584" s="20" t="s">
        <v>2798</v>
      </c>
    </row>
    <row r="585" spans="3:3" x14ac:dyDescent="0.25">
      <c r="C585" s="20" t="s">
        <v>2799</v>
      </c>
    </row>
    <row r="586" spans="3:3" x14ac:dyDescent="0.25">
      <c r="C586" s="20" t="s">
        <v>2800</v>
      </c>
    </row>
    <row r="587" spans="3:3" x14ac:dyDescent="0.25">
      <c r="C587" s="20" t="s">
        <v>2801</v>
      </c>
    </row>
    <row r="588" spans="3:3" x14ac:dyDescent="0.25">
      <c r="C588" s="20" t="s">
        <v>2802</v>
      </c>
    </row>
    <row r="589" spans="3:3" x14ac:dyDescent="0.25">
      <c r="C589" s="20" t="s">
        <v>2803</v>
      </c>
    </row>
    <row r="590" spans="3:3" x14ac:dyDescent="0.25">
      <c r="C590" s="20" t="s">
        <v>2804</v>
      </c>
    </row>
    <row r="591" spans="3:3" x14ac:dyDescent="0.25">
      <c r="C591" s="20" t="s">
        <v>2805</v>
      </c>
    </row>
    <row r="592" spans="3:3" x14ac:dyDescent="0.25">
      <c r="C592" s="20" t="s">
        <v>2806</v>
      </c>
    </row>
    <row r="593" spans="3:4" x14ac:dyDescent="0.25">
      <c r="C593" s="20" t="s">
        <v>2807</v>
      </c>
    </row>
    <row r="594" spans="3:4" x14ac:dyDescent="0.25">
      <c r="C594" s="20" t="s">
        <v>3161</v>
      </c>
      <c r="D594" s="20"/>
    </row>
    <row r="595" spans="3:4" x14ac:dyDescent="0.25">
      <c r="C595" s="20" t="s">
        <v>3162</v>
      </c>
      <c r="D595" s="20"/>
    </row>
    <row r="596" spans="3:4" x14ac:dyDescent="0.25">
      <c r="C596" s="20" t="s">
        <v>3163</v>
      </c>
      <c r="D596" s="20"/>
    </row>
    <row r="597" spans="3:4" x14ac:dyDescent="0.25">
      <c r="C597" s="20" t="s">
        <v>3164</v>
      </c>
      <c r="D597" s="20"/>
    </row>
    <row r="598" spans="3:4" x14ac:dyDescent="0.25">
      <c r="C598" s="20" t="s">
        <v>3165</v>
      </c>
      <c r="D598" s="20"/>
    </row>
    <row r="599" spans="3:4" x14ac:dyDescent="0.25">
      <c r="C599" s="20" t="s">
        <v>3166</v>
      </c>
      <c r="D599" s="20"/>
    </row>
    <row r="600" spans="3:4" x14ac:dyDescent="0.25">
      <c r="C600" s="20" t="s">
        <v>3167</v>
      </c>
      <c r="D600" s="20"/>
    </row>
    <row r="601" spans="3:4" x14ac:dyDescent="0.25">
      <c r="C601" s="20" t="s">
        <v>3168</v>
      </c>
      <c r="D601" s="20"/>
    </row>
    <row r="602" spans="3:4" x14ac:dyDescent="0.25">
      <c r="C602" s="20" t="s">
        <v>3169</v>
      </c>
      <c r="D602" s="20"/>
    </row>
    <row r="603" spans="3:4" x14ac:dyDescent="0.25">
      <c r="C603" s="20" t="s">
        <v>3170</v>
      </c>
      <c r="D603" s="20"/>
    </row>
    <row r="604" spans="3:4" x14ac:dyDescent="0.25">
      <c r="C604" s="48" t="s">
        <v>2911</v>
      </c>
      <c r="D604" t="s">
        <v>2941</v>
      </c>
    </row>
    <row r="605" spans="3:4" x14ac:dyDescent="0.25">
      <c r="C605" s="48" t="s">
        <v>2912</v>
      </c>
      <c r="D605" s="20" t="s">
        <v>16</v>
      </c>
    </row>
    <row r="606" spans="3:4" x14ac:dyDescent="0.25">
      <c r="C606" s="48" t="s">
        <v>2913</v>
      </c>
      <c r="D606" s="20" t="s">
        <v>18</v>
      </c>
    </row>
    <row r="607" spans="3:4" x14ac:dyDescent="0.25">
      <c r="C607" s="189" t="s">
        <v>2914</v>
      </c>
      <c r="D607" s="20" t="s">
        <v>17</v>
      </c>
    </row>
    <row r="608" spans="3:4" x14ac:dyDescent="0.25">
      <c r="C608" s="189" t="s">
        <v>2915</v>
      </c>
      <c r="D608" s="20" t="s">
        <v>2171</v>
      </c>
    </row>
    <row r="609" spans="3:4" x14ac:dyDescent="0.25">
      <c r="C609" s="189" t="s">
        <v>2916</v>
      </c>
      <c r="D609" s="20" t="s">
        <v>5</v>
      </c>
    </row>
    <row r="610" spans="3:4" x14ac:dyDescent="0.25">
      <c r="C610" s="189" t="s">
        <v>2917</v>
      </c>
      <c r="D610" s="20" t="s">
        <v>15</v>
      </c>
    </row>
    <row r="611" spans="3:4" x14ac:dyDescent="0.25">
      <c r="C611" s="189" t="s">
        <v>2918</v>
      </c>
      <c r="D611" s="20" t="s">
        <v>13</v>
      </c>
    </row>
    <row r="612" spans="3:4" x14ac:dyDescent="0.25">
      <c r="C612" s="189" t="s">
        <v>2919</v>
      </c>
      <c r="D612" s="20" t="s">
        <v>496</v>
      </c>
    </row>
    <row r="613" spans="3:4" x14ac:dyDescent="0.25">
      <c r="C613" s="189" t="s">
        <v>2920</v>
      </c>
      <c r="D613" s="20" t="s">
        <v>30</v>
      </c>
    </row>
    <row r="614" spans="3:4" x14ac:dyDescent="0.25">
      <c r="C614" s="189" t="s">
        <v>2921</v>
      </c>
      <c r="D614" s="20" t="s">
        <v>14</v>
      </c>
    </row>
    <row r="615" spans="3:4" x14ac:dyDescent="0.25">
      <c r="C615" s="189" t="s">
        <v>2922</v>
      </c>
    </row>
    <row r="616" spans="3:4" x14ac:dyDescent="0.25">
      <c r="C616" s="189" t="s">
        <v>2923</v>
      </c>
    </row>
    <row r="617" spans="3:4" x14ac:dyDescent="0.25">
      <c r="C617" s="189" t="s">
        <v>2924</v>
      </c>
    </row>
    <row r="618" spans="3:4" x14ac:dyDescent="0.25">
      <c r="C618" s="189" t="s">
        <v>2925</v>
      </c>
    </row>
    <row r="619" spans="3:4" x14ac:dyDescent="0.25">
      <c r="C619" s="189" t="s">
        <v>2926</v>
      </c>
    </row>
    <row r="620" spans="3:4" x14ac:dyDescent="0.25">
      <c r="C620" s="189" t="s">
        <v>2927</v>
      </c>
    </row>
    <row r="621" spans="3:4" x14ac:dyDescent="0.25">
      <c r="C621" s="189" t="s">
        <v>2928</v>
      </c>
    </row>
    <row r="622" spans="3:4" x14ac:dyDescent="0.25">
      <c r="C622" s="189" t="s">
        <v>2929</v>
      </c>
    </row>
    <row r="623" spans="3:4" x14ac:dyDescent="0.25">
      <c r="C623" s="189" t="s">
        <v>2930</v>
      </c>
    </row>
    <row r="624" spans="3:4" x14ac:dyDescent="0.25">
      <c r="C624" s="189" t="s">
        <v>2931</v>
      </c>
    </row>
    <row r="625" spans="3:4" x14ac:dyDescent="0.25">
      <c r="C625" s="189" t="s">
        <v>2932</v>
      </c>
    </row>
    <row r="626" spans="3:4" x14ac:dyDescent="0.25">
      <c r="C626" s="189" t="s">
        <v>2933</v>
      </c>
    </row>
    <row r="627" spans="3:4" x14ac:dyDescent="0.25">
      <c r="C627" s="189" t="s">
        <v>2934</v>
      </c>
    </row>
    <row r="628" spans="3:4" x14ac:dyDescent="0.25">
      <c r="C628" s="189" t="s">
        <v>2935</v>
      </c>
    </row>
    <row r="629" spans="3:4" x14ac:dyDescent="0.25">
      <c r="C629" s="189" t="s">
        <v>2936</v>
      </c>
    </row>
    <row r="630" spans="3:4" x14ac:dyDescent="0.25">
      <c r="C630" s="189" t="s">
        <v>2937</v>
      </c>
    </row>
    <row r="631" spans="3:4" x14ac:dyDescent="0.25">
      <c r="C631" s="189" t="s">
        <v>2938</v>
      </c>
    </row>
    <row r="632" spans="3:4" x14ac:dyDescent="0.25">
      <c r="C632" s="189" t="s">
        <v>2939</v>
      </c>
    </row>
    <row r="633" spans="3:4" x14ac:dyDescent="0.25">
      <c r="C633" s="189" t="s">
        <v>2940</v>
      </c>
    </row>
    <row r="634" spans="3:4" x14ac:dyDescent="0.25">
      <c r="C634" s="190" t="s">
        <v>3171</v>
      </c>
      <c r="D634" s="20"/>
    </row>
    <row r="635" spans="3:4" x14ac:dyDescent="0.25">
      <c r="C635" s="190" t="s">
        <v>3172</v>
      </c>
      <c r="D635" s="20"/>
    </row>
    <row r="636" spans="3:4" x14ac:dyDescent="0.25">
      <c r="C636" s="190" t="s">
        <v>3173</v>
      </c>
      <c r="D636" s="20"/>
    </row>
    <row r="637" spans="3:4" x14ac:dyDescent="0.25">
      <c r="C637" s="190" t="s">
        <v>3174</v>
      </c>
      <c r="D637" s="20"/>
    </row>
    <row r="638" spans="3:4" x14ac:dyDescent="0.25">
      <c r="C638" s="190" t="s">
        <v>3175</v>
      </c>
      <c r="D638" s="20"/>
    </row>
    <row r="639" spans="3:4" x14ac:dyDescent="0.25">
      <c r="C639" s="190" t="s">
        <v>3176</v>
      </c>
      <c r="D639" s="20"/>
    </row>
    <row r="640" spans="3:4" x14ac:dyDescent="0.25">
      <c r="C640" s="190" t="s">
        <v>3177</v>
      </c>
      <c r="D640" s="20"/>
    </row>
    <row r="641" spans="3:4" x14ac:dyDescent="0.25">
      <c r="C641" s="190" t="s">
        <v>3178</v>
      </c>
      <c r="D641" s="20"/>
    </row>
    <row r="642" spans="3:4" x14ac:dyDescent="0.25">
      <c r="C642" s="190" t="s">
        <v>3179</v>
      </c>
      <c r="D642" s="20"/>
    </row>
    <row r="643" spans="3:4" x14ac:dyDescent="0.25">
      <c r="C643" s="190" t="s">
        <v>3180</v>
      </c>
      <c r="D643" s="20"/>
    </row>
    <row r="644" spans="3:4" x14ac:dyDescent="0.25">
      <c r="C644" s="189" t="s">
        <v>2942</v>
      </c>
      <c r="D644" s="20" t="s">
        <v>3003</v>
      </c>
    </row>
    <row r="645" spans="3:4" x14ac:dyDescent="0.25">
      <c r="C645" s="189" t="s">
        <v>2943</v>
      </c>
      <c r="D645" s="20" t="s">
        <v>16</v>
      </c>
    </row>
    <row r="646" spans="3:4" x14ac:dyDescent="0.25">
      <c r="C646" s="189" t="s">
        <v>2944</v>
      </c>
      <c r="D646" s="20" t="s">
        <v>18</v>
      </c>
    </row>
    <row r="647" spans="3:4" x14ac:dyDescent="0.25">
      <c r="C647" s="189" t="s">
        <v>2945</v>
      </c>
      <c r="D647" s="20" t="s">
        <v>17</v>
      </c>
    </row>
    <row r="648" spans="3:4" x14ac:dyDescent="0.25">
      <c r="C648" s="189" t="s">
        <v>2946</v>
      </c>
      <c r="D648" s="20" t="s">
        <v>2171</v>
      </c>
    </row>
    <row r="649" spans="3:4" x14ac:dyDescent="0.25">
      <c r="C649" s="189" t="s">
        <v>2947</v>
      </c>
      <c r="D649" s="20" t="s">
        <v>5</v>
      </c>
    </row>
    <row r="650" spans="3:4" x14ac:dyDescent="0.25">
      <c r="C650" s="189" t="s">
        <v>2948</v>
      </c>
      <c r="D650" s="20" t="s">
        <v>15</v>
      </c>
    </row>
    <row r="651" spans="3:4" x14ac:dyDescent="0.25">
      <c r="C651" s="189" t="s">
        <v>2949</v>
      </c>
      <c r="D651" s="20" t="s">
        <v>13</v>
      </c>
    </row>
    <row r="652" spans="3:4" x14ac:dyDescent="0.25">
      <c r="C652" s="189" t="s">
        <v>2950</v>
      </c>
      <c r="D652" s="20" t="s">
        <v>496</v>
      </c>
    </row>
    <row r="653" spans="3:4" x14ac:dyDescent="0.25">
      <c r="C653" s="189" t="s">
        <v>2951</v>
      </c>
      <c r="D653" s="20" t="s">
        <v>30</v>
      </c>
    </row>
    <row r="654" spans="3:4" x14ac:dyDescent="0.25">
      <c r="C654" s="189" t="s">
        <v>2952</v>
      </c>
      <c r="D654" s="20" t="s">
        <v>14</v>
      </c>
    </row>
    <row r="655" spans="3:4" x14ac:dyDescent="0.25">
      <c r="C655" s="189" t="s">
        <v>2953</v>
      </c>
    </row>
    <row r="656" spans="3:4" x14ac:dyDescent="0.25">
      <c r="C656" s="189" t="s">
        <v>2954</v>
      </c>
    </row>
    <row r="657" spans="3:3" x14ac:dyDescent="0.25">
      <c r="C657" s="189" t="s">
        <v>2955</v>
      </c>
    </row>
    <row r="658" spans="3:3" x14ac:dyDescent="0.25">
      <c r="C658" s="189" t="s">
        <v>2956</v>
      </c>
    </row>
    <row r="659" spans="3:3" x14ac:dyDescent="0.25">
      <c r="C659" s="189" t="s">
        <v>2957</v>
      </c>
    </row>
    <row r="660" spans="3:3" x14ac:dyDescent="0.25">
      <c r="C660" s="189" t="s">
        <v>2958</v>
      </c>
    </row>
    <row r="661" spans="3:3" x14ac:dyDescent="0.25">
      <c r="C661" s="189" t="s">
        <v>2959</v>
      </c>
    </row>
    <row r="662" spans="3:3" x14ac:dyDescent="0.25">
      <c r="C662" s="189" t="s">
        <v>2960</v>
      </c>
    </row>
    <row r="663" spans="3:3" x14ac:dyDescent="0.25">
      <c r="C663" s="189" t="s">
        <v>2961</v>
      </c>
    </row>
    <row r="664" spans="3:3" x14ac:dyDescent="0.25">
      <c r="C664" s="189" t="s">
        <v>2962</v>
      </c>
    </row>
    <row r="665" spans="3:3" x14ac:dyDescent="0.25">
      <c r="C665" s="189" t="s">
        <v>2963</v>
      </c>
    </row>
    <row r="666" spans="3:3" x14ac:dyDescent="0.25">
      <c r="C666" s="189" t="s">
        <v>2964</v>
      </c>
    </row>
    <row r="667" spans="3:3" x14ac:dyDescent="0.25">
      <c r="C667" s="189" t="s">
        <v>2965</v>
      </c>
    </row>
    <row r="668" spans="3:3" x14ac:dyDescent="0.25">
      <c r="C668" s="189" t="s">
        <v>2966</v>
      </c>
    </row>
    <row r="669" spans="3:3" x14ac:dyDescent="0.25">
      <c r="C669" s="189" t="s">
        <v>2967</v>
      </c>
    </row>
    <row r="670" spans="3:3" x14ac:dyDescent="0.25">
      <c r="C670" s="189" t="s">
        <v>2968</v>
      </c>
    </row>
    <row r="671" spans="3:3" x14ac:dyDescent="0.25">
      <c r="C671" s="189" t="s">
        <v>2969</v>
      </c>
    </row>
    <row r="672" spans="3:3" x14ac:dyDescent="0.25">
      <c r="C672" s="189" t="s">
        <v>2970</v>
      </c>
    </row>
    <row r="673" spans="3:4" x14ac:dyDescent="0.25">
      <c r="C673" s="189" t="s">
        <v>2971</v>
      </c>
    </row>
    <row r="674" spans="3:4" x14ac:dyDescent="0.25">
      <c r="C674" s="190" t="s">
        <v>3181</v>
      </c>
      <c r="D674" s="20"/>
    </row>
    <row r="675" spans="3:4" x14ac:dyDescent="0.25">
      <c r="C675" s="190" t="s">
        <v>3182</v>
      </c>
      <c r="D675" s="20"/>
    </row>
    <row r="676" spans="3:4" x14ac:dyDescent="0.25">
      <c r="C676" s="190" t="s">
        <v>3183</v>
      </c>
      <c r="D676" s="20"/>
    </row>
    <row r="677" spans="3:4" x14ac:dyDescent="0.25">
      <c r="C677" s="190" t="s">
        <v>3184</v>
      </c>
      <c r="D677" s="20"/>
    </row>
    <row r="678" spans="3:4" x14ac:dyDescent="0.25">
      <c r="C678" s="190" t="s">
        <v>3185</v>
      </c>
      <c r="D678" s="20"/>
    </row>
    <row r="679" spans="3:4" x14ac:dyDescent="0.25">
      <c r="C679" s="190" t="s">
        <v>3186</v>
      </c>
      <c r="D679" s="20"/>
    </row>
    <row r="680" spans="3:4" x14ac:dyDescent="0.25">
      <c r="C680" s="190" t="s">
        <v>3187</v>
      </c>
      <c r="D680" s="20"/>
    </row>
    <row r="681" spans="3:4" x14ac:dyDescent="0.25">
      <c r="C681" s="190" t="s">
        <v>3188</v>
      </c>
      <c r="D681" s="20"/>
    </row>
    <row r="682" spans="3:4" x14ac:dyDescent="0.25">
      <c r="C682" s="190" t="s">
        <v>3189</v>
      </c>
      <c r="D682" s="20"/>
    </row>
    <row r="683" spans="3:4" x14ac:dyDescent="0.25">
      <c r="C683" s="190" t="s">
        <v>3190</v>
      </c>
      <c r="D683" s="20"/>
    </row>
    <row r="684" spans="3:4" x14ac:dyDescent="0.25">
      <c r="C684" s="189" t="s">
        <v>2972</v>
      </c>
      <c r="D684" s="20" t="s">
        <v>3002</v>
      </c>
    </row>
    <row r="685" spans="3:4" x14ac:dyDescent="0.25">
      <c r="C685" s="189" t="s">
        <v>2973</v>
      </c>
      <c r="D685" s="20" t="s">
        <v>16</v>
      </c>
    </row>
    <row r="686" spans="3:4" x14ac:dyDescent="0.25">
      <c r="C686" s="189" t="s">
        <v>2974</v>
      </c>
      <c r="D686" s="20" t="s">
        <v>18</v>
      </c>
    </row>
    <row r="687" spans="3:4" x14ac:dyDescent="0.25">
      <c r="C687" s="189" t="s">
        <v>2975</v>
      </c>
      <c r="D687" s="20" t="s">
        <v>17</v>
      </c>
    </row>
    <row r="688" spans="3:4" x14ac:dyDescent="0.25">
      <c r="C688" s="189" t="s">
        <v>2976</v>
      </c>
      <c r="D688" s="20" t="s">
        <v>2171</v>
      </c>
    </row>
    <row r="689" spans="3:4" x14ac:dyDescent="0.25">
      <c r="C689" s="189" t="s">
        <v>2977</v>
      </c>
      <c r="D689" s="20" t="s">
        <v>5</v>
      </c>
    </row>
    <row r="690" spans="3:4" x14ac:dyDescent="0.25">
      <c r="C690" s="189" t="s">
        <v>2978</v>
      </c>
      <c r="D690" s="20" t="s">
        <v>15</v>
      </c>
    </row>
    <row r="691" spans="3:4" x14ac:dyDescent="0.25">
      <c r="C691" s="189" t="s">
        <v>2979</v>
      </c>
      <c r="D691" s="20" t="s">
        <v>13</v>
      </c>
    </row>
    <row r="692" spans="3:4" x14ac:dyDescent="0.25">
      <c r="C692" s="189" t="s">
        <v>2980</v>
      </c>
      <c r="D692" s="20" t="s">
        <v>496</v>
      </c>
    </row>
    <row r="693" spans="3:4" x14ac:dyDescent="0.25">
      <c r="C693" s="189" t="s">
        <v>2981</v>
      </c>
      <c r="D693" s="20" t="s">
        <v>30</v>
      </c>
    </row>
    <row r="694" spans="3:4" x14ac:dyDescent="0.25">
      <c r="C694" s="189" t="s">
        <v>2982</v>
      </c>
      <c r="D694" s="20" t="s">
        <v>14</v>
      </c>
    </row>
    <row r="695" spans="3:4" x14ac:dyDescent="0.25">
      <c r="C695" s="189" t="s">
        <v>2983</v>
      </c>
    </row>
    <row r="696" spans="3:4" x14ac:dyDescent="0.25">
      <c r="C696" s="189" t="s">
        <v>2984</v>
      </c>
    </row>
    <row r="697" spans="3:4" x14ac:dyDescent="0.25">
      <c r="C697" s="189" t="s">
        <v>2985</v>
      </c>
    </row>
    <row r="698" spans="3:4" x14ac:dyDescent="0.25">
      <c r="C698" s="189" t="s">
        <v>2986</v>
      </c>
    </row>
    <row r="699" spans="3:4" x14ac:dyDescent="0.25">
      <c r="C699" s="189" t="s">
        <v>2987</v>
      </c>
    </row>
    <row r="700" spans="3:4" x14ac:dyDescent="0.25">
      <c r="C700" s="189" t="s">
        <v>2988</v>
      </c>
    </row>
    <row r="701" spans="3:4" x14ac:dyDescent="0.25">
      <c r="C701" s="189" t="s">
        <v>2989</v>
      </c>
    </row>
    <row r="702" spans="3:4" x14ac:dyDescent="0.25">
      <c r="C702" s="189" t="s">
        <v>2990</v>
      </c>
    </row>
    <row r="703" spans="3:4" x14ac:dyDescent="0.25">
      <c r="C703" s="189" t="s">
        <v>2991</v>
      </c>
    </row>
    <row r="704" spans="3:4" x14ac:dyDescent="0.25">
      <c r="C704" s="189" t="s">
        <v>2992</v>
      </c>
    </row>
    <row r="705" spans="3:3" x14ac:dyDescent="0.25">
      <c r="C705" s="189" t="s">
        <v>2993</v>
      </c>
    </row>
    <row r="706" spans="3:3" x14ac:dyDescent="0.25">
      <c r="C706" s="189" t="s">
        <v>2994</v>
      </c>
    </row>
    <row r="707" spans="3:3" x14ac:dyDescent="0.25">
      <c r="C707" s="189" t="s">
        <v>2995</v>
      </c>
    </row>
    <row r="708" spans="3:3" x14ac:dyDescent="0.25">
      <c r="C708" s="189" t="s">
        <v>2996</v>
      </c>
    </row>
    <row r="709" spans="3:3" x14ac:dyDescent="0.25">
      <c r="C709" s="189" t="s">
        <v>2997</v>
      </c>
    </row>
    <row r="710" spans="3:3" x14ac:dyDescent="0.25">
      <c r="C710" s="189" t="s">
        <v>2998</v>
      </c>
    </row>
    <row r="711" spans="3:3" x14ac:dyDescent="0.25">
      <c r="C711" s="189" t="s">
        <v>2999</v>
      </c>
    </row>
    <row r="712" spans="3:3" x14ac:dyDescent="0.25">
      <c r="C712" s="189" t="s">
        <v>3000</v>
      </c>
    </row>
    <row r="713" spans="3:3" x14ac:dyDescent="0.25">
      <c r="C713" s="189" t="s">
        <v>3001</v>
      </c>
    </row>
    <row r="714" spans="3:3" x14ac:dyDescent="0.25">
      <c r="C714" s="190" t="s">
        <v>3191</v>
      </c>
    </row>
    <row r="715" spans="3:3" x14ac:dyDescent="0.25">
      <c r="C715" s="190" t="s">
        <v>3192</v>
      </c>
    </row>
    <row r="716" spans="3:3" x14ac:dyDescent="0.25">
      <c r="C716" s="190" t="s">
        <v>3193</v>
      </c>
    </row>
    <row r="717" spans="3:3" x14ac:dyDescent="0.25">
      <c r="C717" s="190" t="s">
        <v>3194</v>
      </c>
    </row>
    <row r="718" spans="3:3" x14ac:dyDescent="0.25">
      <c r="C718" s="190" t="s">
        <v>3195</v>
      </c>
    </row>
    <row r="719" spans="3:3" x14ac:dyDescent="0.25">
      <c r="C719" s="190" t="s">
        <v>3196</v>
      </c>
    </row>
    <row r="720" spans="3:3" x14ac:dyDescent="0.25">
      <c r="C720" s="190" t="s">
        <v>3197</v>
      </c>
    </row>
    <row r="721" spans="3:3" x14ac:dyDescent="0.25">
      <c r="C721" s="190" t="s">
        <v>3198</v>
      </c>
    </row>
    <row r="722" spans="3:3" x14ac:dyDescent="0.25">
      <c r="C722" s="190" t="s">
        <v>3199</v>
      </c>
    </row>
    <row r="723" spans="3:3" x14ac:dyDescent="0.25">
      <c r="C723" s="190" t="s">
        <v>3200</v>
      </c>
    </row>
  </sheetData>
  <mergeCells count="3">
    <mergeCell ref="A1:S1"/>
    <mergeCell ref="C3:D3"/>
    <mergeCell ref="F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7" ma:contentTypeDescription="Create a new document." ma:contentTypeScope="" ma:versionID="936ba507ba065cee4c8a341d05f42dd3">
  <xsd:schema xmlns:xsd="http://www.w3.org/2001/XMLSchema" xmlns:xs="http://www.w3.org/2001/XMLSchema" xmlns:p="http://schemas.microsoft.com/office/2006/metadata/properties" xmlns:ns2="9bd2e248-9c95-46cc-8b42-20836fcb6d56" targetNamespace="http://schemas.microsoft.com/office/2006/metadata/properties" ma:root="true" ma:fieldsID="ba2a0509d7d5bded3df68f75215708dc" ns2:_="">
    <xsd:import namespace="9bd2e248-9c95-46cc-8b42-20836fcb6d5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2e248-9c95-46cc-8b42-20836fcb6d5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42A06E-F893-495D-BAA5-D49FA63674B4}">
  <ds:schemaRefs>
    <ds:schemaRef ds:uri="http://schemas.microsoft.com/sharepoint/v3/contenttype/forms"/>
  </ds:schemaRefs>
</ds:datastoreItem>
</file>

<file path=customXml/itemProps2.xml><?xml version="1.0" encoding="utf-8"?>
<ds:datastoreItem xmlns:ds="http://schemas.openxmlformats.org/officeDocument/2006/customXml" ds:itemID="{6039CFFB-DB41-47BF-852D-370EA8ED9B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2e248-9c95-46cc-8b42-20836fcb6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ADF73E-5E7A-4022-B759-8D7265092116}">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9bd2e248-9c95-46cc-8b42-20836fcb6d56"/>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display</vt:lpstr>
      <vt:lpstr>instructions</vt:lpstr>
      <vt:lpstr>definitions</vt:lpstr>
      <vt:lpstr>data2</vt:lpstr>
      <vt:lpstr>calculations</vt:lpstr>
      <vt:lpstr>lists</vt:lpstr>
      <vt:lpstr>display!Print_Area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Bob Sayles</cp:lastModifiedBy>
  <cp:lastPrinted>2018-07-19T15:34:27Z</cp:lastPrinted>
  <dcterms:created xsi:type="dcterms:W3CDTF">2012-12-03T17:48:56Z</dcterms:created>
  <dcterms:modified xsi:type="dcterms:W3CDTF">2018-10-29T14:04:34Z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